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כספים והשקעות\כספים והשקעות כללי\רשימות נכסים\2016\30.09.16\רשימות נכסים - עבודה\"/>
    </mc:Choice>
  </mc:AlternateContent>
  <bookViews>
    <workbookView xWindow="0" yWindow="105" windowWidth="24240" windowHeight="12585" tabRatio="828" firstSheet="21" activeTab="2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xlnm._FilterDatabase" localSheetId="25" hidden="1">'השקעות אחרות '!$A$10:$BH$30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P46" i="15" l="1"/>
  <c r="M46" i="15"/>
  <c r="J46" i="15"/>
  <c r="P44" i="15"/>
  <c r="N44" i="15"/>
  <c r="M44" i="15"/>
  <c r="J44" i="15"/>
  <c r="P42" i="15"/>
  <c r="N42" i="15"/>
  <c r="M42" i="15"/>
  <c r="J42" i="15"/>
  <c r="N40" i="15"/>
  <c r="P40" i="15"/>
  <c r="M40" i="15"/>
  <c r="J40" i="15"/>
  <c r="P13" i="15"/>
  <c r="M13" i="15" s="1"/>
  <c r="N49" i="15"/>
  <c r="N47" i="15"/>
  <c r="N13" i="15"/>
  <c r="J13" i="15" l="1"/>
  <c r="N46" i="15"/>
  <c r="N12" i="15"/>
  <c r="P12" i="15"/>
  <c r="C43" i="1"/>
  <c r="N43" i="1" s="1"/>
  <c r="C41" i="1"/>
  <c r="N41" i="1" s="1"/>
  <c r="C40" i="1"/>
  <c r="C39" i="1"/>
  <c r="C34" i="1"/>
  <c r="C33" i="1"/>
  <c r="N33" i="1" s="1"/>
  <c r="C32" i="1"/>
  <c r="N32" i="1" s="1"/>
  <c r="C31" i="1"/>
  <c r="N31" i="1" s="1"/>
  <c r="C22" i="1"/>
  <c r="C19" i="1"/>
  <c r="N19" i="1" s="1"/>
  <c r="C18" i="1"/>
  <c r="C17" i="1"/>
  <c r="N17" i="1" s="1"/>
  <c r="C16" i="1"/>
  <c r="N16" i="1" s="1"/>
  <c r="C15" i="1"/>
  <c r="C14" i="1"/>
  <c r="N14" i="1" s="1"/>
  <c r="C13" i="1"/>
  <c r="N13" i="1" s="1"/>
  <c r="C11" i="1"/>
  <c r="N11" i="1" s="1"/>
  <c r="N40" i="1"/>
  <c r="N39" i="1"/>
  <c r="N38" i="1"/>
  <c r="N36" i="1"/>
  <c r="N35" i="1"/>
  <c r="N30" i="1"/>
  <c r="N29" i="1"/>
  <c r="N28" i="1"/>
  <c r="N27" i="1"/>
  <c r="N25" i="1"/>
  <c r="N24" i="1"/>
  <c r="N22" i="1"/>
  <c r="N21" i="1"/>
  <c r="N20" i="1"/>
  <c r="N15" i="1"/>
  <c r="I24" i="26"/>
  <c r="H24" i="26" s="1"/>
  <c r="I12" i="26"/>
  <c r="G34" i="1"/>
  <c r="H34" i="1" s="1"/>
  <c r="G33" i="1"/>
  <c r="H33" i="1" s="1"/>
  <c r="G32" i="1"/>
  <c r="H32" i="1" s="1"/>
  <c r="G31" i="1"/>
  <c r="H31" i="1" s="1"/>
  <c r="H26" i="1"/>
  <c r="G26" i="1"/>
  <c r="G22" i="1"/>
  <c r="H22" i="1" s="1"/>
  <c r="I22" i="1" s="1"/>
  <c r="G19" i="1"/>
  <c r="H19" i="1" s="1"/>
  <c r="G18" i="1"/>
  <c r="H18" i="1" s="1"/>
  <c r="G17" i="1"/>
  <c r="H17" i="1" s="1"/>
  <c r="G16" i="1"/>
  <c r="H16" i="1" s="1"/>
  <c r="I16" i="1" s="1"/>
  <c r="G15" i="1"/>
  <c r="H15" i="1" s="1"/>
  <c r="G13" i="1"/>
  <c r="H13" i="1" s="1"/>
  <c r="I13" i="1" s="1"/>
  <c r="I18" i="1" l="1"/>
  <c r="I34" i="1"/>
  <c r="I11" i="26"/>
  <c r="J24" i="26"/>
  <c r="J12" i="15"/>
  <c r="N11" i="15"/>
  <c r="P11" i="15"/>
  <c r="N34" i="1"/>
  <c r="I33" i="1"/>
  <c r="I32" i="1"/>
  <c r="I31" i="1"/>
  <c r="I19" i="1"/>
  <c r="N18" i="1"/>
  <c r="I17" i="1"/>
  <c r="I15" i="1"/>
  <c r="H11" i="26"/>
  <c r="R34" i="15" l="1"/>
  <c r="R32" i="15"/>
  <c r="J28" i="26"/>
  <c r="J20" i="26"/>
  <c r="J17" i="26"/>
  <c r="J13" i="26"/>
  <c r="J27" i="26"/>
  <c r="J23" i="26"/>
  <c r="J19" i="26"/>
  <c r="J16" i="26"/>
  <c r="J26" i="26"/>
  <c r="J22" i="26"/>
  <c r="J18" i="26"/>
  <c r="J15" i="26"/>
  <c r="J11" i="26"/>
  <c r="J29" i="26"/>
  <c r="J25" i="26"/>
  <c r="J21" i="26"/>
  <c r="J14" i="26"/>
  <c r="C37" i="1"/>
  <c r="N37" i="1" s="1"/>
  <c r="J12" i="26"/>
  <c r="R26" i="15"/>
  <c r="R28" i="15"/>
  <c r="R27" i="15"/>
  <c r="R29" i="15"/>
  <c r="J11" i="15"/>
  <c r="R50" i="15"/>
  <c r="R46" i="15"/>
  <c r="R42" i="15"/>
  <c r="R33" i="15"/>
  <c r="R49" i="15"/>
  <c r="R45" i="15"/>
  <c r="R41" i="15"/>
  <c r="R37" i="15"/>
  <c r="R31" i="15"/>
  <c r="R23" i="15"/>
  <c r="R19" i="15"/>
  <c r="R15" i="15"/>
  <c r="R11" i="15"/>
  <c r="R47" i="15"/>
  <c r="R43" i="15"/>
  <c r="R39" i="15"/>
  <c r="R35" i="15"/>
  <c r="R25" i="15"/>
  <c r="R21" i="15"/>
  <c r="R17" i="15"/>
  <c r="R38" i="15"/>
  <c r="R24" i="15"/>
  <c r="R20" i="15"/>
  <c r="R16" i="15"/>
  <c r="R48" i="15"/>
  <c r="R44" i="15"/>
  <c r="R40" i="15"/>
  <c r="R36" i="15"/>
  <c r="R30" i="15"/>
  <c r="R22" i="15"/>
  <c r="R18" i="15"/>
  <c r="R14" i="15"/>
  <c r="R13" i="15"/>
  <c r="C26" i="1"/>
  <c r="R12" i="15"/>
  <c r="G11" i="1"/>
  <c r="H11" i="1" s="1"/>
  <c r="I11" i="1" s="1"/>
  <c r="N26" i="1" l="1"/>
  <c r="C42" i="1"/>
  <c r="I26" i="1"/>
  <c r="S32" i="15" l="1"/>
  <c r="S34" i="15"/>
  <c r="S26" i="15"/>
  <c r="S28" i="15"/>
  <c r="S27" i="15"/>
  <c r="S29" i="15"/>
  <c r="K23" i="26"/>
  <c r="K16" i="26"/>
  <c r="K13" i="26"/>
  <c r="K22" i="26"/>
  <c r="K15" i="26"/>
  <c r="S48" i="15"/>
  <c r="S40" i="15"/>
  <c r="S30" i="15"/>
  <c r="S18" i="15"/>
  <c r="S49" i="15"/>
  <c r="S41" i="15"/>
  <c r="S25" i="15"/>
  <c r="S15" i="15"/>
  <c r="S13" i="15"/>
  <c r="D29" i="1"/>
  <c r="D24" i="1"/>
  <c r="D36" i="1"/>
  <c r="D34" i="1"/>
  <c r="D32" i="1"/>
  <c r="D27" i="1"/>
  <c r="D11" i="1"/>
  <c r="K29" i="26"/>
  <c r="K21" i="26"/>
  <c r="K14" i="26"/>
  <c r="K11" i="26"/>
  <c r="K20" i="26"/>
  <c r="K12" i="26"/>
  <c r="S46" i="15"/>
  <c r="S38" i="15"/>
  <c r="S24" i="15"/>
  <c r="S16" i="15"/>
  <c r="S47" i="15"/>
  <c r="S39" i="15"/>
  <c r="S23" i="15"/>
  <c r="S11" i="15"/>
  <c r="D25" i="1"/>
  <c r="D13" i="1"/>
  <c r="D22" i="1"/>
  <c r="D16" i="1"/>
  <c r="D18" i="1"/>
  <c r="N42" i="1"/>
  <c r="D23" i="1"/>
  <c r="D31" i="1"/>
  <c r="K27" i="26"/>
  <c r="K19" i="26"/>
  <c r="K28" i="26"/>
  <c r="K18" i="26"/>
  <c r="D38" i="1"/>
  <c r="S44" i="15"/>
  <c r="S36" i="15"/>
  <c r="S22" i="15"/>
  <c r="S14" i="15"/>
  <c r="S45" i="15"/>
  <c r="S35" i="15"/>
  <c r="S21" i="15"/>
  <c r="S37" i="15"/>
  <c r="D30" i="1"/>
  <c r="D28" i="1"/>
  <c r="D37" i="1"/>
  <c r="D41" i="1"/>
  <c r="D33" i="1"/>
  <c r="D39" i="1"/>
  <c r="D35" i="1"/>
  <c r="D15" i="1"/>
  <c r="K25" i="26"/>
  <c r="K24" i="26"/>
  <c r="K17" i="26"/>
  <c r="K26" i="26"/>
  <c r="S50" i="15"/>
  <c r="S42" i="15"/>
  <c r="S33" i="15"/>
  <c r="S20" i="15"/>
  <c r="S12" i="15"/>
  <c r="S43" i="15"/>
  <c r="S31" i="15"/>
  <c r="S19" i="15"/>
  <c r="S17" i="15"/>
  <c r="D14" i="1"/>
  <c r="D26" i="1"/>
  <c r="D20" i="1"/>
  <c r="D21" i="1"/>
  <c r="D19" i="1"/>
  <c r="D40" i="1"/>
  <c r="D17" i="1"/>
  <c r="D42" i="1" l="1"/>
  <c r="M12" i="15"/>
  <c r="M11" i="15" s="1"/>
</calcChain>
</file>

<file path=xl/sharedStrings.xml><?xml version="1.0" encoding="utf-8"?>
<sst xmlns="http://schemas.openxmlformats.org/spreadsheetml/2006/main" count="4527" uniqueCount="1410">
  <si>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</si>
  <si>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</si>
  <si>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</si>
  <si>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</si>
  <si>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</si>
  <si>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</si>
  <si>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</si>
  <si>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</si>
  <si>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</si>
  <si>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</si>
  <si>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</si>
  <si>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</si>
  <si>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</si>
  <si>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</si>
  <si>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</si>
  <si>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</si>
  <si>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</si>
  <si>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</si>
  <si>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</si>
  <si>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</si>
  <si>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</si>
  <si>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</si>
  <si>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</si>
  <si>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</si>
  <si>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</si>
  <si>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</si>
  <si>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</si>
  <si>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</si>
  <si>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</si>
  <si>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</si>
  <si>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</si>
  <si>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</si>
  <si>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</si>
  <si>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</si>
  <si>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</si>
  <si>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</si>
  <si>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</si>
  <si>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</si>
  <si>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</si>
  <si>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</si>
  <si>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</si>
  <si>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</si>
  <si>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</si>
  <si>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</si>
  <si>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</si>
  <si>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</si>
  <si>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</si>
  <si>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</si>
  <si>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</si>
  <si>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</si>
  <si>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</si>
  <si>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</si>
  <si>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</si>
  <si>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</si>
  <si>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</si>
  <si>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</si>
  <si>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</si>
  <si>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</si>
  <si>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</si>
  <si>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</si>
  <si>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</si>
  <si>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</si>
  <si>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</si>
  <si>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</si>
  <si>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</si>
  <si>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</si>
  <si>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</si>
  <si>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</si>
  <si>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</si>
  <si>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</si>
  <si>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</si>
  <si>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</si>
  <si>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</si>
  <si>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</si>
  <si>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</si>
  <si>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</si>
  <si>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</si>
  <si>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</si>
  <si>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</si>
  <si>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</si>
  <si>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</si>
  <si>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</si>
  <si>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</si>
  <si>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</si>
  <si>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</si>
  <si>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</si>
  <si>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</si>
  <si>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</si>
  <si>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</si>
  <si>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</si>
  <si>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</si>
  <si>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</si>
  <si>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</si>
  <si>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</si>
  <si>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</si>
  <si>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</si>
  <si>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</si>
  <si>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</si>
  <si>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</si>
  <si>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</si>
  <si>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</si>
  <si>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</si>
  <si>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</si>
  <si>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</si>
  <si>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</si>
  <si>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</si>
  <si>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</si>
  <si>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</si>
  <si>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</si>
  <si>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</si>
  <si>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</si>
  <si>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</si>
  <si>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</si>
  <si>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</si>
  <si>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</si>
  <si>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</si>
  <si>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</si>
  <si>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</si>
  <si>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</si>
  <si>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</si>
  <si>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</si>
  <si>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</si>
  <si>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</si>
  <si>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</si>
  <si>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</si>
  <si>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</si>
  <si>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</si>
  <si>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</si>
  <si>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</si>
  <si>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</si>
  <si>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</si>
  <si>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</si>
  <si>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</si>
  <si>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</si>
  <si>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</si>
  <si>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</si>
  <si>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</si>
  <si>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</si>
  <si>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</si>
  <si>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</si>
  <si>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</si>
  <si>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</si>
  <si>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</si>
  <si>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</si>
  <si>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</si>
  <si>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</si>
  <si>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</si>
  <si>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</si>
  <si>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</si>
  <si>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</si>
  <si>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</si>
  <si>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</si>
  <si>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</si>
  <si>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</si>
  <si>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</si>
  <si>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</si>
  <si>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</si>
  <si>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</si>
  <si>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</si>
  <si>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</si>
  <si>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</si>
  <si>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</si>
  <si>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</si>
  <si>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</si>
  <si>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</si>
  <si>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</si>
  <si>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</si>
  <si>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</si>
  <si>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</si>
  <si>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</si>
  <si>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</si>
  <si>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</si>
  <si>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</si>
  <si>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</si>
  <si>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</si>
  <si>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</si>
  <si>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</si>
  <si>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</si>
  <si>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</si>
  <si>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</si>
  <si>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</si>
  <si>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</si>
  <si>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</si>
  <si>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</si>
  <si>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</si>
  <si>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</si>
  <si>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</si>
  <si>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</si>
  <si>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</si>
  <si>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</si>
  <si>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</si>
  <si>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מבטחים קופת גמל לחופשה, חגים והבראה</t>
  </si>
  <si>
    <t>קופ"ג חופשה והבראה</t>
  </si>
  <si>
    <t>קוד קופת הגמל</t>
  </si>
  <si>
    <t>יין יפני</t>
  </si>
  <si>
    <t>סה"כ בישראל</t>
  </si>
  <si>
    <t>סה"כ יתרת מזומנים ועו"ש בש"ח</t>
  </si>
  <si>
    <t>עו'ש- בנק לאומי</t>
  </si>
  <si>
    <t>10</t>
  </si>
  <si>
    <t>0</t>
  </si>
  <si>
    <t>לא מדורג</t>
  </si>
  <si>
    <t>עו'ש- גמול פועלים סהר</t>
  </si>
  <si>
    <t>עו'ש- פועלים</t>
  </si>
  <si>
    <t>12</t>
  </si>
  <si>
    <t>סה"כ יתרת מזומנים ועו"ש נקובים במט"ח</t>
  </si>
  <si>
    <t>שטרלינג  דנאל- גמול פועלים סהר</t>
  </si>
  <si>
    <t>סה"כ פח"ק/פר"י</t>
  </si>
  <si>
    <t>פ.ח.ק.- גמול פועלים סהר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</si>
  <si>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</si>
  <si>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</si>
  <si>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</si>
  <si>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</si>
  <si>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</si>
  <si>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</si>
  <si>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</si>
  <si>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</si>
  <si>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</si>
  <si>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</si>
  <si>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</si>
  <si>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</si>
  <si>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</si>
  <si>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</si>
  <si>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1025- מדינת ישראל</t>
  </si>
  <si>
    <t>1135912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</si>
  <si>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</si>
  <si>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</si>
  <si>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</si>
  <si>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</si>
  <si>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</si>
  <si>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</si>
  <si>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</si>
  <si>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</si>
  <si>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</si>
  <si>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</si>
  <si>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</si>
  <si>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</si>
  <si>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</si>
  <si>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</si>
  <si>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</si>
  <si>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1017- מדינת ישראל</t>
  </si>
  <si>
    <t>1132786</t>
  </si>
  <si>
    <t>ממשל שקלית 1026- מדינת ישראל</t>
  </si>
  <si>
    <t>1099456</t>
  </si>
  <si>
    <t>ממשל שקלית 122- מדינת ישראל</t>
  </si>
  <si>
    <t>1123272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</si>
  <si>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</si>
  <si>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</si>
  <si>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</si>
  <si>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</si>
  <si>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</si>
  <si>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</si>
  <si>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</si>
  <si>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</si>
  <si>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</si>
  <si>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</si>
  <si>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</si>
  <si>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</si>
  <si>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</si>
  <si>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</si>
  <si>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</si>
  <si>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</si>
  <si>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</si>
  <si>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</si>
  <si>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</si>
  <si>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</si>
  <si>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</si>
  <si>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מזרחי הנפקות 35- מזרחי טפחות הנפ</t>
  </si>
  <si>
    <t>2310118</t>
  </si>
  <si>
    <t>520032046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</si>
  <si>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</si>
  <si>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</si>
  <si>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</si>
  <si>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</si>
  <si>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</si>
  <si>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</si>
  <si>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</si>
  <si>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</si>
  <si>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</si>
  <si>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</si>
  <si>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</si>
  <si>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</si>
  <si>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</si>
  <si>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</si>
  <si>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</si>
  <si>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</si>
  <si>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בינלאומי הנפקות אג"ח ג- בינלאומי הנפקות</t>
  </si>
  <si>
    <t>1093681</t>
  </si>
  <si>
    <t>513141879</t>
  </si>
  <si>
    <t>AA+</t>
  </si>
  <si>
    <t>לאומי התח נד ח- לאומי</t>
  </si>
  <si>
    <t>6040232</t>
  </si>
  <si>
    <t>לאומי התח נד יד- לאומי</t>
  </si>
  <si>
    <t>6040299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</si>
  <si>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</si>
  <si>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</si>
  <si>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</si>
  <si>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</si>
  <si>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</si>
  <si>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</si>
  <si>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עזריאלי קבוצה אג"ח ד- עזריאלי קבוצה</t>
  </si>
  <si>
    <t>1138650</t>
  </si>
  <si>
    <t>Aa1</t>
  </si>
  <si>
    <t>פועלים הנפקות ט'- פועלים הנפקות</t>
  </si>
  <si>
    <t>1940386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</si>
  <si>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</si>
  <si>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</si>
  <si>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</si>
  <si>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</si>
  <si>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</si>
  <si>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</si>
  <si>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</si>
  <si>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</si>
  <si>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</si>
  <si>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בזק אג"ח 6- בזק</t>
  </si>
  <si>
    <t>2300143</t>
  </si>
  <si>
    <t>520031931</t>
  </si>
  <si>
    <t>בינלאומי הנפקות אג"ח כ- בינלאומי הנפקות</t>
  </si>
  <si>
    <t>1121953</t>
  </si>
  <si>
    <t>חשמל סדרה 27- חשמל</t>
  </si>
  <si>
    <t>6000210</t>
  </si>
  <si>
    <t>520000472</t>
  </si>
  <si>
    <t>כלל ביטוח אג"ח א- כללביט</t>
  </si>
  <si>
    <t>1097138</t>
  </si>
  <si>
    <t>513754069</t>
  </si>
  <si>
    <t>ביטוח</t>
  </si>
  <si>
    <t>לאומי שה נד 300- לאומי</t>
  </si>
  <si>
    <t>6040257</t>
  </si>
  <si>
    <t>נצבא אג"ח ה- נצבא</t>
  </si>
  <si>
    <t>1120468</t>
  </si>
  <si>
    <t>520043159</t>
  </si>
  <si>
    <t>פניקס הון התח א- הפניקס גיוסי הו</t>
  </si>
  <si>
    <t>1115104</t>
  </si>
  <si>
    <t>514290345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</si>
  <si>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</si>
  <si>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</si>
  <si>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</si>
  <si>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</si>
  <si>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</si>
  <si>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</si>
  <si>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</si>
  <si>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</si>
  <si>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</si>
  <si>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אמות אג"ח א- אמות</t>
  </si>
  <si>
    <t>1097385</t>
  </si>
  <si>
    <t>520026683</t>
  </si>
  <si>
    <t>אמות אג"ח ב- אמות</t>
  </si>
  <si>
    <t>1126630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</si>
  <si>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</si>
  <si>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</si>
  <si>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</si>
  <si>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</si>
  <si>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</si>
  <si>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</si>
  <si>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</si>
  <si>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</si>
  <si>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ג- גזית גלוב</t>
  </si>
  <si>
    <t>1260306</t>
  </si>
  <si>
    <t>גזית גלוב אגח ד- גזית גלוב</t>
  </si>
  <si>
    <t>1260397</t>
  </si>
  <si>
    <t>גזית גלוב ט- גזית גלוב</t>
  </si>
  <si>
    <t>1260462</t>
  </si>
  <si>
    <t>דיסקונט מנפיקים   ב- דיסקונט מנפיקים</t>
  </si>
  <si>
    <t>7480023</t>
  </si>
  <si>
    <t>520029935</t>
  </si>
  <si>
    <t>דיסקונט מנפיקים א'- דיסקונט מנפיקים</t>
  </si>
  <si>
    <t>7480015</t>
  </si>
  <si>
    <t>דיסקונט מנפיקים אג"ח ד'- דיסקונט מנפיקים</t>
  </si>
  <si>
    <t>7480049</t>
  </si>
  <si>
    <t>דקסיה הנפקות אג"ח ב'- דקסיה ישראל הנפ</t>
  </si>
  <si>
    <t>1095066</t>
  </si>
  <si>
    <t>513704304</t>
  </si>
  <si>
    <t>דקסיה הנפקות אג"ח ז- דקסיה ישראל הנפ</t>
  </si>
  <si>
    <t>1119825</t>
  </si>
  <si>
    <t>הראל הנפק ו שה- הראל הנפקות</t>
  </si>
  <si>
    <t>1126069</t>
  </si>
  <si>
    <t>513834200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</si>
  <si>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</si>
  <si>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</si>
  <si>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</si>
  <si>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</si>
  <si>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</si>
  <si>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</si>
  <si>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מליסרון אג"ח ז- מליסרון</t>
  </si>
  <si>
    <t>3230141</t>
  </si>
  <si>
    <t>520037789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</si>
  <si>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</si>
  <si>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</si>
  <si>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</si>
  <si>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</si>
  <si>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</si>
  <si>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</si>
  <si>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</si>
  <si>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</si>
  <si>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</si>
  <si>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</si>
  <si>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</si>
  <si>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ריט 1  אגח א- ריט 1</t>
  </si>
  <si>
    <t>1106657</t>
  </si>
  <si>
    <t>513821488</t>
  </si>
  <si>
    <t>ריט 1 אג"ח ג- ריט 1</t>
  </si>
  <si>
    <t>1120021</t>
  </si>
  <si>
    <t>ריט 1 אג"ח ד חסום 090215- ריט 1</t>
  </si>
  <si>
    <t>11298991</t>
  </si>
  <si>
    <t>אגוד הנפקות 19- אגוד הנפקות</t>
  </si>
  <si>
    <t>1124080</t>
  </si>
  <si>
    <t>A1</t>
  </si>
  <si>
    <t>איגוד כ.התחייבות א'- אגוד הנפקות</t>
  </si>
  <si>
    <t>1101005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</si>
  <si>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</si>
  <si>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</si>
  <si>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</si>
  <si>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</si>
  <si>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</si>
  <si>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</si>
  <si>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</si>
  <si>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</si>
  <si>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חברה לישראל אג"ח 7- חברה לישראל</t>
  </si>
  <si>
    <t>5760160</t>
  </si>
  <si>
    <t>520028010</t>
  </si>
  <si>
    <t>ירושלים הנפקות הת ב- ירושלים הנפקות</t>
  </si>
  <si>
    <t>1096510</t>
  </si>
  <si>
    <t>513682146</t>
  </si>
  <si>
    <t>ירושלים הנפקות ט- ירושלים הנפקות</t>
  </si>
  <si>
    <t>1127422</t>
  </si>
  <si>
    <t>ישרס אג"ח טו- ישרס</t>
  </si>
  <si>
    <t>6130207</t>
  </si>
  <si>
    <t>520017807</t>
  </si>
  <si>
    <t>ישרס אג"ח יב- ישרס</t>
  </si>
  <si>
    <t>6130173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</si>
  <si>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</si>
  <si>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</si>
  <si>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</si>
  <si>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</si>
  <si>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</si>
  <si>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</si>
  <si>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    י- סלקום</t>
  </si>
  <si>
    <t>1139245</t>
  </si>
  <si>
    <t>511930125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</si>
  <si>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</si>
  <si>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</si>
  <si>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</si>
  <si>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</si>
  <si>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</si>
  <si>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</si>
  <si>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</si>
  <si>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שופרסל אג"ח ו- שופרסל</t>
  </si>
  <si>
    <t>7770217</t>
  </si>
  <si>
    <t>520022732</t>
  </si>
  <si>
    <t>מסחר</t>
  </si>
  <si>
    <t>שופרסל אגח ב'- שופרסל</t>
  </si>
  <si>
    <t>7770142</t>
  </si>
  <si>
    <t>אזורים אג"ח 9- אזורים</t>
  </si>
  <si>
    <t>7150337</t>
  </si>
  <si>
    <t>520025990</t>
  </si>
  <si>
    <t>A2</t>
  </si>
  <si>
    <t>איי די איי הנפקות ג- איידיאיי הנפקות</t>
  </si>
  <si>
    <t>1127349</t>
  </si>
  <si>
    <t>514486042</t>
  </si>
  <si>
    <t>אלרוב נדל"ן אג"ח ב- אלרוב נדל"ן</t>
  </si>
  <si>
    <t>3870094</t>
  </si>
  <si>
    <t>520038894</t>
  </si>
  <si>
    <t>אשטרום קבוצה אג"ח א- אשטרום קבוצה</t>
  </si>
  <si>
    <t>1132323</t>
  </si>
  <si>
    <t>510381601</t>
  </si>
  <si>
    <t>A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</si>
  <si>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</si>
  <si>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</si>
  <si>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</si>
  <si>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</si>
  <si>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</si>
  <si>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</si>
  <si>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</si>
  <si>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נכסים ובנין אג"ח ג- נכסים ובנין</t>
  </si>
  <si>
    <t>6990139</t>
  </si>
  <si>
    <t>רבוע נדל"ן אג"ח ה- רבוע כחול נדל"ן</t>
  </si>
  <si>
    <t>1130467</t>
  </si>
  <si>
    <t>513765859</t>
  </si>
  <si>
    <t>שיכון בנוי 6- שיכון ובינוי בע"מ</t>
  </si>
  <si>
    <t>1129733</t>
  </si>
  <si>
    <t>520036104</t>
  </si>
  <si>
    <t>שלמה החזקות אג"ח י"א- שלמה החזקות</t>
  </si>
  <si>
    <t>1410224</t>
  </si>
  <si>
    <t>520034372</t>
  </si>
  <si>
    <t>אדגר אג"ח 7- אדגר השקעות</t>
  </si>
  <si>
    <t>1820158</t>
  </si>
  <si>
    <t>520035171</t>
  </si>
  <si>
    <t>A3</t>
  </si>
  <si>
    <t>אדגר השקעות אג"ח ח- אדגר השקעות</t>
  </si>
  <si>
    <t>1820174</t>
  </si>
  <si>
    <t>אלבר אג"ח יג- אלבר</t>
  </si>
  <si>
    <t>1127588</t>
  </si>
  <si>
    <t>512025891</t>
  </si>
  <si>
    <t>אשדר אג"ח 1- אשדר</t>
  </si>
  <si>
    <t>1104330</t>
  </si>
  <si>
    <t>510609761</t>
  </si>
  <si>
    <t>טלדור אג"ח ב'- טלדור</t>
  </si>
  <si>
    <t>4770145</t>
  </si>
  <si>
    <t>520039710</t>
  </si>
  <si>
    <t>שירותי מידע</t>
  </si>
  <si>
    <t>A-</t>
  </si>
  <si>
    <t>מבני תעש יד'- מבני תעשיה</t>
  </si>
  <si>
    <t>2260412</t>
  </si>
  <si>
    <t>520024126</t>
  </si>
  <si>
    <t>BBB+</t>
  </si>
  <si>
    <t>מבני תעשיה אג"ח ח- מבני תעשיה</t>
  </si>
  <si>
    <t>2260131</t>
  </si>
  <si>
    <t>דסקש אג"ח ו'- דיסקונט השקעות</t>
  </si>
  <si>
    <t>6390207</t>
  </si>
  <si>
    <t>520023896</t>
  </si>
  <si>
    <t>BBB-</t>
  </si>
  <si>
    <t>פלאזה סנטר אג"ח ב- פלאזה סנטרס</t>
  </si>
  <si>
    <t>1109503</t>
  </si>
  <si>
    <t>33248324</t>
  </si>
  <si>
    <t>קרדן אן וי אגח 2- קרדן אן.וי.</t>
  </si>
  <si>
    <t>1113034</t>
  </si>
  <si>
    <t>1154</t>
  </si>
  <si>
    <t>B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</si>
  <si>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</si>
  <si>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</si>
  <si>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</si>
  <si>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</si>
  <si>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</si>
  <si>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</si>
  <si>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</si>
  <si>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</si>
  <si>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</si>
  <si>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</si>
  <si>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</si>
  <si>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ארזים  אג"ח ב- ארזים</t>
  </si>
  <si>
    <t>1380047</t>
  </si>
  <si>
    <t>520034281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</si>
  <si>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</si>
  <si>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</si>
  <si>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</si>
  <si>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</si>
  <si>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</si>
  <si>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</si>
  <si>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</si>
  <si>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</si>
  <si>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</si>
  <si>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</si>
  <si>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</si>
  <si>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</si>
  <si>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</si>
  <si>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</si>
  <si>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</si>
  <si>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לאומי  178- לאומי</t>
  </si>
  <si>
    <t>6040323</t>
  </si>
  <si>
    <t>מזרחי הנפקות 37 חסום 230715- מזרחי טפחות הנפ</t>
  </si>
  <si>
    <t>23101340</t>
  </si>
  <si>
    <t>מזרחי הנפקות 41- מזרחי טפחות הנפ</t>
  </si>
  <si>
    <t>2310175</t>
  </si>
  <si>
    <t>אלביט מערכות אג"ח א- אלביט מערכות</t>
  </si>
  <si>
    <t>1119635</t>
  </si>
  <si>
    <t>520043027</t>
  </si>
  <si>
    <t>ביטחוניות</t>
  </si>
  <si>
    <t>פועלים הנפקות יג- פועלים הנפקות</t>
  </si>
  <si>
    <t>1940436</t>
  </si>
  <si>
    <t>בזק אג"ח 9- בזק</t>
  </si>
  <si>
    <t>2300176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</si>
  <si>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</si>
  <si>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</si>
  <si>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</si>
  <si>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</si>
  <si>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</si>
  <si>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</si>
  <si>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Aa2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</si>
  <si>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</si>
  <si>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</si>
  <si>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</si>
  <si>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</si>
  <si>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</si>
  <si>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אלוני חץ אג"ח ט- אלוני חץ</t>
  </si>
  <si>
    <t>3900354</t>
  </si>
  <si>
    <t>520038506</t>
  </si>
  <si>
    <t>גב ים אג"ח ז- גב ים</t>
  </si>
  <si>
    <t>7590144</t>
  </si>
  <si>
    <t>כללביט אג"ח י- כללביט</t>
  </si>
  <si>
    <t>1136068</t>
  </si>
  <si>
    <t>מגדל ביטוח הון אג"ח ה שה- מגדל ביטוח הון</t>
  </si>
  <si>
    <t>1139286</t>
  </si>
  <si>
    <t>מגדל הון ג שה- מגדל ביטוח הון</t>
  </si>
  <si>
    <t>1135862</t>
  </si>
  <si>
    <t>מויניאן אג"ח א- מויניאן לימיטד</t>
  </si>
  <si>
    <t>1135656</t>
  </si>
  <si>
    <t>1643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</si>
  <si>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</si>
  <si>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</si>
  <si>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</si>
  <si>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</si>
  <si>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</si>
  <si>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</si>
  <si>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</si>
  <si>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</si>
  <si>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דלתא אג"ח ב- דלתא</t>
  </si>
  <si>
    <t>6270151</t>
  </si>
  <si>
    <t>520025602</t>
  </si>
  <si>
    <t>וואן טכנו אג"ח ג- וואן טכנולוגיות</t>
  </si>
  <si>
    <t>1610187</t>
  </si>
  <si>
    <t>520034695</t>
  </si>
  <si>
    <t>חברה לישראל אג"ח 10- חברה לישראל</t>
  </si>
  <si>
    <t>5760236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</si>
  <si>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</si>
  <si>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</si>
  <si>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</si>
  <si>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</si>
  <si>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</si>
  <si>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</si>
  <si>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</si>
  <si>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סלקום     יא- סלקום</t>
  </si>
  <si>
    <t>1139252</t>
  </si>
  <si>
    <t>סלקום אג"ח ט חסום 290316- סלקום</t>
  </si>
  <si>
    <t>11328360</t>
  </si>
  <si>
    <t>פרטנר אג"ח ד- פרטנר</t>
  </si>
  <si>
    <t>1118835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</si>
  <si>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</si>
  <si>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</si>
  <si>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</si>
  <si>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</si>
  <si>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</si>
  <si>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</si>
  <si>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</si>
  <si>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</si>
  <si>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</si>
  <si>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</si>
  <si>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</si>
  <si>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ל"א- דלק קבוצה</t>
  </si>
  <si>
    <t>1134790</t>
  </si>
  <si>
    <t>טאואר אג"ח ז- טאואר</t>
  </si>
  <si>
    <t>1138494</t>
  </si>
  <si>
    <t>520041997</t>
  </si>
  <si>
    <t>מוליכים למחצה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</si>
  <si>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</si>
  <si>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</si>
  <si>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</si>
  <si>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</si>
  <si>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</si>
  <si>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</si>
  <si>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</si>
  <si>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</si>
  <si>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</si>
  <si>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</si>
  <si>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</si>
  <si>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</si>
  <si>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</si>
  <si>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</si>
  <si>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</si>
  <si>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520039249</t>
  </si>
  <si>
    <t>שיכון בנוי 7- שיכון ובינוי בע"מ</t>
  </si>
  <si>
    <t>1129741</t>
  </si>
  <si>
    <t>אלבר אג"ח יד- אלבר</t>
  </si>
  <si>
    <t>1132562</t>
  </si>
  <si>
    <t>אשדר אג"ח ד- אשדר</t>
  </si>
  <si>
    <t>1135607</t>
  </si>
  <si>
    <t>דור אלון אג"ח ה- דור אלון</t>
  </si>
  <si>
    <t>1136761</t>
  </si>
  <si>
    <t>520043878</t>
  </si>
  <si>
    <t>אלדן אג"ח א- אלדן תחבורה</t>
  </si>
  <si>
    <t>1134840</t>
  </si>
  <si>
    <t>510454333</t>
  </si>
  <si>
    <t>Baa1</t>
  </si>
  <si>
    <t>אלדן אג"ח ב- אלדן תחבורה</t>
  </si>
  <si>
    <t>1138254</t>
  </si>
  <si>
    <t>בזן אג"ח ה- בתי זיקוק</t>
  </si>
  <si>
    <t>2590388</t>
  </si>
  <si>
    <t>520036658</t>
  </si>
  <si>
    <t>דיסקונט השקעות אג"ח ט- דיסקונט השקעות</t>
  </si>
  <si>
    <t>6390249</t>
  </si>
  <si>
    <t>אפריל נדלן אג"ח 1- אפריל נדל"ן</t>
  </si>
  <si>
    <t>1127265</t>
  </si>
  <si>
    <t>514781350</t>
  </si>
  <si>
    <t>חלל תקשורת אג"ח ו- חלל תקשורת</t>
  </si>
  <si>
    <t>1135151</t>
  </si>
  <si>
    <t>511396046</t>
  </si>
  <si>
    <t>חלל תקשורת אג"ח יג- חלל תקשורת</t>
  </si>
  <si>
    <t>1136555</t>
  </si>
  <si>
    <t>סה"כ אחר</t>
  </si>
  <si>
    <t>ISRELE 6 7/8 06/21/23- חשמל</t>
  </si>
  <si>
    <t>US46507NAE04</t>
  </si>
  <si>
    <t>Other</t>
  </si>
  <si>
    <t>S&amp;P</t>
  </si>
  <si>
    <t>PRUFIN 5 1/4 12/31/49 PERP- PRUDENTIAL PLC</t>
  </si>
  <si>
    <t>XS0873630742</t>
  </si>
  <si>
    <t>Insurance</t>
  </si>
  <si>
    <t>SRENVX 6 3/8 9/1/24- AQUAIRUS + INV  FOR SWISS</t>
  </si>
  <si>
    <t>XS0901578681</t>
  </si>
  <si>
    <t>CS 6 1/2 08/08/23- CREDIT SUISSE</t>
  </si>
  <si>
    <t>XS0957135212</t>
  </si>
  <si>
    <t>Banks</t>
  </si>
  <si>
    <t>BBB</t>
  </si>
  <si>
    <t>HPE 4.9 10/15/25- HP ENTERPRISE CO</t>
  </si>
  <si>
    <t>US42824CAP41</t>
  </si>
  <si>
    <t>Technology Hardware &amp; Equipment</t>
  </si>
  <si>
    <t>BAC 4 01/22/25- BANK OF AMERICA CORP</t>
  </si>
  <si>
    <t>US06051GFM69</t>
  </si>
  <si>
    <t>Baa3</t>
  </si>
  <si>
    <t>Moodys</t>
  </si>
  <si>
    <t>C 3 7/8 03/26/25- CITIGROUP INC</t>
  </si>
  <si>
    <t>US172967JL61</t>
  </si>
  <si>
    <t>FLEX 4 3/4 06/15/25- FLEXTRONICS INTL LTD</t>
  </si>
  <si>
    <t>US33938EAU10</t>
  </si>
  <si>
    <t>HRB 5 1/4 10/01/25- BLOCK FINANCIAL LLC</t>
  </si>
  <si>
    <t>US093662AG97</t>
  </si>
  <si>
    <t>FIBRBZ 5 1/4 05/12/24- FIBRIA OVERSEAS FINANCE</t>
  </si>
  <si>
    <t>US31572UAE64</t>
  </si>
  <si>
    <t>Ba1</t>
  </si>
  <si>
    <t>GPS 5.95 04/12/21- GAP INC/THE</t>
  </si>
  <si>
    <t>US364760AK48</t>
  </si>
  <si>
    <t>Retailing</t>
  </si>
  <si>
    <t>BB+</t>
  </si>
  <si>
    <t>LB 5 5/8 10/15/23- L BRANDS INC</t>
  </si>
  <si>
    <t>US501797AJ37</t>
  </si>
  <si>
    <t>UBS 7 12/29/49 PERP- UBS GROUP AG</t>
  </si>
  <si>
    <t>CH0271428333</t>
  </si>
  <si>
    <t>Diversified Financials</t>
  </si>
  <si>
    <t>EDF 5 1/4 12/29/49 PERP- ELECTRICITE DE FRANCE</t>
  </si>
  <si>
    <t>USF2893TAF33</t>
  </si>
  <si>
    <t>Utilities</t>
  </si>
  <si>
    <t>BB</t>
  </si>
  <si>
    <t>MSCI 5 1/4 11/15/24- MSCI INC</t>
  </si>
  <si>
    <t>US55354GAA85</t>
  </si>
  <si>
    <t>Ba2</t>
  </si>
  <si>
    <t>EUCHEM 5 1/8 12/12/17- EUROCHEM M &amp; C OJSC VIA</t>
  </si>
  <si>
    <t>XS0863583281</t>
  </si>
  <si>
    <t>BB-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</si>
  <si>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</si>
  <si>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</si>
  <si>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</si>
  <si>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</si>
  <si>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</si>
  <si>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</si>
  <si>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</si>
  <si>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</si>
  <si>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</si>
  <si>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</si>
  <si>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520007030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</si>
  <si>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</si>
  <si>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</si>
  <si>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</si>
  <si>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</si>
  <si>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</si>
  <si>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</si>
  <si>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</si>
  <si>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</si>
  <si>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</si>
  <si>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</si>
  <si>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</si>
  <si>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</si>
  <si>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</si>
  <si>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</si>
  <si>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</si>
  <si>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</si>
  <si>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</si>
  <si>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</si>
  <si>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</si>
  <si>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</si>
  <si>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</si>
  <si>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</si>
  <si>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</si>
  <si>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</si>
  <si>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</si>
  <si>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</si>
  <si>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</si>
  <si>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</si>
  <si>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</si>
  <si>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</si>
  <si>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</si>
  <si>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</si>
  <si>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</si>
  <si>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</si>
  <si>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</si>
  <si>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</si>
  <si>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</si>
  <si>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</si>
  <si>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</si>
  <si>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</si>
  <si>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</si>
  <si>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</si>
  <si>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</si>
  <si>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</si>
  <si>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</si>
  <si>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</si>
  <si>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</si>
  <si>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</si>
  <si>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</si>
  <si>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</si>
  <si>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</si>
  <si>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</si>
  <si>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אבוג'ן- אבוג'ן</t>
  </si>
  <si>
    <t>1105055</t>
  </si>
  <si>
    <t>512838723</t>
  </si>
  <si>
    <t>ביוטכנולוגיה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</si>
  <si>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</si>
  <si>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</si>
  <si>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</si>
  <si>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</si>
  <si>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</si>
  <si>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</si>
  <si>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</si>
  <si>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</si>
  <si>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</si>
  <si>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</si>
  <si>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</si>
  <si>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</si>
  <si>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</si>
  <si>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</si>
  <si>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אלקטרה- אלקטרה</t>
  </si>
  <si>
    <t>739037</t>
  </si>
  <si>
    <t>520028911</t>
  </si>
  <si>
    <t>אקויטל- אקויטל</t>
  </si>
  <si>
    <t>755017</t>
  </si>
  <si>
    <t>520030859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</si>
  <si>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</si>
  <si>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</si>
  <si>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</si>
  <si>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</si>
  <si>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</si>
  <si>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</si>
  <si>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</si>
  <si>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</si>
  <si>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</si>
  <si>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</si>
  <si>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</si>
  <si>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</si>
  <si>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</si>
  <si>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נובה- נובה</t>
  </si>
  <si>
    <t>1084557</t>
  </si>
  <si>
    <t>511812463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</si>
  <si>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</si>
  <si>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</si>
  <si>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</si>
  <si>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</si>
  <si>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</si>
  <si>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</si>
  <si>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</si>
  <si>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</si>
  <si>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</si>
  <si>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</si>
  <si>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</si>
  <si>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</si>
  <si>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</si>
  <si>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</si>
  <si>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</si>
  <si>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אירפורט סיטי- איירפורט סיטי</t>
  </si>
  <si>
    <t>1095835</t>
  </si>
  <si>
    <t>אפריקה נכסים- אפריקה נכסים</t>
  </si>
  <si>
    <t>1091354</t>
  </si>
  <si>
    <t>510560188</t>
  </si>
  <si>
    <t>ביג - ביג</t>
  </si>
  <si>
    <t>1097260</t>
  </si>
  <si>
    <t>בראק אן וי- בראק אן וי</t>
  </si>
  <si>
    <t>1121607</t>
  </si>
  <si>
    <t>1560</t>
  </si>
  <si>
    <t>נכסים בנין- נכסים ובנין</t>
  </si>
  <si>
    <t>699017</t>
  </si>
  <si>
    <t>סאמיט- סאמיט</t>
  </si>
  <si>
    <t>1081686</t>
  </si>
  <si>
    <t>520043720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</si>
  <si>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</si>
  <si>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</si>
  <si>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</si>
  <si>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</si>
  <si>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</si>
  <si>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</si>
  <si>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</si>
  <si>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</si>
  <si>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</si>
  <si>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</si>
  <si>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</si>
  <si>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</si>
  <si>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</si>
  <si>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</si>
  <si>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</si>
  <si>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</si>
  <si>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</si>
  <si>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</si>
  <si>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</si>
  <si>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</si>
  <si>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</si>
  <si>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</si>
  <si>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</si>
  <si>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</si>
  <si>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</si>
  <si>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</si>
  <si>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מניות היתר</t>
  </si>
  <si>
    <t>תמיר הון- תמיר הון</t>
  </si>
  <si>
    <t>1084367</t>
  </si>
  <si>
    <t>512101460</t>
  </si>
  <si>
    <t>השקעות בהיי-טק</t>
  </si>
  <si>
    <t>כלל ביוטכנולוגיה- כלל ביוטכנו</t>
  </si>
  <si>
    <t>1104280</t>
  </si>
  <si>
    <t>511898835</t>
  </si>
  <si>
    <t>הכשרת ישוב- הכשרת הישוב</t>
  </si>
  <si>
    <t>612010</t>
  </si>
  <si>
    <t>520020116</t>
  </si>
  <si>
    <t>לידר החזקות- לידר השקעות</t>
  </si>
  <si>
    <t>318014</t>
  </si>
  <si>
    <t>אלספק- אלספק</t>
  </si>
  <si>
    <t>1090364</t>
  </si>
  <si>
    <t>511297541</t>
  </si>
  <si>
    <t>חשמל</t>
  </si>
  <si>
    <t>גולן פלסטיק- גולן פלסטיק</t>
  </si>
  <si>
    <t>1091933</t>
  </si>
  <si>
    <t>513029975</t>
  </si>
  <si>
    <t>רימוני- מ"ר- רימוני</t>
  </si>
  <si>
    <t>1080456</t>
  </si>
  <si>
    <t>520041823</t>
  </si>
  <si>
    <t>איסתא- איסתא</t>
  </si>
  <si>
    <t>1081074</t>
  </si>
  <si>
    <t>520042763</t>
  </si>
  <si>
    <t>מלונאות ותיירות</t>
  </si>
  <si>
    <t>אלקטרה צריכה- אלקטרה צריכה</t>
  </si>
  <si>
    <t>5010129</t>
  </si>
  <si>
    <t>520039967</t>
  </si>
  <si>
    <t>וויליפוד- וילי פוד</t>
  </si>
  <si>
    <t>371013</t>
  </si>
  <si>
    <t>520038225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</si>
  <si>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</si>
  <si>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</si>
  <si>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</si>
  <si>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</si>
  <si>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</si>
  <si>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</si>
  <si>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</si>
  <si>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</si>
  <si>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</si>
  <si>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</si>
  <si>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</si>
  <si>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</si>
  <si>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</si>
  <si>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</si>
  <si>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</si>
  <si>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מתכת ומוצרי בניה</t>
  </si>
  <si>
    <t>חמת- חמת</t>
  </si>
  <si>
    <t>384016</t>
  </si>
  <si>
    <t>520038530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</si>
  <si>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</si>
  <si>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</si>
  <si>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</si>
  <si>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</si>
  <si>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</si>
  <si>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520034760</t>
  </si>
  <si>
    <t>אשטרום קבוצה- אשטרום קבוצה</t>
  </si>
  <si>
    <t>1132315</t>
  </si>
  <si>
    <t>דורסל- דורסל</t>
  </si>
  <si>
    <t>1096676</t>
  </si>
  <si>
    <t>512112806</t>
  </si>
  <si>
    <t>לוי- לוי</t>
  </si>
  <si>
    <t>719013</t>
  </si>
  <si>
    <t>520041096</t>
  </si>
  <si>
    <t>לוינשטיין נכסים- לוינשטין נכסים</t>
  </si>
  <si>
    <t>1119080</t>
  </si>
  <si>
    <t>511134298</t>
  </si>
  <si>
    <t>מנרב- מנרב</t>
  </si>
  <si>
    <t>155036</t>
  </si>
  <si>
    <t>סלע נדל"ן- סלע קפיטל נדל"ן</t>
  </si>
  <si>
    <t>1109644</t>
  </si>
  <si>
    <t>513992529</t>
  </si>
  <si>
    <t>פלאזה סנטר- פלאזה סנטרס</t>
  </si>
  <si>
    <t>1109917</t>
  </si>
  <si>
    <t>נייר חדרה- נייר חדרה</t>
  </si>
  <si>
    <t>632018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</si>
  <si>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</si>
  <si>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</si>
  <si>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</si>
  <si>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</si>
  <si>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</si>
  <si>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</si>
  <si>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</si>
  <si>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</si>
  <si>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</si>
  <si>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</si>
  <si>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</si>
  <si>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</si>
  <si>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</si>
  <si>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</si>
  <si>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</si>
  <si>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וויטסמוק- וויטסמוק</t>
  </si>
  <si>
    <t>216010</t>
  </si>
  <si>
    <t>520036096</t>
  </si>
  <si>
    <t>סינאל- סינאל מלל</t>
  </si>
  <si>
    <t>1084953</t>
  </si>
  <si>
    <t>511416612</t>
  </si>
  <si>
    <t>סה"כ call 001 אופציות</t>
  </si>
  <si>
    <t>IL0010824527</t>
  </si>
  <si>
    <t>Capital Goods</t>
  </si>
  <si>
    <t>FOMX US Foamix Pharmaceut Ltd- FOAMIX PHARMACEUTICALS LTD</t>
  </si>
  <si>
    <t>IL0011334385</t>
  </si>
  <si>
    <t>NASDAQ</t>
  </si>
  <si>
    <t>Pharmaceuticals &amp; Biotechnology</t>
  </si>
  <si>
    <t>EVGN US Evogene Ltd- אבוג'ן</t>
  </si>
  <si>
    <t>IL0011050551</t>
  </si>
  <si>
    <t>NYSE</t>
  </si>
  <si>
    <t>MLNX US Mellanox- מלאנוקס</t>
  </si>
  <si>
    <t>IL0011017329</t>
  </si>
  <si>
    <t>512763285</t>
  </si>
  <si>
    <t>Semiconductors &amp; Semiconductor Equipment</t>
  </si>
  <si>
    <t>EMEXF US Emerald Plantion Holding- Emerald Plantation Holding Limites</t>
  </si>
  <si>
    <t>KYG303371028</t>
  </si>
  <si>
    <t>Materials</t>
  </si>
  <si>
    <t>KITE US Kite Pharma inc- Kite Pharma inc</t>
  </si>
  <si>
    <t>US49803L1098</t>
  </si>
  <si>
    <t>OPK US Opko Health Inc- אופקו</t>
  </si>
  <si>
    <t>US68375N1037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</si>
  <si>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</si>
  <si>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</si>
  <si>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</si>
  <si>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</si>
  <si>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</si>
  <si>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LSE</t>
  </si>
  <si>
    <t>MBLY US Mobileye NV- MOBILEYE NV</t>
  </si>
  <si>
    <t>NL0010831061</t>
  </si>
  <si>
    <t>Software &amp; Services</t>
  </si>
  <si>
    <t>סה"כ שמחקות מדדי מניות בישראל</t>
  </si>
  <si>
    <t>קסם ת"א 100- קסם סל ומוצרים</t>
  </si>
  <si>
    <t>1117266</t>
  </si>
  <si>
    <t>513502211</t>
  </si>
  <si>
    <t>קסם ת"א 25- קסם סל ומוצרים</t>
  </si>
  <si>
    <t>1116979</t>
  </si>
  <si>
    <t>תכלית ת"א 25- תכלית סל</t>
  </si>
  <si>
    <t>1091826</t>
  </si>
  <si>
    <t>513594101</t>
  </si>
  <si>
    <t>סה"כ שמחקות מדדים אחרים בישראל</t>
  </si>
  <si>
    <t>פסגות סל בונד 20 סד 1- פסגות מדדים</t>
  </si>
  <si>
    <t>1104603</t>
  </si>
  <si>
    <t>513952457</t>
  </si>
  <si>
    <t>פסגות סל בונד 60 סד 1- פסגות מדדים</t>
  </si>
  <si>
    <t>1109420</t>
  </si>
  <si>
    <t>קסם תל בונד 20- קסם סל ומוצרים</t>
  </si>
  <si>
    <t>1101633</t>
  </si>
  <si>
    <t>קסם תל בונד 60- קסם סל ומוצרים</t>
  </si>
  <si>
    <t>1109248</t>
  </si>
  <si>
    <t>תכלית תל בונד 20 סד' 1- תכלית מורכבות</t>
  </si>
  <si>
    <t>1109370</t>
  </si>
  <si>
    <t>513944660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</si>
  <si>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</si>
  <si>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</si>
  <si>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</si>
  <si>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</si>
  <si>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 בחו"ל</t>
  </si>
  <si>
    <t>פסגות סל S&amp;P 500- פסגות מדדים</t>
  </si>
  <si>
    <t>1117399</t>
  </si>
  <si>
    <t>פסגות סל שקלי  S&amp;P 500- פסגות מדדים</t>
  </si>
  <si>
    <t>1116060</t>
  </si>
  <si>
    <t>פסגות סל דיב' אירופה- פסגות תעודות סל</t>
  </si>
  <si>
    <t>1099522</t>
  </si>
  <si>
    <t>512894510</t>
  </si>
  <si>
    <t>קסם  ברזיל- קסם סל ומוצרים</t>
  </si>
  <si>
    <t>1107739</t>
  </si>
  <si>
    <t>קסם MSCI טייוואן- קסם סל ומוצרים</t>
  </si>
  <si>
    <t>1117050</t>
  </si>
  <si>
    <t>קסם דאקס שקלי- קסם סל ומוצרים</t>
  </si>
  <si>
    <t>1121441</t>
  </si>
  <si>
    <t>קסם דיבידנד ארה"ב- קסם סל ומוצרים</t>
  </si>
  <si>
    <t>1106053</t>
  </si>
  <si>
    <t>קסם ניקיי 225- קסם סל ומוצרים</t>
  </si>
  <si>
    <t>1117316</t>
  </si>
  <si>
    <t>קסם סנגפור- קסם סל ומוצרים</t>
  </si>
  <si>
    <t>1107721</t>
  </si>
  <si>
    <t>קסם קנדה- קסם סל ומוצרים</t>
  </si>
  <si>
    <t>1106269</t>
  </si>
  <si>
    <t>קסם רוסיה- קסם סל ומוצרים</t>
  </si>
  <si>
    <t>1117043</t>
  </si>
  <si>
    <t>תכלית ראסל 2000 שקלי- תכלית אינדקססל</t>
  </si>
  <si>
    <t>1120971</t>
  </si>
  <si>
    <t>513801605</t>
  </si>
  <si>
    <t>תכלית ברזיל- תכלית גלובל</t>
  </si>
  <si>
    <t>1115476</t>
  </si>
  <si>
    <t>513815258</t>
  </si>
  <si>
    <t>תכלית דאקס שקלי- תכלית מורכבות</t>
  </si>
  <si>
    <t>1118793</t>
  </si>
  <si>
    <t>תכלית נאסד"ק 100 מנוטרלת מטבע- תכלית מורכבות</t>
  </si>
  <si>
    <t>1118777</t>
  </si>
  <si>
    <t>תכלית ניקיי 225 שקלי- תכלית מורכבות</t>
  </si>
  <si>
    <t>1118728</t>
  </si>
  <si>
    <t>תכלית 100 נסדק- תכלית סל</t>
  </si>
  <si>
    <t>1095728</t>
  </si>
  <si>
    <t>תכלית 500 S&amp;P- תכלית סל</t>
  </si>
  <si>
    <t>1095710</t>
  </si>
  <si>
    <t>סה"כ 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</si>
  <si>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</si>
  <si>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</si>
  <si>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</si>
  <si>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</si>
  <si>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</si>
  <si>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</si>
  <si>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</si>
  <si>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</si>
  <si>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</si>
  <si>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</si>
  <si>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XS8R GY InfoTech DJ600DB- db x-trackers - DJ STOXX Europ</t>
  </si>
  <si>
    <t>LU0292104469</t>
  </si>
  <si>
    <t>XMRD LN -MSCI RUSSIA db x-trac- db x-trackers - MSCI RUSSIA CA</t>
  </si>
  <si>
    <t>LU0322252502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</si>
  <si>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</si>
  <si>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</si>
  <si>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</si>
  <si>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</si>
  <si>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XCS6 LN db x-trackers MSCI china TRN- db x-trackers MSCI China TRN I</t>
  </si>
  <si>
    <t>LU0514695690</t>
  </si>
  <si>
    <t>XKSD LN db x-trackers MSCI Korea TRN- DB X-TRACKERS MSCI KOREA TRN</t>
  </si>
  <si>
    <t>LU0292100046</t>
  </si>
  <si>
    <t>XMKO GY db x-trackers MSCI Korea TRN I- DB X-TRACKERS MSCI KOREA TRN</t>
  </si>
  <si>
    <t>XLE-SPDR Eenrgy- ENERGY SELECT SECTOR SPDR FUND</t>
  </si>
  <si>
    <t>US81369Y5069</t>
  </si>
  <si>
    <t>XLF-SPDR Financial- Financial Select Sector SPDR F</t>
  </si>
  <si>
    <t>US81369Y6059</t>
  </si>
  <si>
    <t>XLV-SPDR Health Care- Health Care Select Sector SPDR</t>
  </si>
  <si>
    <t>US81369Y2090</t>
  </si>
  <si>
    <t>XLI-SPDR Industrial- Industrial Select Sector SPDR</t>
  </si>
  <si>
    <t>US81369Y7040</t>
  </si>
  <si>
    <t>DAXEX GY ISHARES DAX DE- iShares Core DAX UCITS ETF DE</t>
  </si>
  <si>
    <t>DE0005933931</t>
  </si>
  <si>
    <t>SX5EEX GY- Ishares Eurostoxx 5- iShares EURO STOXX 50 UCITS ET</t>
  </si>
  <si>
    <t>DE0005933956</t>
  </si>
  <si>
    <t>CSRU LN iSh MSCI Russia ADR/GDR- ISHARES MSCI RUSSIA ADR/GDR UC</t>
  </si>
  <si>
    <t>IE00B5V87390</t>
  </si>
  <si>
    <t>IWM - RUSSSELL 2000- iShares Russell 2000 Index Fun</t>
  </si>
  <si>
    <t>US4642876555</t>
  </si>
  <si>
    <t>DVY-Ishares DJ DIV- iShares Select Dividend ETF</t>
  </si>
  <si>
    <t>US4642871689</t>
  </si>
  <si>
    <t>IYZ - Ishares US Telecommunica- iShares US Telecommunications</t>
  </si>
  <si>
    <t>US4642877132</t>
  </si>
  <si>
    <t>BNK FP Lyxor ETF STOXX Euro 600 Ban- Lyxor ETF STOXX Europe 600 Ban</t>
  </si>
  <si>
    <t>FR0010345371</t>
  </si>
  <si>
    <t>OIH US Market Vectors Oil Serv- Market Vectors Oil Service ETF</t>
  </si>
  <si>
    <t>US92189F7188</t>
  </si>
  <si>
    <t>XLB - SPDR Material- Materials Select Sector SPDR F</t>
  </si>
  <si>
    <t>US81369Y1001</t>
  </si>
  <si>
    <t>QQQ- PowerShares Nasdaq 100- Powershares QQQ Trust Series 1</t>
  </si>
  <si>
    <t>US73935A1043</t>
  </si>
  <si>
    <t>XLRE US R.l Estate Select Sector  SPDR- REAL ESTATE SELECT SECTOR SPDR</t>
  </si>
  <si>
    <t>US81369Y8600</t>
  </si>
  <si>
    <t>XDPS GY- Health Care DJ600 Sou- Source STOXX Europe 600 Optimi</t>
  </si>
  <si>
    <t>IE00B5MJYY16</t>
  </si>
  <si>
    <t>SPY - S&amp;P500- SPDR S&amp;P 500 ETF Trust</t>
  </si>
  <si>
    <t>US78462F1030</t>
  </si>
  <si>
    <t>KBE - SPDR KBW BANK- SPDR S&amp;P Bank ETF</t>
  </si>
  <si>
    <t>US78464A7972</t>
  </si>
  <si>
    <t>XHB US SPDR SP Homebuilders- SPDR S&amp;P Homebuilders ETF</t>
  </si>
  <si>
    <t>US78464A8889</t>
  </si>
  <si>
    <t>KRE US SPDR KBW Regional Banki- SPDR S&amp;P Regional Banking ETF</t>
  </si>
  <si>
    <t>US78464A6982</t>
  </si>
  <si>
    <t>XIPS GY Source Insurance- SRCE STX 600 OPT INSURANCE</t>
  </si>
  <si>
    <t>IE00B5MTXJ97</t>
  </si>
  <si>
    <t>XLK US Techology SPDR- Technology Select Sector SPDR</t>
  </si>
  <si>
    <t>US81369Y8030</t>
  </si>
  <si>
    <t>VHT US Vang Health Care ETF- VANGUARD HEALTH CARE ETF</t>
  </si>
  <si>
    <t>US92204A5048</t>
  </si>
  <si>
    <t>VOO US Vanguard S&amp;P 500 ETF- Vanguard S&amp;P 500 ETF</t>
  </si>
  <si>
    <t>US9229084135</t>
  </si>
  <si>
    <t>סה"כ שמחקות מדדים אחרים</t>
  </si>
  <si>
    <t>LQDE LN iShares $ corp Bond- ISHARES $ CORPORATE BOND UCITS</t>
  </si>
  <si>
    <t>IE0032895942</t>
  </si>
  <si>
    <t>IHYU LN iShar $ HY Corp- IShares$ High Yield Corporate</t>
  </si>
  <si>
    <t>IE00B4PY7Y77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</si>
  <si>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</si>
  <si>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</si>
  <si>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</si>
  <si>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</si>
  <si>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</si>
  <si>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</si>
  <si>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COMEEIA ID Comgest Gr PLC - EUR- COMGEST GROWTH PLC - EUROPE</t>
  </si>
  <si>
    <t>IE00B5WN3467</t>
  </si>
  <si>
    <t>CSNGSMU LX CS Nova Lux- Credit Suisse Nova</t>
  </si>
  <si>
    <t>LU0635707705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</si>
  <si>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</si>
  <si>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</si>
  <si>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</si>
  <si>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</si>
  <si>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INGSIUH LX ING Flex Sen Loan- ING L FLEX - SENIOR LOANS</t>
  </si>
  <si>
    <t>LU0426533492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</si>
  <si>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</si>
  <si>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</si>
  <si>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</si>
  <si>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</si>
  <si>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</si>
  <si>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</si>
  <si>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</si>
  <si>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</si>
  <si>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</si>
  <si>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</si>
  <si>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</si>
  <si>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</si>
  <si>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</si>
  <si>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</si>
  <si>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</si>
  <si>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</si>
  <si>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</si>
  <si>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</si>
  <si>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סה"כ כתבי אופציות בישראל</t>
  </si>
  <si>
    <t>ברן תעשיות אופציה 4- ברן</t>
  </si>
  <si>
    <t>2860153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</si>
  <si>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</si>
  <si>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</si>
  <si>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</si>
  <si>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</si>
  <si>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</si>
  <si>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</si>
  <si>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</si>
  <si>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</si>
  <si>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</si>
  <si>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</si>
  <si>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</si>
  <si>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גליל מור אג"ח א'- גליל מור</t>
  </si>
  <si>
    <t>1108877</t>
  </si>
  <si>
    <t>אשראי</t>
  </si>
  <si>
    <t>Caa3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</si>
  <si>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</si>
  <si>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</si>
  <si>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</si>
  <si>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</si>
  <si>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</si>
  <si>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</si>
  <si>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</si>
  <si>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</si>
  <si>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</si>
  <si>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</si>
  <si>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</si>
  <si>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</si>
  <si>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</si>
  <si>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22/04/13</t>
  </si>
  <si>
    <t>מקורות אג"ח 9 רצף- מקורות</t>
  </si>
  <si>
    <t>1124353</t>
  </si>
  <si>
    <t>14/07/11</t>
  </si>
  <si>
    <t>די.בי.אס אג"ח א רצף- די. בי. אס.</t>
  </si>
  <si>
    <t>1106988</t>
  </si>
  <si>
    <t>512705138</t>
  </si>
  <si>
    <t>23/04/14</t>
  </si>
  <si>
    <t>די.בי.אס אג"ח ב רצף- די. בי. אס.</t>
  </si>
  <si>
    <t>1121490</t>
  </si>
  <si>
    <t>14/04/13</t>
  </si>
  <si>
    <t>חברת החשמל 2022 צמוד רצף- חשמל</t>
  </si>
  <si>
    <t>60001292</t>
  </si>
  <si>
    <t>27/03/12</t>
  </si>
  <si>
    <t>חברת החשמל 2029 צמוד רצף- חשמל</t>
  </si>
  <si>
    <t>6000186</t>
  </si>
  <si>
    <t>07/05/14</t>
  </si>
  <si>
    <t>נתיבי גז אג"ח ג רצף- נתיבי גז</t>
  </si>
  <si>
    <t>1125509</t>
  </si>
  <si>
    <t>513436394</t>
  </si>
  <si>
    <t>02/01/12</t>
  </si>
  <si>
    <t>נתיבי גז אג"ח ד רצף- נתיבי גז</t>
  </si>
  <si>
    <t>1131994</t>
  </si>
  <si>
    <t>13/04/14</t>
  </si>
  <si>
    <t>COCOמזרחי כ.התחייבות נדחה מותנה- מזרחי טפחות</t>
  </si>
  <si>
    <t>5332</t>
  </si>
  <si>
    <t>30/12/15</t>
  </si>
  <si>
    <t>מגדל ביטוח - כתב התחייבות א' רצף- מגדל ביטוח הון</t>
  </si>
  <si>
    <t>1125483</t>
  </si>
  <si>
    <t>04/01/12</t>
  </si>
  <si>
    <t>מגדל ביטוח - כתב התחייבות ב' רצף- מגדל ביטוח הון</t>
  </si>
  <si>
    <t>1127562</t>
  </si>
  <si>
    <t>31/12/12</t>
  </si>
  <si>
    <t>אמפל אג"ח ב'- אמפל</t>
  </si>
  <si>
    <t>1110378</t>
  </si>
  <si>
    <t>2023</t>
  </si>
  <si>
    <t>11/03/14</t>
  </si>
  <si>
    <t>אמפל אמריקן אג"ח ג- אמפל</t>
  </si>
  <si>
    <t>1120740</t>
  </si>
  <si>
    <t>אפסק      א- אפסק</t>
  </si>
  <si>
    <t>1091032</t>
  </si>
  <si>
    <t>520042441</t>
  </si>
  <si>
    <t>19/12/13</t>
  </si>
  <si>
    <t>בסר אירופה  אגח ט- בסר אירופה</t>
  </si>
  <si>
    <t>1170166</t>
  </si>
  <si>
    <t>520033838</t>
  </si>
  <si>
    <t>23/04/15</t>
  </si>
  <si>
    <t>דוראה אג"ח ד- דוראה השקעות</t>
  </si>
  <si>
    <t>3720117</t>
  </si>
  <si>
    <t>520038282</t>
  </si>
  <si>
    <t>20/11/12</t>
  </si>
  <si>
    <t>וורלד ספנות- וורלד קפיטל</t>
  </si>
  <si>
    <t>13501070</t>
  </si>
  <si>
    <t>520033614</t>
  </si>
  <si>
    <t>31/03/13</t>
  </si>
  <si>
    <t>מטיס אג"ח א'- מטיס</t>
  </si>
  <si>
    <t>3570025</t>
  </si>
  <si>
    <t>520038118</t>
  </si>
  <si>
    <t>23/12/13</t>
  </si>
  <si>
    <t>סינרגי כבל אג"ח ג- סינרגי</t>
  </si>
  <si>
    <t>7780281</t>
  </si>
  <si>
    <t>520025271</t>
  </si>
  <si>
    <t>16/09/15</t>
  </si>
  <si>
    <t>פרופיט אג"ח ד- פרופיט</t>
  </si>
  <si>
    <t>5490123</t>
  </si>
  <si>
    <t>520040650</t>
  </si>
  <si>
    <t>20/06/16</t>
  </si>
  <si>
    <t>סה"כ אג"ח קונצרני של חברות ישראליות</t>
  </si>
  <si>
    <t>סה"כ אג"ח קונצרני של חברות זרות</t>
  </si>
  <si>
    <t>אייס דיפו- אייס דיפו</t>
  </si>
  <si>
    <t>1107523</t>
  </si>
  <si>
    <t>511739294</t>
  </si>
  <si>
    <t>DGRE LN-Delek Global Real Esta- Delek Global Real Estate LTD</t>
  </si>
  <si>
    <t>JE00B1S0VN88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</si>
  <si>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</si>
  <si>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</si>
  <si>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</si>
  <si>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</si>
  <si>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</si>
  <si>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</si>
  <si>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</si>
  <si>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</si>
  <si>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</si>
  <si>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</si>
  <si>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</si>
  <si>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</si>
  <si>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</si>
  <si>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 פ.סהר 3.7727 011116 דולר- פועלים סהר</t>
  </si>
  <si>
    <t>20/09/16</t>
  </si>
  <si>
    <t>FW פ.סהר 3.7727 011116 שקל- פועלים סהר</t>
  </si>
  <si>
    <t>FW פ.סהר 4.2616 130217 יורו- פועלים סהר</t>
  </si>
  <si>
    <t>21/07/16</t>
  </si>
  <si>
    <t>FW פ.סהר 4.2616 130217 שקל- פועלים סהר</t>
  </si>
  <si>
    <t>FW פ.סהר 4.2627 130217 יורו- פועלים סהר</t>
  </si>
  <si>
    <t>01/08/16</t>
  </si>
  <si>
    <t>FW פ.סהר 4.2627 130217 שקל- פועלים סהר</t>
  </si>
  <si>
    <t>FW פ.סהר 4.3648 130217 יורו- פועלים סהר</t>
  </si>
  <si>
    <t>10/02/16</t>
  </si>
  <si>
    <t>FW פ.סהר 4.3648 130217 שקל- פועלים סהר</t>
  </si>
  <si>
    <t>אפריל נדלן החזקות 2 נשר- אפריל נדל"ן</t>
  </si>
  <si>
    <t>1127273</t>
  </si>
  <si>
    <t>מניות</t>
  </si>
  <si>
    <t>05/12/12</t>
  </si>
  <si>
    <t>ICG 2016 - 1X A1 CLO- ICG US CLO LTD</t>
  </si>
  <si>
    <t>USG4709GAA16</t>
  </si>
  <si>
    <t>Aaa</t>
  </si>
  <si>
    <t>26/07/16</t>
  </si>
  <si>
    <t>VOYA 2016-2X A1 CLO- Voya CLO Ltd</t>
  </si>
  <si>
    <t>USG94014AA80</t>
  </si>
  <si>
    <t>07/06/16</t>
  </si>
  <si>
    <t>ICG 2016-1X A2 CLO- ICG US CLO LTD</t>
  </si>
  <si>
    <t>USG4709GAB98</t>
  </si>
  <si>
    <t>סה"כ כנגד חסכון עמיתים/מבוטחים</t>
  </si>
  <si>
    <t>סה"כ מבוטחות במשכנתא או תיקי משכנתאות</t>
  </si>
  <si>
    <t>לא</t>
  </si>
  <si>
    <t>7102510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</si>
  <si>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</si>
  <si>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</si>
  <si>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</si>
  <si>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</si>
  <si>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</si>
  <si>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</si>
  <si>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</si>
  <si>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</si>
  <si>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</si>
  <si>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בנק הפועלים 04/2020- פועלים</t>
  </si>
  <si>
    <t>פקדון לאומי 0.8% 09.2019- לאומי</t>
  </si>
  <si>
    <t>6.1% בנק הבינלאומי פקדון- בינלאומי</t>
  </si>
  <si>
    <t>אוצר השלטון אג"ח 2004/2018- דקסיה ישראל</t>
  </si>
  <si>
    <t>סה"כ נקוב במט"ח</t>
  </si>
  <si>
    <t>סה"כ צמודי מט"ח</t>
  </si>
  <si>
    <t>סה"כ מניב</t>
  </si>
  <si>
    <t>סה"כ לא מניב</t>
  </si>
  <si>
    <t>IWM - RUSSSELL 2000(דיבידנד לקבל)</t>
  </si>
  <si>
    <t>791231111</t>
  </si>
  <si>
    <t>DVY-Ishares DJ DIV(דיבידנד לקבל)</t>
  </si>
  <si>
    <t>791231094</t>
  </si>
  <si>
    <t>IYZ - Ishares US Telecommunica(דיבידנד לקבל)</t>
  </si>
  <si>
    <t>791231064</t>
  </si>
  <si>
    <t>QQQ- PowerShares Nasdaq 100(דיבידנד לקבל)</t>
  </si>
  <si>
    <t>791231139</t>
  </si>
  <si>
    <t>SPY - S&amp;P500(דיבידנד לקבל)</t>
  </si>
  <si>
    <t>791231065</t>
  </si>
  <si>
    <t>דלתא אג"ח ב(ריבית לקבל)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</si>
  <si>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</si>
  <si>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</si>
  <si>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</si>
  <si>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</si>
  <si>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</si>
  <si>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</si>
  <si>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</si>
  <si>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</si>
  <si>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לידר השקעות  אג"ח ה(פדיון לקבל)</t>
  </si>
  <si>
    <t>לידר השקעות  אג"ח ה(ריבית לקבל)</t>
  </si>
  <si>
    <t>לידר השקעות אג"ח ו(ריבית לקבל)</t>
  </si>
  <si>
    <t>שופרסל אג"ח ו(ריבית לקבל)</t>
  </si>
  <si>
    <t>מליסרון אג"ח ט(פדיון לקבל)</t>
  </si>
  <si>
    <t>מליסרון אג"ח ט(ריבית לקבל)</t>
  </si>
  <si>
    <t>עזריאלי אג"ח ב(ריבית לקבל)</t>
  </si>
  <si>
    <t>שיכון בנוי 6(ריבית לקבל)</t>
  </si>
  <si>
    <t>שיכון בנוי 7(ריבית לקבל)</t>
  </si>
  <si>
    <t>בזק(דיבידנד לקבל)</t>
  </si>
  <si>
    <t>דול לאוצר</t>
  </si>
  <si>
    <t>פדיון לקבל</t>
  </si>
  <si>
    <t>10-1111111111</t>
  </si>
  <si>
    <t>12-1111111111</t>
  </si>
  <si>
    <t>יורו - גמול פועלים סהר</t>
  </si>
  <si>
    <t>דולר  - גמול פועלים סהר</t>
  </si>
  <si>
    <t>*   בעל עניין/צד קשור</t>
  </si>
  <si>
    <t>** בהתאם לשיטה שיושמה בדוח הכספי</t>
  </si>
  <si>
    <t>Fitch</t>
  </si>
  <si>
    <t>מנורה מבטחים פנסיה וגמל בע"מ</t>
  </si>
  <si>
    <t>אגוד</t>
  </si>
  <si>
    <t>12-5238</t>
  </si>
  <si>
    <t>10-5249</t>
  </si>
  <si>
    <t>31-7341803</t>
  </si>
  <si>
    <t>68-6396352</t>
  </si>
  <si>
    <t>השקעה ואחזקות</t>
  </si>
  <si>
    <t>אפסק אג"ח א' חש 01/12- אפסק</t>
  </si>
  <si>
    <t>בסר אירופה  אגח ט חש 12/12- בסר אירופה</t>
  </si>
  <si>
    <t>512199381-1111111111</t>
  </si>
  <si>
    <t>512199381-40001</t>
  </si>
  <si>
    <t>512199381-3001</t>
  </si>
  <si>
    <t>512199381-20001</t>
  </si>
  <si>
    <t>512199381-1111111110</t>
  </si>
  <si>
    <t>98868</t>
  </si>
  <si>
    <t>אג"ח</t>
  </si>
  <si>
    <t>* בהתאם לשיטה שיושמה בדוח הכספי</t>
  </si>
  <si>
    <t>* בעל ענין/צד קשור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</si>
</sst>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8"/>
      <name val="Tahoma"/>
      <family val="2"/>
    </font>
    <font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12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2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4" fontId="2" fillId="0" borderId="0" xfId="1" applyNumberFormat="1" applyFont="1" applyAlignment="1">
      <alignment horizontal="center"/>
    </xf>
    <xf numFmtId="4" fontId="0" fillId="0" borderId="0" xfId="0" applyNumberFormat="1" applyFont="1" applyAlignment="1">
      <alignment horizontal="right"/>
    </xf>
    <xf numFmtId="0" fontId="1" fillId="0" borderId="0" xfId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center"/>
    </xf>
    <xf numFmtId="0" fontId="0" fillId="0" borderId="0" xfId="0" applyAlignment="1">
      <alignment horizontal="right" readingOrder="2"/>
    </xf>
    <xf numFmtId="2" fontId="0" fillId="0" borderId="0" xfId="0" applyNumberFormat="1"/>
    <xf numFmtId="2" fontId="2" fillId="0" borderId="0" xfId="0" applyNumberFormat="1" applyFont="1" applyAlignment="1">
      <alignment horizontal="center"/>
    </xf>
    <xf numFmtId="2" fontId="17" fillId="0" borderId="0" xfId="0" applyNumberFormat="1" applyFont="1"/>
    <xf numFmtId="2" fontId="2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8" fillId="5" borderId="30" xfId="0" applyFont="1" applyFill="1" applyBorder="1" applyAlignment="1" applyProtection="1">
      <alignment horizontal="right" wrapText="1"/>
      <protection locked="0"/>
    </xf>
    <xf numFmtId="0" fontId="19" fillId="0" borderId="0" xfId="0" applyFont="1" applyAlignment="1">
      <alignment horizontal="right"/>
    </xf>
    <xf numFmtId="2" fontId="0" fillId="0" borderId="0" xfId="0" applyNumberFormat="1" applyFont="1"/>
    <xf numFmtId="2" fontId="5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3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3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3" fillId="2" borderId="15" xfId="0" applyFont="1" applyFill="1" applyBorder="1" applyAlignment="1">
      <alignment horizontal="center" vertical="center" wrapText="1" readingOrder="2"/>
    </xf>
    <xf numFmtId="0" fontId="13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  <xf numFmtId="0" fontId="0" fillId="0" borderId="0" xfId="0" applyNumberFormat="1"/>
    <xf numFmtId="4" fontId="0" fillId="0" borderId="0" xfId="0" applyNumberFormat="1" applyFont="1" applyAlignment="1">
      <alignment horizontal="right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499;&#1505;&#1508;&#1497;&#1501;%20&#1493;&#1492;&#1513;&#1511;&#1506;&#1493;&#1514;/spazit/UserLib_Merkaz/&#1499;&#1505;&#1508;&#1497;&#1501;%20&#1493;&#1492;&#1513;&#1511;&#1506;&#1493;&#1514;/&#1505;&#1497;&#1490;&#1488;&#1489;&#1497;%20&#1508;&#1494;&#1497;&#1514;/PN-TNUT/&#1508;&#1494;&#1497;&#1514;/&#1491;&#1493;&#1495;%20&#1500;&#1488;&#1493;&#1510;&#1512;/&#1511;&#1493;&#1508;&#1493;&#1514;%20&#1490;&#1502;&#1500;/&#1495;&#1493;&#1508;&#1513;&#1492;%20&#1493;&#1492;&#1489;&#1512;&#1488;&#1492;%20-%20&#1493;&#1514;&#1497;&#1511;&#1492;/2016/&#1491;&#1493;&#1495;%20&#1500;&#1488;&#1493;&#1510;&#1512;%20&#1495;&#1493;&#1508;&#1513;&#1492;%20&#1493;&#1492;&#1489;&#1512;&#1488;&#1492;%20&#1513;&#1493;&#1500;&#1497;%2020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ינואר (ע)"/>
      <sheetName val="דנאל 1.2014"/>
      <sheetName val="חשיפות  1.2014"/>
      <sheetName val="עוש 1.2014"/>
      <sheetName val="פברואר (ע)"/>
      <sheetName val="דנאל 2.2014"/>
      <sheetName val="חשיפות  2.2014"/>
      <sheetName val="עוש 2.2014"/>
      <sheetName val="מרץ (ע)"/>
      <sheetName val="דנאל 3.2014"/>
      <sheetName val="חשיפות  3.2014 "/>
      <sheetName val="עוש 3.2014 "/>
      <sheetName val="אפריל (ע)"/>
      <sheetName val="דנאל 4.2014"/>
      <sheetName val="חשיפות  4.2014"/>
      <sheetName val="עוש 04.2014"/>
      <sheetName val="דנאל 5.2014"/>
      <sheetName val="חשיפות  5.2014"/>
      <sheetName val="עוש 5.2014"/>
      <sheetName val="דנאל 6.2014"/>
      <sheetName val="חשיפות  6.2014"/>
      <sheetName val="עוש 6.2014"/>
      <sheetName val="דנאל 7.2014"/>
      <sheetName val="חשיפות  7.2014"/>
      <sheetName val="עוש 7.2014"/>
      <sheetName val="דנאל 8.2014"/>
      <sheetName val="חשיפות  8.2014"/>
      <sheetName val="עוש 8.2014"/>
      <sheetName val="דנאל 9.2014"/>
      <sheetName val="חשיפות 9.2014"/>
      <sheetName val="עו&quot;ש 9.2014"/>
      <sheetName val="דנאל 10.2014"/>
      <sheetName val="חשיפות 10.2014"/>
      <sheetName val="עו&quot;ש 10.2014"/>
      <sheetName val="הגדרות"/>
      <sheetName val="נובמבר 2014"/>
      <sheetName val="11.2014"/>
      <sheetName val="חשיפות 11.2014"/>
      <sheetName val="עו&quot;ש 11.2014"/>
      <sheetName val="דצמבר 2014"/>
      <sheetName val="12.2014"/>
      <sheetName val="חשיפות 12.2014"/>
      <sheetName val="עו&quot;ש 12.2014"/>
      <sheetName val="ינואר 2015"/>
      <sheetName val="01.2015"/>
      <sheetName val="חשיפות 01.2015"/>
      <sheetName val="עו&quot;ש 01.2015"/>
      <sheetName val="פברואר 2015"/>
      <sheetName val="עו&quot;ש 02.2015"/>
      <sheetName val="02.2015"/>
      <sheetName val="חשיפות 02.2015"/>
      <sheetName val="מרץ 2015"/>
      <sheetName val="עו&quot;ש 03.2015"/>
      <sheetName val="03.2015"/>
      <sheetName val="חשיפות 03.2015"/>
      <sheetName val="אפריל 2015"/>
      <sheetName val="עו&quot;ש 04.2015"/>
      <sheetName val="04.2015"/>
      <sheetName val="חשיפות 04.2015"/>
      <sheetName val="מאי 2015"/>
      <sheetName val="עו&quot;ש 05.2015"/>
      <sheetName val="05.2015"/>
      <sheetName val="חשיפות 05.2015"/>
      <sheetName val="יוני 2015"/>
      <sheetName val="עו&quot;ש 06.2015"/>
      <sheetName val="06.2015"/>
      <sheetName val="חשיפות 06.2015"/>
      <sheetName val="יולי 2015"/>
      <sheetName val="עו&quot;ש 07.2015"/>
      <sheetName val="07.2015"/>
      <sheetName val="חשיפות 07.2015"/>
      <sheetName val="אוגוסט 2015"/>
      <sheetName val="עו&quot;ש 08.2015"/>
      <sheetName val="08.2015"/>
      <sheetName val="חשיפות 08.2015"/>
      <sheetName val="ספטמבר 2015"/>
      <sheetName val="עו&quot;ש 09.2015 "/>
      <sheetName val="09.20159"/>
      <sheetName val="חשיפות 09.2015 "/>
      <sheetName val="אוקטובר 2015"/>
      <sheetName val="עו&quot;ש 10.2015"/>
      <sheetName val="10.2015"/>
      <sheetName val="חשיפות 10.2015"/>
      <sheetName val="נובמבר 2015"/>
      <sheetName val="עו&quot;ש 11.2015"/>
      <sheetName val="11.2015"/>
      <sheetName val="חשיפות 11.2015"/>
      <sheetName val="דצמבר 2015"/>
      <sheetName val="עו&quot;ש 12.2015"/>
      <sheetName val="12.2015"/>
      <sheetName val="חשיפות 12.2015"/>
      <sheetName val="דנאל מקור"/>
      <sheetName val="ינואר 2016"/>
      <sheetName val="עו&quot;ש 01.2016"/>
      <sheetName val="01.2016"/>
      <sheetName val="חשיפות 01.2016"/>
      <sheetName val="דנאל מקור "/>
      <sheetName val="פברואר 2016"/>
      <sheetName val="עו&quot;ש 02.2016 "/>
      <sheetName val="02.2016)"/>
      <sheetName val="חשיפות 02.2016"/>
      <sheetName val="דנאל מקור 02.2016"/>
      <sheetName val="מרס 2016"/>
      <sheetName val="עו&quot;ש 03.2016 "/>
      <sheetName val="03.2016"/>
      <sheetName val="חשיפות 03.2016"/>
      <sheetName val="דנאל מקור 03.2016 "/>
      <sheetName val="אפריל 2016"/>
      <sheetName val="עו&quot;ש 04.2016"/>
      <sheetName val="04.2016"/>
      <sheetName val="חשיפות 04.2016"/>
      <sheetName val="דנאל מקור 04.2016"/>
      <sheetName val="מאי 2016"/>
      <sheetName val="עו&quot;ש 05.2016"/>
      <sheetName val="05.2016"/>
      <sheetName val="חשיפות 05.2016"/>
      <sheetName val="דנאל מקור 05.2016"/>
      <sheetName val="יוני 2016"/>
      <sheetName val="עו&quot;ש 06.2016 "/>
      <sheetName val="06.2016 "/>
      <sheetName val="חשיפות 06.2016 "/>
      <sheetName val="דנאל מקור 06.2016 "/>
      <sheetName val="יולי 2016"/>
      <sheetName val="עו&quot;ש 07.2016"/>
      <sheetName val="07.2016"/>
      <sheetName val="חשיפות 07.2016"/>
      <sheetName val="דנאל מקור 07.2016"/>
      <sheetName val="דוח הוצ' ישירות"/>
      <sheetName val="אוגוסט 2016  (ע)"/>
      <sheetName val="אוגוסט 2016 "/>
      <sheetName val="עו&quot;ש 08.2016"/>
      <sheetName val="08.2016"/>
      <sheetName val="חשיפות 08.2016"/>
      <sheetName val="דנאל מקור 08.2016"/>
      <sheetName val="ספטמבר 2016 "/>
      <sheetName val="עו&quot;ש 09.2016"/>
      <sheetName val="09.2016"/>
      <sheetName val="חשיפות 09.2016 "/>
      <sheetName val="דנאל מקור 09.2016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>
        <row r="10">
          <cell r="D10">
            <v>140677.27000000002</v>
          </cell>
        </row>
        <row r="11">
          <cell r="D11">
            <v>198579.28</v>
          </cell>
        </row>
        <row r="12">
          <cell r="D12">
            <v>3457018.92</v>
          </cell>
        </row>
        <row r="25">
          <cell r="D25">
            <v>9506192</v>
          </cell>
        </row>
        <row r="26">
          <cell r="D26">
            <v>9755471.4900000002</v>
          </cell>
        </row>
        <row r="87">
          <cell r="D87">
            <v>4993234.0199999996</v>
          </cell>
        </row>
        <row r="88">
          <cell r="D88">
            <v>1459996.64</v>
          </cell>
        </row>
        <row r="91">
          <cell r="D91">
            <v>1562501.29</v>
          </cell>
        </row>
        <row r="92">
          <cell r="D92">
            <v>921226.27</v>
          </cell>
        </row>
        <row r="95">
          <cell r="D95">
            <v>147946.03</v>
          </cell>
        </row>
        <row r="96">
          <cell r="D96">
            <v>53791.53</v>
          </cell>
        </row>
        <row r="100">
          <cell r="D100">
            <v>1331636.33</v>
          </cell>
        </row>
        <row r="112">
          <cell r="D112">
            <v>21554.959999999999</v>
          </cell>
        </row>
        <row r="119">
          <cell r="D119">
            <v>247280</v>
          </cell>
        </row>
        <row r="122">
          <cell r="D122">
            <v>931028.4</v>
          </cell>
        </row>
        <row r="123">
          <cell r="D123">
            <v>590412.86</v>
          </cell>
        </row>
        <row r="137">
          <cell r="D137">
            <v>3736615.45</v>
          </cell>
        </row>
        <row r="138">
          <cell r="D138">
            <v>1048718.8799999999</v>
          </cell>
        </row>
        <row r="139">
          <cell r="D139">
            <v>548462.15</v>
          </cell>
        </row>
        <row r="147">
          <cell r="D147">
            <v>107007.35</v>
          </cell>
        </row>
        <row r="148">
          <cell r="D148">
            <v>122582.25</v>
          </cell>
        </row>
        <row r="156">
          <cell r="D156">
            <v>571739.30000000005</v>
          </cell>
        </row>
        <row r="157">
          <cell r="D157">
            <v>1347189.74</v>
          </cell>
        </row>
        <row r="158">
          <cell r="D158">
            <v>5302989.45</v>
          </cell>
        </row>
        <row r="163">
          <cell r="D163">
            <v>4999032.9400000004</v>
          </cell>
        </row>
        <row r="164">
          <cell r="D164">
            <v>521555.98</v>
          </cell>
        </row>
        <row r="172">
          <cell r="D172">
            <v>1901725.2</v>
          </cell>
        </row>
        <row r="173">
          <cell r="D173">
            <v>175650.01</v>
          </cell>
        </row>
        <row r="174">
          <cell r="D174">
            <v>916960.53</v>
          </cell>
        </row>
        <row r="192">
          <cell r="D192">
            <v>1511.7</v>
          </cell>
        </row>
        <row r="207">
          <cell r="D207">
            <v>34694.81</v>
          </cell>
        </row>
        <row r="292">
          <cell r="D292">
            <v>11273.81</v>
          </cell>
        </row>
        <row r="304">
          <cell r="D304">
            <v>716.76</v>
          </cell>
        </row>
        <row r="372">
          <cell r="D372">
            <v>260242.86</v>
          </cell>
        </row>
        <row r="379">
          <cell r="D379">
            <v>1104.28</v>
          </cell>
        </row>
        <row r="400">
          <cell r="D400">
            <v>622352.94999999995</v>
          </cell>
        </row>
      </sheetData>
      <sheetData sheetId="135"/>
      <sheetData sheetId="136"/>
      <sheetData sheetId="137"/>
      <sheetData sheetId="138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34" workbookViewId="0">
      <selection activeCell="B44" sqref="B44"/>
    </sheetView>
  </sheetViews>
  <sheetFormatPr defaultColWidth="9.140625" defaultRowHeight="18"/>
  <cols>
    <col min="1" max="1" width="6.28515625" style="1" customWidth="1"/>
    <col min="2" max="2" width="47.28515625" style="11" customWidth="1"/>
    <col min="3" max="3" width="18" style="1" customWidth="1"/>
    <col min="4" max="4" width="20.140625" style="1" customWidth="1"/>
    <col min="5" max="5" width="6.7109375" style="1" customWidth="1"/>
    <col min="6" max="14" width="26.140625" style="1" customWidth="1"/>
    <col min="1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1392</v>
      </c>
    </row>
    <row r="3" spans="1:36">
      <c r="B3" s="2" t="s">
        <v>2</v>
      </c>
      <c r="C3" t="s">
        <v>191</v>
      </c>
    </row>
    <row r="4" spans="1:36">
      <c r="B4" s="2" t="s">
        <v>3</v>
      </c>
      <c r="C4">
        <v>1154</v>
      </c>
    </row>
    <row r="5" spans="1:36">
      <c r="B5" s="79" t="s">
        <v>193</v>
      </c>
      <c r="C5">
        <v>1154</v>
      </c>
      <c r="G5" s="1" t="s">
        <v>1383</v>
      </c>
    </row>
    <row r="6" spans="1:36" ht="26.25" customHeight="1">
      <c r="B6" s="102" t="s">
        <v>4</v>
      </c>
      <c r="C6" s="103"/>
      <c r="D6" s="104"/>
      <c r="K6" s="76" t="s">
        <v>4</v>
      </c>
      <c r="L6" s="77"/>
      <c r="M6" s="78"/>
    </row>
    <row r="7" spans="1:36" s="3" customFormat="1">
      <c r="B7" s="4"/>
      <c r="C7" s="63" t="s">
        <v>5</v>
      </c>
      <c r="D7" s="64" t="s">
        <v>189</v>
      </c>
      <c r="E7" s="1"/>
      <c r="F7" s="1"/>
      <c r="G7" s="1"/>
      <c r="H7" s="1"/>
      <c r="I7" s="1"/>
      <c r="J7" s="1"/>
      <c r="K7" s="4"/>
      <c r="L7" s="63" t="s">
        <v>5</v>
      </c>
      <c r="M7" s="64" t="s">
        <v>189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5" t="s">
        <v>6</v>
      </c>
      <c r="D8" s="66" t="s">
        <v>7</v>
      </c>
      <c r="K8" s="4"/>
      <c r="L8" s="65" t="s">
        <v>6</v>
      </c>
      <c r="M8" s="66" t="s">
        <v>7</v>
      </c>
      <c r="AJ8" s="5" t="s">
        <v>8</v>
      </c>
    </row>
    <row r="9" spans="1:36" s="6" customFormat="1" ht="18" customHeight="1">
      <c r="B9" s="69"/>
      <c r="C9" s="68" t="s">
        <v>9</v>
      </c>
      <c r="D9" s="67" t="s">
        <v>10</v>
      </c>
      <c r="K9" s="69"/>
      <c r="L9" s="68" t="s">
        <v>9</v>
      </c>
      <c r="M9" s="67" t="s">
        <v>10</v>
      </c>
      <c r="AJ9" s="5" t="s">
        <v>11</v>
      </c>
    </row>
    <row r="10" spans="1:36" s="6" customFormat="1" ht="18" customHeight="1">
      <c r="B10" s="70" t="s">
        <v>12</v>
      </c>
      <c r="C10" s="60"/>
      <c r="D10" s="61"/>
      <c r="H10" s="6">
        <v>1000</v>
      </c>
      <c r="K10" s="70" t="s">
        <v>12</v>
      </c>
      <c r="L10" s="60"/>
      <c r="M10" s="61"/>
      <c r="AJ10" s="8"/>
    </row>
    <row r="11" spans="1:36">
      <c r="A11" s="9" t="s">
        <v>13</v>
      </c>
      <c r="B11" s="71" t="s">
        <v>14</v>
      </c>
      <c r="C11" s="81">
        <f>+מזומנים!J11</f>
        <v>3796.2636604214199</v>
      </c>
      <c r="D11" s="81">
        <f>C11/$C$42*100</f>
        <v>6.5942664209043098</v>
      </c>
      <c r="G11" s="1">
        <f>+'[5]ספטמבר 2016 '!$D$10+'[5]ספטמבר 2016 '!$D$11+'[5]ספטמבר 2016 '!$D$12</f>
        <v>3796275.4699999997</v>
      </c>
      <c r="H11" s="1">
        <f>+G11/$H$10</f>
        <v>3796.2754699999996</v>
      </c>
      <c r="I11" s="84">
        <f>+H11-C11</f>
        <v>1.1809578579686786E-2</v>
      </c>
      <c r="K11" s="71" t="s">
        <v>14</v>
      </c>
      <c r="L11" s="81">
        <v>3796.2636604214199</v>
      </c>
      <c r="M11" s="81">
        <v>6.59</v>
      </c>
      <c r="N11" s="1" t="b">
        <f>+L11=C11</f>
        <v>1</v>
      </c>
    </row>
    <row r="12" spans="1:36">
      <c r="B12" s="71" t="s">
        <v>15</v>
      </c>
      <c r="C12" s="62"/>
      <c r="D12" s="62"/>
      <c r="K12" s="71" t="s">
        <v>15</v>
      </c>
      <c r="L12" s="62"/>
      <c r="M12" s="62"/>
    </row>
    <row r="13" spans="1:36" ht="49.5">
      <c r="A13" s="10" t="s">
        <v>13</v>
      </c>
      <c r="B13" s="72" t="s">
        <v>16</v>
      </c>
      <c r="C13" s="81">
        <f>+'תעודות התחייבות ממשלתיות'!N11</f>
        <v>19261.663610799998</v>
      </c>
      <c r="D13" s="85">
        <f t="shared" ref="D13:D41" si="0">C13/$C$42*100</f>
        <v>33.458472971570629</v>
      </c>
      <c r="G13" s="1">
        <f>+'[5]ספטמבר 2016 '!$D$25+'[5]ספטמבר 2016 '!$D$26</f>
        <v>19261663.490000002</v>
      </c>
      <c r="H13" s="1">
        <f>+G13/$H$10</f>
        <v>19261.663490000003</v>
      </c>
      <c r="I13" s="84">
        <f>+H13-C13</f>
        <v>-1.207999957841821E-4</v>
      </c>
      <c r="K13" s="72" t="s">
        <v>16</v>
      </c>
      <c r="L13" s="81">
        <v>19261.663610799998</v>
      </c>
      <c r="M13" s="81">
        <v>33.46</v>
      </c>
      <c r="N13" s="1" t="b">
        <f t="shared" ref="N13:N22" si="1">+L13=C13</f>
        <v>1</v>
      </c>
    </row>
    <row r="14" spans="1:36" ht="33">
      <c r="A14" s="10" t="s">
        <v>13</v>
      </c>
      <c r="B14" s="72" t="s">
        <v>17</v>
      </c>
      <c r="C14" s="81">
        <f>+'תעודות חוב מסחריות '!Q11</f>
        <v>0</v>
      </c>
      <c r="D14" s="85">
        <f t="shared" si="0"/>
        <v>0</v>
      </c>
      <c r="K14" s="72" t="s">
        <v>17</v>
      </c>
      <c r="L14" s="81">
        <v>0</v>
      </c>
      <c r="M14" s="81">
        <v>0</v>
      </c>
      <c r="N14" s="1" t="b">
        <f t="shared" si="1"/>
        <v>1</v>
      </c>
    </row>
    <row r="15" spans="1:36">
      <c r="A15" s="10" t="s">
        <v>13</v>
      </c>
      <c r="B15" s="72" t="s">
        <v>18</v>
      </c>
      <c r="C15" s="81">
        <f>+'אג"ח קונצרני'!Q11</f>
        <v>10904.604849162368</v>
      </c>
      <c r="D15" s="85">
        <f t="shared" si="0"/>
        <v>18.941843964442679</v>
      </c>
      <c r="G15" s="1">
        <f>+'[5]ספטמבר 2016 '!$D$87+'[5]ספטמבר 2016 '!$D$88+'[5]ספטמבר 2016 '!$D$91+'[5]ספטמבר 2016 '!$D$92+'[5]ספטמבר 2016 '!$D$95+'[5]ספטמבר 2016 '!$D$96+'[5]ספטמבר 2016 '!$D$119+'[5]ספטמבר 2016 '!$D$122+'[5]ספטמבר 2016 '!$D$123</f>
        <v>10907417.039999997</v>
      </c>
      <c r="H15" s="1">
        <f>+G15/$H$10</f>
        <v>10907.417039999997</v>
      </c>
      <c r="I15" s="84">
        <f>+H15-C15</f>
        <v>2.8121908376288047</v>
      </c>
      <c r="J15" s="1" t="s">
        <v>1384</v>
      </c>
      <c r="K15" s="72" t="s">
        <v>18</v>
      </c>
      <c r="L15" s="81">
        <v>10904.604849162368</v>
      </c>
      <c r="M15" s="81">
        <v>18.940000000000001</v>
      </c>
      <c r="N15" s="1" t="b">
        <f t="shared" si="1"/>
        <v>1</v>
      </c>
    </row>
    <row r="16" spans="1:36">
      <c r="A16" s="10" t="s">
        <v>13</v>
      </c>
      <c r="B16" s="72" t="s">
        <v>19</v>
      </c>
      <c r="C16" s="81">
        <f>+מניות!K11</f>
        <v>5563.3860781009998</v>
      </c>
      <c r="D16" s="85">
        <f t="shared" si="0"/>
        <v>9.6638798437007658</v>
      </c>
      <c r="G16" s="1">
        <f>+'[5]ספטמבר 2016 '!$D$137+'[5]ספטמבר 2016 '!$D$138+'[5]ספטמבר 2016 '!$D$139+'[5]ספטמבר 2016 '!$D$147+'[5]ספטמבר 2016 '!$D$148</f>
        <v>5563386.0800000001</v>
      </c>
      <c r="H16" s="1">
        <f>+G16/$H$10</f>
        <v>5563.3860800000002</v>
      </c>
      <c r="I16" s="84">
        <f>+H16-C16</f>
        <v>1.8990003809449263E-6</v>
      </c>
      <c r="K16" s="72" t="s">
        <v>19</v>
      </c>
      <c r="L16" s="81">
        <v>5563.3860781009998</v>
      </c>
      <c r="M16" s="81">
        <v>9.66</v>
      </c>
      <c r="N16" s="1" t="b">
        <f t="shared" si="1"/>
        <v>1</v>
      </c>
    </row>
    <row r="17" spans="1:14">
      <c r="A17" s="10" t="s">
        <v>13</v>
      </c>
      <c r="B17" s="72" t="s">
        <v>20</v>
      </c>
      <c r="C17" s="81">
        <f>+'תעודות סל'!J11</f>
        <v>12742.5074002738</v>
      </c>
      <c r="D17" s="85">
        <f t="shared" si="0"/>
        <v>22.134372609593726</v>
      </c>
      <c r="G17" s="1">
        <f>+'[5]ספטמבר 2016 '!$D$156+'[5]ספטמבר 2016 '!$D$157+'[5]ספטמבר 2016 '!$D$158+'[5]ספטמבר 2016 '!$D$163+'[5]ספטמבר 2016 '!$D$164</f>
        <v>12742507.41</v>
      </c>
      <c r="H17" s="1">
        <f>+G17/$H$10</f>
        <v>12742.50741</v>
      </c>
      <c r="I17" s="84">
        <f>+H17-C17</f>
        <v>9.7262000053888187E-6</v>
      </c>
      <c r="K17" s="72" t="s">
        <v>20</v>
      </c>
      <c r="L17" s="81">
        <v>12742.5074002738</v>
      </c>
      <c r="M17" s="81">
        <v>22.13</v>
      </c>
      <c r="N17" s="1" t="b">
        <f t="shared" si="1"/>
        <v>1</v>
      </c>
    </row>
    <row r="18" spans="1:14" ht="49.5">
      <c r="A18" s="10" t="s">
        <v>13</v>
      </c>
      <c r="B18" s="72" t="s">
        <v>21</v>
      </c>
      <c r="C18" s="81">
        <f>+'קרנות נאמנות'!L11</f>
        <v>2994.3357416639401</v>
      </c>
      <c r="D18" s="85">
        <f t="shared" si="0"/>
        <v>5.2013109305935901</v>
      </c>
      <c r="G18" s="1">
        <f>+'[5]ספטמבר 2016 '!$D$172+'[5]ספטמבר 2016 '!$D$173+'[5]ספטמבר 2016 '!$D$174</f>
        <v>2994335.74</v>
      </c>
      <c r="H18" s="1">
        <f>+G18/$H$10</f>
        <v>2994.3357400000004</v>
      </c>
      <c r="I18" s="84">
        <f>+H18-C18</f>
        <v>-1.6639396562823094E-6</v>
      </c>
      <c r="K18" s="72" t="s">
        <v>21</v>
      </c>
      <c r="L18" s="81">
        <v>2994.3357416639401</v>
      </c>
      <c r="M18" s="81">
        <v>5.2</v>
      </c>
      <c r="N18" s="1" t="b">
        <f t="shared" si="1"/>
        <v>1</v>
      </c>
    </row>
    <row r="19" spans="1:14">
      <c r="A19" s="10" t="s">
        <v>13</v>
      </c>
      <c r="B19" s="72" t="s">
        <v>22</v>
      </c>
      <c r="C19" s="81">
        <f>+'כתבי אופציה'!I11</f>
        <v>1.5116997000000001</v>
      </c>
      <c r="D19" s="85">
        <f t="shared" si="0"/>
        <v>2.6258979793013174E-3</v>
      </c>
      <c r="G19" s="1">
        <f>+'[5]ספטמבר 2016 '!$D$192</f>
        <v>1511.7</v>
      </c>
      <c r="H19" s="1">
        <f>+G19/$H$10</f>
        <v>1.5117</v>
      </c>
      <c r="I19" s="84">
        <f>+H19-C19</f>
        <v>2.9999999995311555E-7</v>
      </c>
      <c r="K19" s="72" t="s">
        <v>22</v>
      </c>
      <c r="L19" s="81">
        <v>1.5116997000000001</v>
      </c>
      <c r="M19" s="81">
        <v>0</v>
      </c>
      <c r="N19" s="1" t="b">
        <f t="shared" si="1"/>
        <v>1</v>
      </c>
    </row>
    <row r="20" spans="1:14">
      <c r="A20" s="10" t="s">
        <v>13</v>
      </c>
      <c r="B20" s="72" t="s">
        <v>23</v>
      </c>
      <c r="C20" s="81">
        <v>0</v>
      </c>
      <c r="D20" s="85">
        <f t="shared" si="0"/>
        <v>0</v>
      </c>
      <c r="K20" s="72" t="s">
        <v>23</v>
      </c>
      <c r="L20" s="81">
        <v>0</v>
      </c>
      <c r="M20" s="81">
        <v>0</v>
      </c>
      <c r="N20" s="1" t="b">
        <f t="shared" si="1"/>
        <v>1</v>
      </c>
    </row>
    <row r="21" spans="1:14">
      <c r="A21" s="10" t="s">
        <v>13</v>
      </c>
      <c r="B21" s="72" t="s">
        <v>24</v>
      </c>
      <c r="C21" s="81">
        <v>0</v>
      </c>
      <c r="D21" s="85">
        <f t="shared" si="0"/>
        <v>0</v>
      </c>
      <c r="K21" s="72" t="s">
        <v>24</v>
      </c>
      <c r="L21" s="81">
        <v>0</v>
      </c>
      <c r="M21" s="81">
        <v>0</v>
      </c>
      <c r="N21" s="1" t="b">
        <f t="shared" si="1"/>
        <v>1</v>
      </c>
    </row>
    <row r="22" spans="1:14">
      <c r="A22" s="10" t="s">
        <v>13</v>
      </c>
      <c r="B22" s="72" t="s">
        <v>25</v>
      </c>
      <c r="C22" s="81">
        <f>+'מוצרים מובנים'!N11</f>
        <v>11.2738134</v>
      </c>
      <c r="D22" s="85">
        <f t="shared" si="0"/>
        <v>1.9583177681440377E-2</v>
      </c>
      <c r="G22" s="1">
        <f>+'[5]ספטמבר 2016 '!$D$292</f>
        <v>11273.81</v>
      </c>
      <c r="H22" s="1">
        <f>+G22/$H$10</f>
        <v>11.273809999999999</v>
      </c>
      <c r="I22" s="84">
        <f>+H22-C22</f>
        <v>-3.4000000006528808E-6</v>
      </c>
      <c r="K22" s="72" t="s">
        <v>25</v>
      </c>
      <c r="L22" s="81">
        <v>11.2738134</v>
      </c>
      <c r="M22" s="81">
        <v>0.02</v>
      </c>
      <c r="N22" s="1" t="b">
        <f t="shared" si="1"/>
        <v>1</v>
      </c>
    </row>
    <row r="23" spans="1:14" ht="33">
      <c r="B23" s="71" t="s">
        <v>26</v>
      </c>
      <c r="C23" s="62"/>
      <c r="D23" s="86">
        <f t="shared" si="0"/>
        <v>0</v>
      </c>
      <c r="K23" s="71" t="s">
        <v>26</v>
      </c>
      <c r="L23" s="62"/>
      <c r="M23" s="62"/>
    </row>
    <row r="24" spans="1:14" ht="49.5">
      <c r="A24" s="10" t="s">
        <v>13</v>
      </c>
      <c r="B24" s="72" t="s">
        <v>27</v>
      </c>
      <c r="C24" s="81">
        <v>0</v>
      </c>
      <c r="D24" s="85">
        <f t="shared" si="0"/>
        <v>0</v>
      </c>
      <c r="K24" s="72" t="s">
        <v>27</v>
      </c>
      <c r="L24" s="81">
        <v>0</v>
      </c>
      <c r="M24" s="81">
        <v>0</v>
      </c>
      <c r="N24" s="1" t="b">
        <f t="shared" ref="N24:N43" si="2">+L24=C24</f>
        <v>1</v>
      </c>
    </row>
    <row r="25" spans="1:14" ht="33">
      <c r="A25" s="10" t="s">
        <v>13</v>
      </c>
      <c r="B25" s="72" t="s">
        <v>28</v>
      </c>
      <c r="C25" s="81">
        <v>0</v>
      </c>
      <c r="D25" s="85">
        <f t="shared" si="0"/>
        <v>0</v>
      </c>
      <c r="K25" s="72" t="s">
        <v>28</v>
      </c>
      <c r="L25" s="81">
        <v>0</v>
      </c>
      <c r="M25" s="81">
        <v>0</v>
      </c>
      <c r="N25" s="1" t="b">
        <f t="shared" si="2"/>
        <v>1</v>
      </c>
    </row>
    <row r="26" spans="1:14">
      <c r="A26" s="10" t="s">
        <v>13</v>
      </c>
      <c r="B26" s="72" t="s">
        <v>18</v>
      </c>
      <c r="C26" s="81">
        <f>+'לא סחיר - אג"ח קונצרני'!P11</f>
        <v>1353.1912898313697</v>
      </c>
      <c r="D26" s="85">
        <f t="shared" si="0"/>
        <v>2.3505609438014283</v>
      </c>
      <c r="G26" s="1">
        <f>+'[5]ספטמבר 2016 '!$D$100+'[5]ספטמבר 2016 '!$D$112</f>
        <v>1353191.29</v>
      </c>
      <c r="H26" s="1">
        <f>+G26/$H$10</f>
        <v>1353.19129</v>
      </c>
      <c r="I26" s="84">
        <f>+H26-C26</f>
        <v>1.686303221504204E-7</v>
      </c>
      <c r="K26" s="72" t="s">
        <v>18</v>
      </c>
      <c r="L26" s="81">
        <v>1346.5419970813705</v>
      </c>
      <c r="M26" s="81">
        <v>2.34</v>
      </c>
      <c r="N26" s="1" t="b">
        <f t="shared" si="2"/>
        <v>0</v>
      </c>
    </row>
    <row r="27" spans="1:14">
      <c r="A27" s="10" t="s">
        <v>13</v>
      </c>
      <c r="B27" s="72" t="s">
        <v>29</v>
      </c>
      <c r="C27" s="81">
        <v>1.539999574398E-5</v>
      </c>
      <c r="D27" s="85">
        <f t="shared" si="0"/>
        <v>2.6750562764129652E-8</v>
      </c>
      <c r="K27" s="72" t="s">
        <v>29</v>
      </c>
      <c r="L27" s="81">
        <v>1.539999574398E-5</v>
      </c>
      <c r="M27" s="81">
        <v>0</v>
      </c>
      <c r="N27" s="1" t="b">
        <f t="shared" si="2"/>
        <v>1</v>
      </c>
    </row>
    <row r="28" spans="1:14">
      <c r="A28" s="10" t="s">
        <v>13</v>
      </c>
      <c r="B28" s="72" t="s">
        <v>30</v>
      </c>
      <c r="C28" s="81">
        <v>0</v>
      </c>
      <c r="D28" s="85">
        <f t="shared" si="0"/>
        <v>0</v>
      </c>
      <c r="K28" s="72" t="s">
        <v>30</v>
      </c>
      <c r="L28" s="81">
        <v>0</v>
      </c>
      <c r="M28" s="81">
        <v>0</v>
      </c>
      <c r="N28" s="1" t="b">
        <f t="shared" si="2"/>
        <v>1</v>
      </c>
    </row>
    <row r="29" spans="1:14">
      <c r="A29" s="10" t="s">
        <v>13</v>
      </c>
      <c r="B29" s="72" t="s">
        <v>31</v>
      </c>
      <c r="C29" s="81">
        <v>0</v>
      </c>
      <c r="D29" s="85">
        <f t="shared" si="0"/>
        <v>0</v>
      </c>
      <c r="K29" s="72" t="s">
        <v>31</v>
      </c>
      <c r="L29" s="81">
        <v>0</v>
      </c>
      <c r="M29" s="81">
        <v>0</v>
      </c>
      <c r="N29" s="1" t="b">
        <f t="shared" si="2"/>
        <v>1</v>
      </c>
    </row>
    <row r="30" spans="1:14">
      <c r="A30" s="10" t="s">
        <v>13</v>
      </c>
      <c r="B30" s="72" t="s">
        <v>32</v>
      </c>
      <c r="C30" s="81">
        <v>0</v>
      </c>
      <c r="D30" s="85">
        <f t="shared" si="0"/>
        <v>0</v>
      </c>
      <c r="K30" s="72" t="s">
        <v>32</v>
      </c>
      <c r="L30" s="81">
        <v>0</v>
      </c>
      <c r="M30" s="81">
        <v>0</v>
      </c>
      <c r="N30" s="1" t="b">
        <f t="shared" si="2"/>
        <v>1</v>
      </c>
    </row>
    <row r="31" spans="1:14">
      <c r="A31" s="10" t="s">
        <v>13</v>
      </c>
      <c r="B31" s="72" t="s">
        <v>33</v>
      </c>
      <c r="C31" s="81">
        <f>+'לא סחיר - חוזים עתידיים'!I11</f>
        <v>34.694812800000001</v>
      </c>
      <c r="D31" s="85">
        <f t="shared" si="0"/>
        <v>6.0266624928057781E-2</v>
      </c>
      <c r="G31" s="1">
        <f>+'[5]ספטמבר 2016 '!$D$207</f>
        <v>34694.81</v>
      </c>
      <c r="H31" s="1">
        <f>+G31/$H$10</f>
        <v>34.694809999999997</v>
      </c>
      <c r="I31" s="84">
        <f>+H31-C31</f>
        <v>-2.8000000042993634E-6</v>
      </c>
      <c r="K31" s="72" t="s">
        <v>33</v>
      </c>
      <c r="L31" s="81">
        <v>34.694812800000001</v>
      </c>
      <c r="M31" s="81">
        <v>0.06</v>
      </c>
      <c r="N31" s="1" t="b">
        <f t="shared" si="2"/>
        <v>1</v>
      </c>
    </row>
    <row r="32" spans="1:14">
      <c r="A32" s="10" t="s">
        <v>13</v>
      </c>
      <c r="B32" s="72" t="s">
        <v>34</v>
      </c>
      <c r="C32" s="81">
        <f>+'לא סחיר - מוצרים מובנים'!N11</f>
        <v>260.9596227824</v>
      </c>
      <c r="D32" s="85">
        <f t="shared" si="0"/>
        <v>0.45329991541543474</v>
      </c>
      <c r="G32" s="1">
        <f>+'[5]ספטמבר 2016 '!$D$304+'[5]ספטמבר 2016 '!$D$372</f>
        <v>260959.62</v>
      </c>
      <c r="H32" s="1">
        <f>+G32/$H$10</f>
        <v>260.95961999999997</v>
      </c>
      <c r="I32" s="84">
        <f>+H32-C32</f>
        <v>-2.7824000312648423E-6</v>
      </c>
      <c r="K32" s="72" t="s">
        <v>34</v>
      </c>
      <c r="L32" s="81">
        <v>260.9596227824</v>
      </c>
      <c r="M32" s="81">
        <v>0.45</v>
      </c>
      <c r="N32" s="1" t="b">
        <f t="shared" si="2"/>
        <v>1</v>
      </c>
    </row>
    <row r="33" spans="1:14">
      <c r="A33" s="10" t="s">
        <v>13</v>
      </c>
      <c r="B33" s="71" t="s">
        <v>35</v>
      </c>
      <c r="C33" s="81">
        <f>+הלוואות!M11</f>
        <v>1.10428343</v>
      </c>
      <c r="D33" s="85">
        <f t="shared" si="0"/>
        <v>1.9181955433429849E-3</v>
      </c>
      <c r="G33" s="1">
        <f>+'[5]ספטמבר 2016 '!$D$379</f>
        <v>1104.28</v>
      </c>
      <c r="H33" s="1">
        <f>+G33/$H$10</f>
        <v>1.1042799999999999</v>
      </c>
      <c r="I33" s="84">
        <f>+H33-C33</f>
        <v>-3.4300000000264674E-6</v>
      </c>
      <c r="K33" s="71" t="s">
        <v>35</v>
      </c>
      <c r="L33" s="81">
        <v>1.10428343</v>
      </c>
      <c r="M33" s="81">
        <v>0</v>
      </c>
      <c r="N33" s="1" t="b">
        <f t="shared" si="2"/>
        <v>1</v>
      </c>
    </row>
    <row r="34" spans="1:14" ht="33">
      <c r="A34" s="10" t="s">
        <v>13</v>
      </c>
      <c r="B34" s="71" t="s">
        <v>36</v>
      </c>
      <c r="C34" s="81">
        <f>+'פקדונות מעל 3 חודשים'!M11</f>
        <v>622.35295115199995</v>
      </c>
      <c r="D34" s="85">
        <f t="shared" si="0"/>
        <v>1.0810582001453384</v>
      </c>
      <c r="G34" s="1">
        <f>+'[5]ספטמבר 2016 '!$D$400</f>
        <v>622352.94999999995</v>
      </c>
      <c r="H34" s="1">
        <f>+G34/$H$10</f>
        <v>622.35294999999996</v>
      </c>
      <c r="I34" s="84">
        <f>+H34-C34</f>
        <v>-1.1519999816300697E-6</v>
      </c>
      <c r="K34" s="71" t="s">
        <v>36</v>
      </c>
      <c r="L34" s="81">
        <v>622.35295115199995</v>
      </c>
      <c r="M34" s="81">
        <v>1.08</v>
      </c>
      <c r="N34" s="1" t="b">
        <f t="shared" si="2"/>
        <v>1</v>
      </c>
    </row>
    <row r="35" spans="1:14">
      <c r="A35" s="10" t="s">
        <v>13</v>
      </c>
      <c r="B35" s="71" t="s">
        <v>37</v>
      </c>
      <c r="C35" s="81">
        <v>0</v>
      </c>
      <c r="D35" s="85">
        <f t="shared" si="0"/>
        <v>0</v>
      </c>
      <c r="K35" s="71" t="s">
        <v>37</v>
      </c>
      <c r="L35" s="81">
        <v>0</v>
      </c>
      <c r="M35" s="81">
        <v>0</v>
      </c>
      <c r="N35" s="1" t="b">
        <f t="shared" si="2"/>
        <v>1</v>
      </c>
    </row>
    <row r="36" spans="1:14" ht="33">
      <c r="A36" s="10" t="s">
        <v>13</v>
      </c>
      <c r="B36" s="71" t="s">
        <v>38</v>
      </c>
      <c r="C36" s="81">
        <v>0</v>
      </c>
      <c r="D36" s="85">
        <f t="shared" si="0"/>
        <v>0</v>
      </c>
      <c r="K36" s="71" t="s">
        <v>38</v>
      </c>
      <c r="L36" s="81">
        <v>0</v>
      </c>
      <c r="M36" s="81">
        <v>0</v>
      </c>
      <c r="N36" s="1" t="b">
        <f t="shared" si="2"/>
        <v>1</v>
      </c>
    </row>
    <row r="37" spans="1:14">
      <c r="A37" s="10" t="s">
        <v>13</v>
      </c>
      <c r="B37" s="71" t="s">
        <v>39</v>
      </c>
      <c r="C37" s="81">
        <f>+'השקעות אחרות '!I11</f>
        <v>21.016589959999997</v>
      </c>
      <c r="D37" s="85">
        <f t="shared" si="0"/>
        <v>3.6506867804345228E-2</v>
      </c>
      <c r="K37" s="71" t="s">
        <v>39</v>
      </c>
      <c r="L37" s="81">
        <v>27.665882710000002</v>
      </c>
      <c r="M37" s="81">
        <v>0.05</v>
      </c>
      <c r="N37" s="1" t="b">
        <f t="shared" si="2"/>
        <v>0</v>
      </c>
    </row>
    <row r="38" spans="1:14" ht="33">
      <c r="A38" s="10"/>
      <c r="B38" s="73" t="s">
        <v>40</v>
      </c>
      <c r="C38" s="62"/>
      <c r="D38" s="86">
        <f t="shared" si="0"/>
        <v>0</v>
      </c>
      <c r="K38" s="73" t="s">
        <v>40</v>
      </c>
      <c r="L38" s="62"/>
      <c r="M38" s="62"/>
      <c r="N38" s="1" t="b">
        <f t="shared" si="2"/>
        <v>1</v>
      </c>
    </row>
    <row r="39" spans="1:14">
      <c r="A39" s="10" t="s">
        <v>13</v>
      </c>
      <c r="B39" s="74" t="s">
        <v>41</v>
      </c>
      <c r="C39" s="81">
        <f>+'עלות מתואמת אג"ח קונצרני סחיר'!M11</f>
        <v>0</v>
      </c>
      <c r="D39" s="85">
        <f t="shared" si="0"/>
        <v>0</v>
      </c>
      <c r="K39" s="74" t="s">
        <v>41</v>
      </c>
      <c r="L39" s="81">
        <v>0</v>
      </c>
      <c r="M39" s="81">
        <v>0</v>
      </c>
      <c r="N39" s="1" t="b">
        <f t="shared" si="2"/>
        <v>1</v>
      </c>
    </row>
    <row r="40" spans="1:14" ht="33">
      <c r="A40" s="10" t="s">
        <v>13</v>
      </c>
      <c r="B40" s="74" t="s">
        <v>42</v>
      </c>
      <c r="C40" s="81">
        <f>+'עלות מתואמת אג"ח קונצרני ל.סחיר'!M11</f>
        <v>0</v>
      </c>
      <c r="D40" s="85">
        <f t="shared" si="0"/>
        <v>0</v>
      </c>
      <c r="K40" s="74" t="s">
        <v>42</v>
      </c>
      <c r="L40" s="81">
        <v>0</v>
      </c>
      <c r="M40" s="81">
        <v>0</v>
      </c>
      <c r="N40" s="1" t="b">
        <f t="shared" si="2"/>
        <v>1</v>
      </c>
    </row>
    <row r="41" spans="1:14" ht="33">
      <c r="A41" s="10" t="s">
        <v>13</v>
      </c>
      <c r="B41" s="74" t="s">
        <v>43</v>
      </c>
      <c r="C41" s="81">
        <f>+'עלות מתואמת מסגרות אשראי ללווים'!M11</f>
        <v>0</v>
      </c>
      <c r="D41" s="85">
        <f t="shared" si="0"/>
        <v>0</v>
      </c>
      <c r="K41" s="74" t="s">
        <v>43</v>
      </c>
      <c r="L41" s="81">
        <v>0</v>
      </c>
      <c r="M41" s="81">
        <v>0</v>
      </c>
      <c r="N41" s="1" t="b">
        <f t="shared" si="2"/>
        <v>1</v>
      </c>
    </row>
    <row r="42" spans="1:14" ht="33">
      <c r="B42" s="74" t="s">
        <v>44</v>
      </c>
      <c r="C42" s="81">
        <f>SUM(C11:C41)</f>
        <v>57568.866418878308</v>
      </c>
      <c r="D42" s="81">
        <f>SUM(D11:D41)</f>
        <v>99.999966590854953</v>
      </c>
      <c r="K42" s="74" t="s">
        <v>44</v>
      </c>
      <c r="L42" s="81">
        <v>57568.866418878293</v>
      </c>
      <c r="M42" s="81">
        <v>100</v>
      </c>
      <c r="N42" s="1" t="b">
        <f t="shared" si="2"/>
        <v>1</v>
      </c>
    </row>
    <row r="43" spans="1:14" ht="31.5">
      <c r="A43" s="10" t="s">
        <v>13</v>
      </c>
      <c r="B43" s="75" t="s">
        <v>45</v>
      </c>
      <c r="C43" s="81">
        <f>+'יתרת התחייבות להשקעה'!C11</f>
        <v>0</v>
      </c>
      <c r="D43" s="81">
        <v>0</v>
      </c>
      <c r="K43" s="75" t="s">
        <v>45</v>
      </c>
      <c r="L43" s="81">
        <v>0</v>
      </c>
      <c r="M43" s="81">
        <v>0</v>
      </c>
      <c r="N43" s="1" t="b">
        <f t="shared" si="2"/>
        <v>1</v>
      </c>
    </row>
    <row r="44" spans="1:14">
      <c r="B44" s="91" t="s">
        <v>1408</v>
      </c>
    </row>
    <row r="45" spans="1:14">
      <c r="B45" s="12" t="s">
        <v>46</v>
      </c>
      <c r="C45" s="13" t="s">
        <v>47</v>
      </c>
    </row>
    <row r="46" spans="1:14">
      <c r="B46" s="12" t="s">
        <v>9</v>
      </c>
      <c r="C46" s="12" t="s">
        <v>10</v>
      </c>
    </row>
    <row r="47" spans="1:14">
      <c r="B47" t="s">
        <v>194</v>
      </c>
      <c r="C47">
        <v>3.7198000000000002E-2</v>
      </c>
    </row>
    <row r="48" spans="1:14">
      <c r="B48" t="s">
        <v>112</v>
      </c>
      <c r="C48">
        <v>3.758</v>
      </c>
    </row>
    <row r="49" spans="2:3">
      <c r="B49" t="s">
        <v>119</v>
      </c>
      <c r="C49">
        <v>4.8716999999999997</v>
      </c>
    </row>
    <row r="50" spans="2:3">
      <c r="B50" t="s">
        <v>116</v>
      </c>
      <c r="C50">
        <v>4.2030000000000003</v>
      </c>
    </row>
  </sheetData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0" workbookViewId="0">
      <selection activeCell="C2" sqref="C2:C5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1392</v>
      </c>
    </row>
    <row r="3" spans="2:61">
      <c r="B3" s="2" t="s">
        <v>2</v>
      </c>
      <c r="C3" t="s">
        <v>191</v>
      </c>
    </row>
    <row r="4" spans="2:61">
      <c r="B4" s="2" t="s">
        <v>3</v>
      </c>
      <c r="C4">
        <v>1154</v>
      </c>
    </row>
    <row r="5" spans="2:61">
      <c r="B5" s="79" t="s">
        <v>193</v>
      </c>
      <c r="C5">
        <v>1154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8"/>
    </row>
    <row r="8" spans="2:61" s="18" customFormat="1" ht="63">
      <c r="B8" s="4" t="s">
        <v>102</v>
      </c>
      <c r="C8" s="27" t="s">
        <v>50</v>
      </c>
      <c r="D8" s="28" t="s">
        <v>71</v>
      </c>
      <c r="E8" s="28" t="s">
        <v>88</v>
      </c>
      <c r="F8" s="27" t="s">
        <v>54</v>
      </c>
      <c r="G8" s="27" t="s">
        <v>74</v>
      </c>
      <c r="H8" s="27" t="s">
        <v>75</v>
      </c>
      <c r="I8" s="27" t="s">
        <v>57</v>
      </c>
      <c r="J8" s="27" t="s">
        <v>76</v>
      </c>
      <c r="K8" s="28" t="s">
        <v>58</v>
      </c>
      <c r="L8" s="35" t="s">
        <v>59</v>
      </c>
      <c r="M8" s="15"/>
      <c r="BE8" s="15"/>
      <c r="BF8" s="15"/>
    </row>
    <row r="9" spans="2:61" s="18" customFormat="1" ht="20.25">
      <c r="B9" s="19"/>
      <c r="C9" s="27"/>
      <c r="D9" s="27"/>
      <c r="E9" s="27"/>
      <c r="F9" s="27"/>
      <c r="G9" s="20"/>
      <c r="H9" s="20" t="s">
        <v>79</v>
      </c>
      <c r="I9" s="20" t="s">
        <v>6</v>
      </c>
      <c r="J9" s="20" t="s">
        <v>7</v>
      </c>
      <c r="K9" s="30" t="s">
        <v>7</v>
      </c>
      <c r="L9" s="44" t="s">
        <v>7</v>
      </c>
      <c r="BD9" s="15"/>
      <c r="BE9" s="15"/>
      <c r="BF9" s="15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D10" s="15"/>
      <c r="BE10" s="18"/>
      <c r="BF10" s="15"/>
    </row>
    <row r="11" spans="2:61" s="22" customFormat="1" ht="18" customHeight="1">
      <c r="B11" s="23" t="s">
        <v>105</v>
      </c>
      <c r="C11" s="7"/>
      <c r="D11" s="7"/>
      <c r="E11" s="7"/>
      <c r="F11" s="7"/>
      <c r="G11" s="80">
        <v>0</v>
      </c>
      <c r="H11" s="7"/>
      <c r="I11" s="80">
        <v>0</v>
      </c>
      <c r="J11" s="24"/>
      <c r="K11" s="80">
        <v>0</v>
      </c>
      <c r="L11" s="80">
        <v>0</v>
      </c>
      <c r="BD11" s="15"/>
      <c r="BE11" s="18"/>
      <c r="BF11" s="15"/>
      <c r="BH11" s="15"/>
    </row>
    <row r="12" spans="2:61">
      <c r="B12" s="82" t="s">
        <v>195</v>
      </c>
      <c r="C12" s="15"/>
      <c r="D12" s="15"/>
      <c r="E12" s="15"/>
      <c r="G12" s="83">
        <v>0</v>
      </c>
      <c r="I12" s="83">
        <v>0</v>
      </c>
      <c r="K12" s="83">
        <v>0</v>
      </c>
      <c r="L12" s="83">
        <v>0</v>
      </c>
    </row>
    <row r="13" spans="2:61">
      <c r="B13" s="82" t="s">
        <v>1194</v>
      </c>
      <c r="C13" s="15"/>
      <c r="D13" s="15"/>
      <c r="E13" s="15"/>
      <c r="G13" s="83">
        <v>0</v>
      </c>
      <c r="I13" s="83">
        <v>0</v>
      </c>
      <c r="K13" s="83">
        <v>0</v>
      </c>
      <c r="L13" s="83">
        <v>0</v>
      </c>
    </row>
    <row r="14" spans="2:61">
      <c r="B14" s="81">
        <v>0</v>
      </c>
      <c r="C14" s="81">
        <v>0</v>
      </c>
      <c r="D14" s="15"/>
      <c r="E14" s="81">
        <v>0</v>
      </c>
      <c r="F14" s="81">
        <v>0</v>
      </c>
      <c r="G14" s="81">
        <v>0</v>
      </c>
      <c r="H14" s="81">
        <v>0</v>
      </c>
      <c r="I14" s="81">
        <v>0</v>
      </c>
      <c r="J14" s="81">
        <v>0</v>
      </c>
      <c r="K14" s="81">
        <v>0</v>
      </c>
      <c r="L14" s="81">
        <v>0</v>
      </c>
    </row>
    <row r="15" spans="2:61">
      <c r="B15" s="82" t="s">
        <v>1195</v>
      </c>
      <c r="C15" s="15"/>
      <c r="D15" s="15"/>
      <c r="E15" s="15"/>
      <c r="G15" s="83">
        <v>0</v>
      </c>
      <c r="I15" s="83">
        <v>0</v>
      </c>
      <c r="K15" s="83">
        <v>0</v>
      </c>
      <c r="L15" s="83">
        <v>0</v>
      </c>
    </row>
    <row r="16" spans="2:61">
      <c r="B16" s="81">
        <v>0</v>
      </c>
      <c r="C16" s="81">
        <v>0</v>
      </c>
      <c r="D16" s="15"/>
      <c r="E16" s="81">
        <v>0</v>
      </c>
      <c r="F16" s="81">
        <v>0</v>
      </c>
      <c r="G16" s="81">
        <v>0</v>
      </c>
      <c r="H16" s="81">
        <v>0</v>
      </c>
      <c r="I16" s="81">
        <v>0</v>
      </c>
      <c r="J16" s="81">
        <v>0</v>
      </c>
      <c r="K16" s="81">
        <v>0</v>
      </c>
      <c r="L16" s="81">
        <v>0</v>
      </c>
    </row>
    <row r="17" spans="2:12">
      <c r="B17" s="82" t="s">
        <v>1196</v>
      </c>
      <c r="C17" s="15"/>
      <c r="D17" s="15"/>
      <c r="E17" s="15"/>
      <c r="G17" s="83">
        <v>0</v>
      </c>
      <c r="I17" s="83">
        <v>0</v>
      </c>
      <c r="K17" s="83">
        <v>0</v>
      </c>
      <c r="L17" s="83">
        <v>0</v>
      </c>
    </row>
    <row r="18" spans="2:12">
      <c r="B18" s="81">
        <v>0</v>
      </c>
      <c r="C18" s="81">
        <v>0</v>
      </c>
      <c r="D18" s="15"/>
      <c r="E18" s="81">
        <v>0</v>
      </c>
      <c r="F18" s="81">
        <v>0</v>
      </c>
      <c r="G18" s="81">
        <v>0</v>
      </c>
      <c r="H18" s="81">
        <v>0</v>
      </c>
      <c r="I18" s="81">
        <v>0</v>
      </c>
      <c r="J18" s="81">
        <v>0</v>
      </c>
      <c r="K18" s="81">
        <v>0</v>
      </c>
      <c r="L18" s="81">
        <v>0</v>
      </c>
    </row>
    <row r="19" spans="2:12">
      <c r="B19" s="82" t="s">
        <v>676</v>
      </c>
      <c r="C19" s="15"/>
      <c r="D19" s="15"/>
      <c r="E19" s="15"/>
      <c r="G19" s="83">
        <v>0</v>
      </c>
      <c r="I19" s="83">
        <v>0</v>
      </c>
      <c r="K19" s="83">
        <v>0</v>
      </c>
      <c r="L19" s="83">
        <v>0</v>
      </c>
    </row>
    <row r="20" spans="2:12">
      <c r="B20" s="81">
        <v>0</v>
      </c>
      <c r="C20" s="81">
        <v>0</v>
      </c>
      <c r="D20" s="15"/>
      <c r="E20" s="81">
        <v>0</v>
      </c>
      <c r="F20" s="81">
        <v>0</v>
      </c>
      <c r="G20" s="81">
        <v>0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</row>
    <row r="21" spans="2:12">
      <c r="B21" s="82" t="s">
        <v>212</v>
      </c>
      <c r="C21" s="15"/>
      <c r="D21" s="15"/>
      <c r="E21" s="15"/>
      <c r="G21" s="83">
        <v>0</v>
      </c>
      <c r="I21" s="83">
        <v>0</v>
      </c>
      <c r="K21" s="83">
        <v>0</v>
      </c>
      <c r="L21" s="83">
        <v>0</v>
      </c>
    </row>
    <row r="22" spans="2:12">
      <c r="B22" s="82" t="s">
        <v>1194</v>
      </c>
      <c r="C22" s="15"/>
      <c r="D22" s="15"/>
      <c r="E22" s="15"/>
      <c r="G22" s="83">
        <v>0</v>
      </c>
      <c r="I22" s="83">
        <v>0</v>
      </c>
      <c r="K22" s="83">
        <v>0</v>
      </c>
      <c r="L22" s="83">
        <v>0</v>
      </c>
    </row>
    <row r="23" spans="2:12">
      <c r="B23" s="81">
        <v>0</v>
      </c>
      <c r="C23" s="81">
        <v>0</v>
      </c>
      <c r="D23" s="15"/>
      <c r="E23" s="81">
        <v>0</v>
      </c>
      <c r="F23" s="81">
        <v>0</v>
      </c>
      <c r="G23" s="81">
        <v>0</v>
      </c>
      <c r="H23" s="81">
        <v>0</v>
      </c>
      <c r="I23" s="81">
        <v>0</v>
      </c>
      <c r="J23" s="81">
        <v>0</v>
      </c>
      <c r="K23" s="81">
        <v>0</v>
      </c>
      <c r="L23" s="81">
        <v>0</v>
      </c>
    </row>
    <row r="24" spans="2:12">
      <c r="B24" s="82" t="s">
        <v>1196</v>
      </c>
      <c r="C24" s="15"/>
      <c r="D24" s="15"/>
      <c r="E24" s="15"/>
      <c r="G24" s="83">
        <v>0</v>
      </c>
      <c r="I24" s="83">
        <v>0</v>
      </c>
      <c r="K24" s="83">
        <v>0</v>
      </c>
      <c r="L24" s="83">
        <v>0</v>
      </c>
    </row>
    <row r="25" spans="2:12">
      <c r="B25" s="81">
        <v>0</v>
      </c>
      <c r="C25" s="81">
        <v>0</v>
      </c>
      <c r="D25" s="15"/>
      <c r="E25" s="81">
        <v>0</v>
      </c>
      <c r="F25" s="81">
        <v>0</v>
      </c>
      <c r="G25" s="81">
        <v>0</v>
      </c>
      <c r="H25" s="81">
        <v>0</v>
      </c>
      <c r="I25" s="81">
        <v>0</v>
      </c>
      <c r="J25" s="81">
        <v>0</v>
      </c>
      <c r="K25" s="81">
        <v>0</v>
      </c>
      <c r="L25" s="81">
        <v>0</v>
      </c>
    </row>
    <row r="26" spans="2:12">
      <c r="B26" s="82" t="s">
        <v>1197</v>
      </c>
      <c r="C26" s="15"/>
      <c r="D26" s="15"/>
      <c r="E26" s="15"/>
      <c r="G26" s="83">
        <v>0</v>
      </c>
      <c r="I26" s="83">
        <v>0</v>
      </c>
      <c r="K26" s="83">
        <v>0</v>
      </c>
      <c r="L26" s="83">
        <v>0</v>
      </c>
    </row>
    <row r="27" spans="2:12">
      <c r="B27" s="81">
        <v>0</v>
      </c>
      <c r="C27" s="81">
        <v>0</v>
      </c>
      <c r="D27" s="15"/>
      <c r="E27" s="81">
        <v>0</v>
      </c>
      <c r="F27" s="81">
        <v>0</v>
      </c>
      <c r="G27" s="81">
        <v>0</v>
      </c>
      <c r="H27" s="81">
        <v>0</v>
      </c>
      <c r="I27" s="81">
        <v>0</v>
      </c>
      <c r="J27" s="81">
        <v>0</v>
      </c>
      <c r="K27" s="81">
        <v>0</v>
      </c>
      <c r="L27" s="81">
        <v>0</v>
      </c>
    </row>
    <row r="28" spans="2:12">
      <c r="B28" s="82" t="s">
        <v>676</v>
      </c>
      <c r="C28" s="15"/>
      <c r="D28" s="15"/>
      <c r="E28" s="15"/>
      <c r="G28" s="83">
        <v>0</v>
      </c>
      <c r="I28" s="83">
        <v>0</v>
      </c>
      <c r="K28" s="83">
        <v>0</v>
      </c>
      <c r="L28" s="83">
        <v>0</v>
      </c>
    </row>
    <row r="29" spans="2:12">
      <c r="B29" s="81">
        <v>0</v>
      </c>
      <c r="C29" s="81">
        <v>0</v>
      </c>
      <c r="D29" s="15"/>
      <c r="E29" s="81">
        <v>0</v>
      </c>
      <c r="F29" s="81">
        <v>0</v>
      </c>
      <c r="G29" s="81">
        <v>0</v>
      </c>
      <c r="H29" s="81">
        <v>0</v>
      </c>
      <c r="I29" s="81">
        <v>0</v>
      </c>
      <c r="J29" s="81">
        <v>0</v>
      </c>
      <c r="K29" s="81">
        <v>0</v>
      </c>
      <c r="L29" s="81">
        <v>0</v>
      </c>
    </row>
    <row r="30" spans="2:12">
      <c r="B30" s="91" t="s">
        <v>1389</v>
      </c>
      <c r="C30" s="15"/>
      <c r="D30" s="15"/>
      <c r="E30" s="15"/>
    </row>
    <row r="31" spans="2:12">
      <c r="B31" s="91" t="s">
        <v>1390</v>
      </c>
      <c r="C31" s="15"/>
      <c r="D31" s="15"/>
      <c r="E31" s="15"/>
    </row>
    <row r="32" spans="2:12">
      <c r="C32" s="15"/>
      <c r="D32" s="15"/>
      <c r="E32" s="15"/>
    </row>
    <row r="33" spans="3:5">
      <c r="C33" s="15"/>
      <c r="D33" s="15"/>
      <c r="E33" s="15"/>
    </row>
    <row r="34" spans="3:5">
      <c r="C34" s="15"/>
      <c r="D34" s="15"/>
      <c r="E34" s="15"/>
    </row>
    <row r="35" spans="3:5">
      <c r="C35" s="15"/>
      <c r="D35" s="15"/>
      <c r="E35" s="15"/>
    </row>
    <row r="36" spans="3:5">
      <c r="C36" s="15"/>
      <c r="D36" s="15"/>
      <c r="E36" s="15"/>
    </row>
    <row r="37" spans="3:5">
      <c r="C37" s="15"/>
      <c r="D37" s="15"/>
      <c r="E37" s="15"/>
    </row>
    <row r="38" spans="3:5">
      <c r="C38" s="15"/>
      <c r="D38" s="15"/>
      <c r="E38" s="15"/>
    </row>
    <row r="39" spans="3:5">
      <c r="C39" s="15"/>
      <c r="D39" s="15"/>
      <c r="E39" s="15"/>
    </row>
    <row r="40" spans="3:5">
      <c r="C40" s="15"/>
      <c r="D40" s="15"/>
      <c r="E40" s="15"/>
    </row>
    <row r="41" spans="3:5">
      <c r="C41" s="15"/>
      <c r="D41" s="15"/>
      <c r="E41" s="15"/>
    </row>
    <row r="42" spans="3:5">
      <c r="C42" s="15"/>
      <c r="D42" s="15"/>
      <c r="E42" s="15"/>
    </row>
    <row r="43" spans="3:5">
      <c r="C43" s="15"/>
      <c r="D43" s="15"/>
      <c r="E43" s="15"/>
    </row>
    <row r="44" spans="3:5">
      <c r="C44" s="15"/>
      <c r="D44" s="15"/>
      <c r="E44" s="15"/>
    </row>
    <row r="45" spans="3:5">
      <c r="C45" s="15"/>
      <c r="D45" s="15"/>
      <c r="E45" s="15"/>
    </row>
    <row r="46" spans="3:5">
      <c r="C46" s="15"/>
      <c r="D46" s="15"/>
      <c r="E46" s="15"/>
    </row>
    <row r="47" spans="3:5">
      <c r="C47" s="15"/>
      <c r="D47" s="15"/>
      <c r="E47" s="15"/>
    </row>
    <row r="48" spans="3: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3:5">
      <c r="C513" s="15"/>
      <c r="D513" s="15"/>
      <c r="E513" s="15"/>
    </row>
    <row r="514" spans="3:5">
      <c r="C514" s="15"/>
      <c r="D514" s="15"/>
      <c r="E514" s="15"/>
    </row>
    <row r="515" spans="3:5">
      <c r="C515" s="15"/>
      <c r="D515" s="15"/>
      <c r="E515" s="15"/>
    </row>
    <row r="516" spans="3:5">
      <c r="C516" s="15"/>
      <c r="D516" s="15"/>
      <c r="E516" s="15"/>
    </row>
    <row r="517" spans="3:5">
      <c r="C517" s="15"/>
      <c r="D517" s="15"/>
      <c r="E517" s="15"/>
    </row>
    <row r="518" spans="3:5">
      <c r="C518" s="15"/>
      <c r="D518" s="15"/>
      <c r="E518" s="15"/>
    </row>
    <row r="519" spans="3:5">
      <c r="C519" s="15"/>
      <c r="D519" s="15"/>
      <c r="E519" s="15"/>
    </row>
    <row r="520" spans="3:5">
      <c r="C520" s="15"/>
      <c r="D520" s="15"/>
      <c r="E520" s="15"/>
    </row>
    <row r="521" spans="3:5">
      <c r="C521" s="15"/>
      <c r="D521" s="15"/>
      <c r="E521" s="15"/>
    </row>
    <row r="522" spans="3:5">
      <c r="C522" s="15"/>
      <c r="D522" s="15"/>
      <c r="E522" s="15"/>
    </row>
    <row r="523" spans="3:5">
      <c r="C523" s="15"/>
      <c r="D523" s="15"/>
      <c r="E523" s="15"/>
    </row>
    <row r="524" spans="3:5">
      <c r="C524" s="15"/>
      <c r="D524" s="15"/>
      <c r="E524" s="15"/>
    </row>
    <row r="525" spans="3:5">
      <c r="C525" s="15"/>
      <c r="D525" s="15"/>
      <c r="E525" s="15"/>
    </row>
    <row r="526" spans="3:5">
      <c r="C526" s="15"/>
      <c r="D526" s="15"/>
      <c r="E526" s="15"/>
    </row>
    <row r="527" spans="3:5">
      <c r="C527" s="15"/>
      <c r="D527" s="15"/>
      <c r="E527" s="15"/>
    </row>
    <row r="528" spans="3:5">
      <c r="C528" s="15"/>
      <c r="D528" s="15"/>
      <c r="E528" s="15"/>
    </row>
    <row r="529" spans="3:5">
      <c r="C529" s="15"/>
      <c r="D529" s="15"/>
      <c r="E529" s="15"/>
    </row>
    <row r="530" spans="3:5">
      <c r="C530" s="15"/>
      <c r="D530" s="15"/>
      <c r="E530" s="15"/>
    </row>
    <row r="531" spans="3:5">
      <c r="C531" s="15"/>
      <c r="D531" s="15"/>
      <c r="E531" s="15"/>
    </row>
    <row r="532" spans="3:5">
      <c r="C532" s="15"/>
      <c r="D532" s="15"/>
      <c r="E532" s="15"/>
    </row>
    <row r="533" spans="3:5">
      <c r="C533" s="15"/>
      <c r="D533" s="15"/>
      <c r="E533" s="15"/>
    </row>
    <row r="534" spans="3:5">
      <c r="C534" s="15"/>
      <c r="D534" s="15"/>
      <c r="E534" s="15"/>
    </row>
    <row r="535" spans="3:5">
      <c r="C535" s="15"/>
      <c r="D535" s="15"/>
      <c r="E535" s="15"/>
    </row>
    <row r="536" spans="3:5">
      <c r="C536" s="15"/>
      <c r="D536" s="15"/>
      <c r="E536" s="15"/>
    </row>
    <row r="537" spans="3:5">
      <c r="C537" s="15"/>
      <c r="D537" s="15"/>
      <c r="E537" s="15"/>
    </row>
    <row r="538" spans="3:5">
      <c r="C538" s="15"/>
      <c r="D538" s="15"/>
      <c r="E538" s="15"/>
    </row>
    <row r="539" spans="3:5">
      <c r="C539" s="15"/>
      <c r="D539" s="15"/>
      <c r="E539" s="15"/>
    </row>
    <row r="540" spans="3:5">
      <c r="C540" s="15"/>
      <c r="D540" s="15"/>
      <c r="E540" s="15"/>
    </row>
    <row r="541" spans="3:5">
      <c r="C541" s="15"/>
      <c r="D541" s="15"/>
      <c r="E541" s="15"/>
    </row>
    <row r="542" spans="3:5">
      <c r="C542" s="15"/>
      <c r="D542" s="15"/>
      <c r="E542" s="15"/>
    </row>
    <row r="543" spans="3:5">
      <c r="C543" s="15"/>
      <c r="D543" s="15"/>
      <c r="E543" s="15"/>
    </row>
    <row r="544" spans="3:5">
      <c r="C544" s="15"/>
      <c r="D544" s="15"/>
      <c r="E544" s="15"/>
    </row>
    <row r="545" spans="3:5">
      <c r="C545" s="15"/>
      <c r="D545" s="15"/>
      <c r="E545" s="15"/>
    </row>
    <row r="546" spans="3:5">
      <c r="C546" s="15"/>
      <c r="D546" s="15"/>
      <c r="E546" s="15"/>
    </row>
    <row r="547" spans="3:5">
      <c r="C547" s="15"/>
      <c r="D547" s="15"/>
      <c r="E547" s="15"/>
    </row>
    <row r="548" spans="3:5">
      <c r="C548" s="15"/>
      <c r="D548" s="15"/>
      <c r="E548" s="15"/>
    </row>
    <row r="549" spans="3:5">
      <c r="C549" s="15"/>
      <c r="D549" s="15"/>
      <c r="E549" s="15"/>
    </row>
    <row r="550" spans="3:5">
      <c r="C550" s="15"/>
      <c r="D550" s="15"/>
      <c r="E550" s="15"/>
    </row>
    <row r="551" spans="3:5">
      <c r="C551" s="15"/>
      <c r="D551" s="15"/>
      <c r="E551" s="15"/>
    </row>
    <row r="552" spans="3:5">
      <c r="C552" s="15"/>
      <c r="D552" s="15"/>
      <c r="E552" s="15"/>
    </row>
    <row r="553" spans="3:5">
      <c r="C553" s="15"/>
      <c r="D553" s="15"/>
      <c r="E553" s="15"/>
    </row>
    <row r="554" spans="3:5">
      <c r="C554" s="15"/>
      <c r="D554" s="15"/>
      <c r="E554" s="15"/>
    </row>
    <row r="555" spans="3:5">
      <c r="C555" s="15"/>
      <c r="D555" s="15"/>
      <c r="E555" s="15"/>
    </row>
  </sheetData>
  <mergeCells count="2">
    <mergeCell ref="B6:L6"/>
    <mergeCell ref="B7:L7"/>
  </mergeCells>
  <dataValidations count="1">
    <dataValidation allowBlank="1" showInputMessage="1" showErrorMessage="1" sqref="A1:A1048576 B32:B1048576 B1:B29 D1:XFD1048576 C1:C2 C6:C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4" workbookViewId="0">
      <selection activeCell="C2" sqref="C2:C5"/>
    </sheetView>
  </sheetViews>
  <sheetFormatPr defaultColWidth="9.140625" defaultRowHeight="18"/>
  <cols>
    <col min="1" max="1" width="6.28515625" style="14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0" width="10.7109375" style="15" customWidth="1"/>
    <col min="11" max="11" width="10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5" customWidth="1"/>
    <col min="18" max="18" width="8" style="15" customWidth="1"/>
    <col min="19" max="19" width="8.7109375" style="15" customWidth="1"/>
    <col min="20" max="20" width="10" style="15" customWidth="1"/>
    <col min="21" max="21" width="9.5703125" style="15" customWidth="1"/>
    <col min="22" max="22" width="6.140625" style="15" customWidth="1"/>
    <col min="23" max="24" width="5.7109375" style="15" customWidth="1"/>
    <col min="25" max="25" width="6.85546875" style="15" customWidth="1"/>
    <col min="26" max="26" width="6.42578125" style="15" customWidth="1"/>
    <col min="27" max="27" width="6.7109375" style="15" customWidth="1"/>
    <col min="28" max="28" width="7.28515625" style="15" customWidth="1"/>
    <col min="29" max="40" width="5.7109375" style="15" customWidth="1"/>
    <col min="41" max="16384" width="9.140625" style="15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1392</v>
      </c>
    </row>
    <row r="3" spans="1:60">
      <c r="B3" s="2" t="s">
        <v>2</v>
      </c>
      <c r="C3" t="s">
        <v>191</v>
      </c>
    </row>
    <row r="4" spans="1:60">
      <c r="B4" s="2" t="s">
        <v>3</v>
      </c>
      <c r="C4">
        <v>1154</v>
      </c>
    </row>
    <row r="5" spans="1:60">
      <c r="B5" s="79" t="s">
        <v>193</v>
      </c>
      <c r="C5">
        <v>1154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5" t="s">
        <v>106</v>
      </c>
      <c r="BF6" s="15" t="s">
        <v>107</v>
      </c>
      <c r="BH6" s="18" t="s">
        <v>108</v>
      </c>
    </row>
    <row r="7" spans="1:60" ht="26.25" customHeight="1">
      <c r="B7" s="115" t="s">
        <v>109</v>
      </c>
      <c r="C7" s="116"/>
      <c r="D7" s="116"/>
      <c r="E7" s="116"/>
      <c r="F7" s="116"/>
      <c r="G7" s="116"/>
      <c r="H7" s="116"/>
      <c r="I7" s="116"/>
      <c r="J7" s="116"/>
      <c r="K7" s="117"/>
      <c r="BD7" s="18" t="s">
        <v>110</v>
      </c>
      <c r="BF7" s="15" t="s">
        <v>111</v>
      </c>
      <c r="BH7" s="18" t="s">
        <v>112</v>
      </c>
    </row>
    <row r="8" spans="1:60" s="18" customFormat="1" ht="63">
      <c r="A8" s="14"/>
      <c r="B8" s="4" t="s">
        <v>102</v>
      </c>
      <c r="C8" s="27" t="s">
        <v>50</v>
      </c>
      <c r="D8" s="28" t="s">
        <v>71</v>
      </c>
      <c r="E8" s="28" t="s">
        <v>88</v>
      </c>
      <c r="F8" s="27" t="s">
        <v>54</v>
      </c>
      <c r="G8" s="27" t="s">
        <v>74</v>
      </c>
      <c r="H8" s="27" t="s">
        <v>75</v>
      </c>
      <c r="I8" s="27" t="s">
        <v>57</v>
      </c>
      <c r="J8" s="28" t="s">
        <v>58</v>
      </c>
      <c r="K8" s="27" t="s">
        <v>59</v>
      </c>
      <c r="BC8" s="15" t="s">
        <v>113</v>
      </c>
      <c r="BD8" s="15" t="s">
        <v>114</v>
      </c>
      <c r="BE8" s="15" t="s">
        <v>115</v>
      </c>
      <c r="BG8" s="22" t="s">
        <v>116</v>
      </c>
    </row>
    <row r="9" spans="1:60" s="18" customFormat="1" ht="18.75" customHeight="1">
      <c r="A9" s="14"/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30" t="s">
        <v>7</v>
      </c>
      <c r="K9" s="46" t="s">
        <v>7</v>
      </c>
      <c r="BC9" s="15" t="s">
        <v>117</v>
      </c>
      <c r="BE9" s="15" t="s">
        <v>118</v>
      </c>
      <c r="BG9" s="22" t="s">
        <v>119</v>
      </c>
    </row>
    <row r="10" spans="1:60" s="22" customFormat="1" ht="18" customHeight="1">
      <c r="A10" s="14"/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7" t="s">
        <v>63</v>
      </c>
      <c r="J10" s="47" t="s">
        <v>64</v>
      </c>
      <c r="K10" s="47" t="s">
        <v>65</v>
      </c>
      <c r="L10" s="18"/>
      <c r="M10" s="18"/>
      <c r="N10" s="18"/>
      <c r="O10" s="18"/>
      <c r="BC10" s="15" t="s">
        <v>120</v>
      </c>
      <c r="BD10" s="18"/>
      <c r="BE10" s="15" t="s">
        <v>121</v>
      </c>
      <c r="BG10" s="15" t="s">
        <v>122</v>
      </c>
    </row>
    <row r="11" spans="1:60" s="22" customFormat="1" ht="18" customHeight="1">
      <c r="A11" s="14"/>
      <c r="B11" s="23" t="s">
        <v>123</v>
      </c>
      <c r="C11" s="7"/>
      <c r="D11" s="7"/>
      <c r="E11" s="7"/>
      <c r="F11" s="7"/>
      <c r="G11" s="80">
        <v>0</v>
      </c>
      <c r="H11" s="24"/>
      <c r="I11" s="80">
        <v>0</v>
      </c>
      <c r="J11" s="80">
        <v>0</v>
      </c>
      <c r="K11" s="80">
        <v>0</v>
      </c>
      <c r="L11" s="18"/>
      <c r="M11" s="18"/>
      <c r="N11" s="18"/>
      <c r="O11" s="18"/>
      <c r="BC11" s="15" t="s">
        <v>124</v>
      </c>
      <c r="BD11" s="18"/>
      <c r="BE11" s="15" t="s">
        <v>125</v>
      </c>
      <c r="BG11" s="15" t="s">
        <v>126</v>
      </c>
    </row>
    <row r="12" spans="1:60">
      <c r="B12" s="82" t="s">
        <v>195</v>
      </c>
      <c r="C12" s="18"/>
      <c r="D12" s="18"/>
      <c r="E12" s="18"/>
      <c r="F12" s="18"/>
      <c r="G12" s="83">
        <v>0</v>
      </c>
      <c r="H12" s="18"/>
      <c r="I12" s="83">
        <v>0</v>
      </c>
      <c r="J12" s="83">
        <v>0</v>
      </c>
      <c r="K12" s="83">
        <v>0</v>
      </c>
      <c r="BD12" s="15" t="s">
        <v>127</v>
      </c>
      <c r="BF12" s="15" t="s">
        <v>128</v>
      </c>
    </row>
    <row r="13" spans="1:60">
      <c r="B13" s="81">
        <v>0</v>
      </c>
      <c r="C13" s="81">
        <v>0</v>
      </c>
      <c r="D13" s="18"/>
      <c r="E13" s="81">
        <v>0</v>
      </c>
      <c r="F13" s="81">
        <v>0</v>
      </c>
      <c r="G13" s="81">
        <v>0</v>
      </c>
      <c r="H13" s="81">
        <v>0</v>
      </c>
      <c r="I13" s="81">
        <v>0</v>
      </c>
      <c r="J13" s="81">
        <v>0</v>
      </c>
      <c r="K13" s="81">
        <v>0</v>
      </c>
      <c r="BD13" s="15" t="s">
        <v>129</v>
      </c>
      <c r="BE13" s="15" t="s">
        <v>130</v>
      </c>
      <c r="BF13" s="15" t="s">
        <v>131</v>
      </c>
    </row>
    <row r="14" spans="1:60">
      <c r="B14" s="82" t="s">
        <v>212</v>
      </c>
      <c r="C14" s="18"/>
      <c r="D14" s="18"/>
      <c r="E14" s="18"/>
      <c r="F14" s="18"/>
      <c r="G14" s="83">
        <v>0</v>
      </c>
      <c r="H14" s="18"/>
      <c r="I14" s="83">
        <v>0</v>
      </c>
      <c r="J14" s="83">
        <v>0</v>
      </c>
      <c r="K14" s="83">
        <v>0</v>
      </c>
      <c r="BF14" s="15" t="s">
        <v>132</v>
      </c>
    </row>
    <row r="15" spans="1:60">
      <c r="B15" s="81">
        <v>0</v>
      </c>
      <c r="C15" s="81">
        <v>0</v>
      </c>
      <c r="D15" s="18"/>
      <c r="E15" s="81">
        <v>0</v>
      </c>
      <c r="F15" s="81">
        <v>0</v>
      </c>
      <c r="G15" s="81">
        <v>0</v>
      </c>
      <c r="H15" s="81">
        <v>0</v>
      </c>
      <c r="I15" s="81">
        <v>0</v>
      </c>
      <c r="J15" s="81">
        <v>0</v>
      </c>
      <c r="K15" s="81">
        <v>0</v>
      </c>
      <c r="BF15" s="15" t="s">
        <v>133</v>
      </c>
    </row>
    <row r="16" spans="1:60">
      <c r="B16" s="91" t="s">
        <v>1389</v>
      </c>
      <c r="C16" s="18"/>
      <c r="D16" s="18"/>
      <c r="E16" s="18"/>
      <c r="F16" s="18"/>
      <c r="G16" s="18"/>
      <c r="H16" s="18"/>
      <c r="BF16" s="15" t="s">
        <v>134</v>
      </c>
    </row>
    <row r="17" spans="2:58">
      <c r="B17" s="91" t="s">
        <v>1390</v>
      </c>
      <c r="C17" s="18"/>
      <c r="D17" s="18"/>
      <c r="E17" s="18"/>
      <c r="F17" s="18"/>
      <c r="G17" s="18"/>
      <c r="H17" s="18"/>
      <c r="BF17" s="15" t="s">
        <v>135</v>
      </c>
    </row>
    <row r="18" spans="2:58">
      <c r="C18" s="18"/>
      <c r="D18" s="18"/>
      <c r="E18" s="18"/>
      <c r="F18" s="18"/>
      <c r="G18" s="18"/>
      <c r="H18" s="18"/>
      <c r="BF18" s="15" t="s">
        <v>136</v>
      </c>
    </row>
    <row r="19" spans="2:58">
      <c r="C19" s="18"/>
      <c r="D19" s="18"/>
      <c r="E19" s="18"/>
      <c r="F19" s="18"/>
      <c r="G19" s="18"/>
      <c r="H19" s="18"/>
      <c r="BF19" s="15" t="s">
        <v>137</v>
      </c>
    </row>
    <row r="20" spans="2:58">
      <c r="C20" s="18"/>
      <c r="D20" s="18"/>
      <c r="E20" s="18"/>
      <c r="F20" s="18"/>
      <c r="G20" s="18"/>
      <c r="H20" s="18"/>
      <c r="BF20" s="15" t="s">
        <v>138</v>
      </c>
    </row>
    <row r="21" spans="2:58">
      <c r="C21" s="18"/>
      <c r="D21" s="18"/>
      <c r="E21" s="18"/>
      <c r="F21" s="18"/>
      <c r="G21" s="18"/>
      <c r="H21" s="18"/>
      <c r="BF21" s="15" t="s">
        <v>129</v>
      </c>
    </row>
    <row r="22" spans="2:58">
      <c r="C22" s="18"/>
      <c r="D22" s="18"/>
      <c r="E22" s="18"/>
      <c r="F22" s="18"/>
      <c r="G22" s="18"/>
      <c r="H22" s="18"/>
    </row>
    <row r="23" spans="2:58">
      <c r="C23" s="18"/>
      <c r="D23" s="18"/>
      <c r="E23" s="18"/>
      <c r="F23" s="18"/>
      <c r="G23" s="18"/>
      <c r="H23" s="18"/>
    </row>
    <row r="24" spans="2:58">
      <c r="C24" s="18"/>
      <c r="D24" s="18"/>
      <c r="E24" s="18"/>
      <c r="F24" s="18"/>
      <c r="G24" s="18"/>
      <c r="H24" s="18"/>
    </row>
    <row r="25" spans="2:58">
      <c r="C25" s="18"/>
      <c r="D25" s="18"/>
      <c r="E25" s="18"/>
      <c r="F25" s="18"/>
      <c r="G25" s="18"/>
      <c r="H25" s="18"/>
    </row>
    <row r="26" spans="2:58">
      <c r="C26" s="18"/>
      <c r="D26" s="18"/>
      <c r="E26" s="18"/>
      <c r="F26" s="18"/>
      <c r="G26" s="18"/>
      <c r="H26" s="18"/>
    </row>
    <row r="27" spans="2:58">
      <c r="C27" s="18"/>
      <c r="D27" s="18"/>
      <c r="E27" s="18"/>
      <c r="F27" s="18"/>
      <c r="G27" s="18"/>
      <c r="H27" s="18"/>
    </row>
    <row r="28" spans="2:58">
      <c r="C28" s="18"/>
      <c r="D28" s="18"/>
      <c r="E28" s="18"/>
      <c r="F28" s="18"/>
      <c r="G28" s="18"/>
      <c r="H28" s="18"/>
    </row>
    <row r="29" spans="2:58">
      <c r="C29" s="18"/>
      <c r="D29" s="18"/>
      <c r="E29" s="18"/>
      <c r="F29" s="18"/>
      <c r="G29" s="18"/>
      <c r="H29" s="18"/>
    </row>
    <row r="30" spans="2:58">
      <c r="C30" s="18"/>
      <c r="D30" s="18"/>
      <c r="E30" s="18"/>
      <c r="F30" s="18"/>
      <c r="G30" s="18"/>
      <c r="H30" s="18"/>
    </row>
    <row r="31" spans="2:58">
      <c r="C31" s="18"/>
      <c r="D31" s="18"/>
      <c r="E31" s="18"/>
      <c r="F31" s="18"/>
      <c r="G31" s="18"/>
      <c r="H31" s="18"/>
    </row>
    <row r="32" spans="2:58">
      <c r="C32" s="18"/>
      <c r="D32" s="18"/>
      <c r="E32" s="18"/>
      <c r="F32" s="18"/>
      <c r="G32" s="18"/>
      <c r="H32" s="18"/>
    </row>
    <row r="33" spans="3:8">
      <c r="C33" s="18"/>
      <c r="D33" s="18"/>
      <c r="E33" s="18"/>
      <c r="F33" s="18"/>
      <c r="G33" s="18"/>
      <c r="H33" s="18"/>
    </row>
    <row r="34" spans="3:8">
      <c r="C34" s="18"/>
      <c r="D34" s="18"/>
      <c r="E34" s="18"/>
      <c r="F34" s="18"/>
      <c r="G34" s="18"/>
      <c r="H34" s="18"/>
    </row>
    <row r="35" spans="3:8">
      <c r="C35" s="18"/>
      <c r="D35" s="18"/>
      <c r="E35" s="18"/>
      <c r="F35" s="18"/>
      <c r="G35" s="18"/>
      <c r="H35" s="18"/>
    </row>
    <row r="36" spans="3:8">
      <c r="C36" s="18"/>
      <c r="D36" s="18"/>
      <c r="E36" s="18"/>
      <c r="F36" s="18"/>
      <c r="G36" s="18"/>
      <c r="H36" s="18"/>
    </row>
    <row r="37" spans="3:8">
      <c r="C37" s="18"/>
      <c r="D37" s="18"/>
      <c r="E37" s="18"/>
      <c r="F37" s="18"/>
      <c r="G37" s="18"/>
      <c r="H37" s="18"/>
    </row>
    <row r="38" spans="3:8">
      <c r="C38" s="18"/>
      <c r="D38" s="18"/>
      <c r="E38" s="18"/>
      <c r="F38" s="18"/>
      <c r="G38" s="18"/>
      <c r="H38" s="18"/>
    </row>
    <row r="39" spans="3:8">
      <c r="C39" s="18"/>
      <c r="D39" s="18"/>
      <c r="E39" s="18"/>
      <c r="F39" s="18"/>
      <c r="G39" s="18"/>
      <c r="H39" s="18"/>
    </row>
    <row r="40" spans="3:8">
      <c r="C40" s="18"/>
      <c r="D40" s="18"/>
      <c r="E40" s="18"/>
      <c r="F40" s="18"/>
      <c r="G40" s="18"/>
      <c r="H40" s="18"/>
    </row>
    <row r="41" spans="3:8">
      <c r="C41" s="18"/>
      <c r="D41" s="18"/>
      <c r="E41" s="18"/>
      <c r="F41" s="18"/>
      <c r="G41" s="18"/>
      <c r="H41" s="18"/>
    </row>
    <row r="42" spans="3:8">
      <c r="C42" s="18"/>
      <c r="D42" s="18"/>
      <c r="E42" s="18"/>
      <c r="F42" s="18"/>
      <c r="G42" s="18"/>
      <c r="H42" s="18"/>
    </row>
    <row r="43" spans="3:8">
      <c r="C43" s="18"/>
      <c r="D43" s="18"/>
      <c r="E43" s="18"/>
      <c r="F43" s="18"/>
      <c r="G43" s="18"/>
      <c r="H43" s="18"/>
    </row>
    <row r="44" spans="3:8">
      <c r="C44" s="18"/>
      <c r="D44" s="18"/>
      <c r="E44" s="18"/>
      <c r="F44" s="18"/>
      <c r="G44" s="18"/>
      <c r="H44" s="18"/>
    </row>
    <row r="45" spans="3:8">
      <c r="C45" s="18"/>
      <c r="D45" s="18"/>
      <c r="E45" s="18"/>
      <c r="F45" s="18"/>
      <c r="G45" s="18"/>
      <c r="H45" s="18"/>
    </row>
    <row r="46" spans="3:8">
      <c r="C46" s="18"/>
      <c r="D46" s="18"/>
      <c r="E46" s="18"/>
      <c r="F46" s="18"/>
      <c r="G46" s="18"/>
      <c r="H46" s="18"/>
    </row>
    <row r="47" spans="3:8">
      <c r="C47" s="18"/>
      <c r="D47" s="18"/>
      <c r="E47" s="18"/>
      <c r="F47" s="18"/>
      <c r="G47" s="18"/>
      <c r="H47" s="18"/>
    </row>
    <row r="48" spans="3:8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mergeCells count="2">
    <mergeCell ref="B6:K6"/>
    <mergeCell ref="B7:K7"/>
  </mergeCells>
  <dataValidations count="1">
    <dataValidation allowBlank="1" showInputMessage="1" showErrorMessage="1" sqref="A1:A1048576 B18:B1048576 B1:B15 D1:XFD1048576 C1:C2 C6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topLeftCell="A25" workbookViewId="0">
      <selection activeCell="C2" sqref="C2:C5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1392</v>
      </c>
    </row>
    <row r="3" spans="2:81">
      <c r="B3" s="2" t="s">
        <v>2</v>
      </c>
      <c r="C3" t="s">
        <v>191</v>
      </c>
      <c r="E3" s="14"/>
    </row>
    <row r="4" spans="2:81">
      <c r="B4" s="2" t="s">
        <v>3</v>
      </c>
      <c r="C4">
        <v>1154</v>
      </c>
    </row>
    <row r="5" spans="2:81">
      <c r="B5" s="79" t="s">
        <v>193</v>
      </c>
      <c r="C5">
        <v>1154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8" customFormat="1" ht="63">
      <c r="B8" s="4" t="s">
        <v>102</v>
      </c>
      <c r="C8" s="27" t="s">
        <v>50</v>
      </c>
      <c r="D8" s="17" t="s">
        <v>140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74</v>
      </c>
      <c r="M8" s="27" t="s">
        <v>75</v>
      </c>
      <c r="N8" s="27" t="s">
        <v>57</v>
      </c>
      <c r="O8" s="27" t="s">
        <v>76</v>
      </c>
      <c r="P8" s="28" t="s">
        <v>58</v>
      </c>
      <c r="Q8" s="35" t="s">
        <v>59</v>
      </c>
      <c r="R8" s="15"/>
      <c r="S8" s="15"/>
      <c r="T8" s="15"/>
      <c r="U8" s="15"/>
      <c r="V8" s="15"/>
      <c r="W8" s="15"/>
      <c r="X8" s="15"/>
    </row>
    <row r="9" spans="2:81" s="18" customFormat="1" ht="18" customHeight="1">
      <c r="B9" s="19"/>
      <c r="C9" s="20"/>
      <c r="D9" s="20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79</v>
      </c>
      <c r="N9" s="30" t="s">
        <v>6</v>
      </c>
      <c r="O9" s="30" t="s">
        <v>7</v>
      </c>
      <c r="P9" s="30" t="s">
        <v>7</v>
      </c>
      <c r="Q9" s="31" t="s">
        <v>7</v>
      </c>
      <c r="R9" s="15"/>
      <c r="S9" s="15"/>
      <c r="T9" s="15"/>
      <c r="U9" s="15"/>
      <c r="V9" s="15"/>
      <c r="W9" s="15"/>
      <c r="X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3" t="s">
        <v>84</v>
      </c>
      <c r="R10" s="15"/>
      <c r="S10" s="15"/>
      <c r="T10" s="15"/>
      <c r="U10" s="15"/>
      <c r="V10" s="15"/>
      <c r="W10" s="15"/>
      <c r="X10" s="15"/>
    </row>
    <row r="11" spans="2:81" s="22" customFormat="1" ht="18" customHeight="1">
      <c r="B11" s="23" t="s">
        <v>141</v>
      </c>
      <c r="C11" s="7"/>
      <c r="D11" s="7"/>
      <c r="E11" s="7"/>
      <c r="F11" s="7"/>
      <c r="G11" s="7"/>
      <c r="H11" s="80">
        <v>0.94</v>
      </c>
      <c r="I11" s="7"/>
      <c r="J11" s="7"/>
      <c r="K11" s="80">
        <v>34.31</v>
      </c>
      <c r="L11" s="80">
        <v>12454.5</v>
      </c>
      <c r="M11" s="7"/>
      <c r="N11" s="80">
        <v>11.2738134</v>
      </c>
      <c r="O11" s="7"/>
      <c r="P11" s="80">
        <v>100</v>
      </c>
      <c r="Q11" s="80">
        <v>0.02</v>
      </c>
      <c r="R11" s="15"/>
      <c r="S11" s="15"/>
      <c r="T11" s="15"/>
      <c r="U11" s="15"/>
      <c r="V11" s="15"/>
      <c r="W11" s="15"/>
      <c r="X11" s="15"/>
      <c r="CC11" s="15"/>
    </row>
    <row r="12" spans="2:81">
      <c r="B12" s="82" t="s">
        <v>195</v>
      </c>
      <c r="H12" s="83">
        <v>0.94</v>
      </c>
      <c r="K12" s="83">
        <v>34.31</v>
      </c>
      <c r="L12" s="83">
        <v>12454.5</v>
      </c>
      <c r="N12" s="83">
        <v>11.2738134</v>
      </c>
      <c r="P12" s="83">
        <v>100</v>
      </c>
      <c r="Q12" s="83">
        <v>0.02</v>
      </c>
    </row>
    <row r="13" spans="2:81">
      <c r="B13" s="82" t="s">
        <v>1198</v>
      </c>
      <c r="H13" s="83">
        <v>0</v>
      </c>
      <c r="K13" s="83">
        <v>0</v>
      </c>
      <c r="L13" s="83">
        <v>0</v>
      </c>
      <c r="N13" s="83">
        <v>0</v>
      </c>
      <c r="P13" s="83">
        <v>0</v>
      </c>
      <c r="Q13" s="83">
        <v>0</v>
      </c>
    </row>
    <row r="14" spans="2:81">
      <c r="B14" s="81">
        <v>0</v>
      </c>
      <c r="C14" s="81">
        <v>0</v>
      </c>
      <c r="E14" s="81">
        <v>0</v>
      </c>
      <c r="H14" s="81">
        <v>0</v>
      </c>
      <c r="I14" s="81">
        <v>0</v>
      </c>
      <c r="J14" s="81">
        <v>0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  <c r="Q14" s="81">
        <v>0</v>
      </c>
    </row>
    <row r="15" spans="2:81">
      <c r="B15" s="82" t="s">
        <v>1199</v>
      </c>
      <c r="H15" s="83">
        <v>0</v>
      </c>
      <c r="K15" s="83">
        <v>0</v>
      </c>
      <c r="L15" s="83">
        <v>0</v>
      </c>
      <c r="N15" s="83">
        <v>0</v>
      </c>
      <c r="P15" s="83">
        <v>0</v>
      </c>
      <c r="Q15" s="83">
        <v>0</v>
      </c>
    </row>
    <row r="16" spans="2:81">
      <c r="B16" s="81">
        <v>0</v>
      </c>
      <c r="C16" s="81">
        <v>0</v>
      </c>
      <c r="E16" s="81">
        <v>0</v>
      </c>
      <c r="H16" s="81">
        <v>0</v>
      </c>
      <c r="I16" s="81">
        <v>0</v>
      </c>
      <c r="J16" s="81">
        <v>0</v>
      </c>
      <c r="K16" s="81">
        <v>0</v>
      </c>
      <c r="L16" s="81">
        <v>0</v>
      </c>
      <c r="M16" s="81">
        <v>0</v>
      </c>
      <c r="N16" s="81">
        <v>0</v>
      </c>
      <c r="O16" s="81">
        <v>0</v>
      </c>
      <c r="P16" s="81">
        <v>0</v>
      </c>
      <c r="Q16" s="81">
        <v>0</v>
      </c>
    </row>
    <row r="17" spans="2:17">
      <c r="B17" s="82" t="s">
        <v>1200</v>
      </c>
      <c r="H17" s="83">
        <v>0.94</v>
      </c>
      <c r="K17" s="83">
        <v>34.31</v>
      </c>
      <c r="L17" s="83">
        <v>12454.5</v>
      </c>
      <c r="N17" s="83">
        <v>11.2738134</v>
      </c>
      <c r="P17" s="83">
        <v>100</v>
      </c>
      <c r="Q17" s="83">
        <v>0.02</v>
      </c>
    </row>
    <row r="18" spans="2:17">
      <c r="B18" s="82" t="s">
        <v>1201</v>
      </c>
      <c r="H18" s="83">
        <v>0</v>
      </c>
      <c r="K18" s="83">
        <v>0</v>
      </c>
      <c r="L18" s="83">
        <v>0</v>
      </c>
      <c r="N18" s="83">
        <v>0</v>
      </c>
      <c r="P18" s="83">
        <v>0</v>
      </c>
      <c r="Q18" s="83">
        <v>0</v>
      </c>
    </row>
    <row r="19" spans="2:17">
      <c r="B19" s="81">
        <v>0</v>
      </c>
      <c r="C19" s="81">
        <v>0</v>
      </c>
      <c r="E19" s="81">
        <v>0</v>
      </c>
      <c r="H19" s="81">
        <v>0</v>
      </c>
      <c r="I19" s="81">
        <v>0</v>
      </c>
      <c r="J19" s="81">
        <v>0</v>
      </c>
      <c r="K19" s="81">
        <v>0</v>
      </c>
      <c r="L19" s="81">
        <v>0</v>
      </c>
      <c r="M19" s="81">
        <v>0</v>
      </c>
      <c r="N19" s="81">
        <v>0</v>
      </c>
      <c r="O19" s="81">
        <v>0</v>
      </c>
      <c r="P19" s="81">
        <v>0</v>
      </c>
      <c r="Q19" s="81">
        <v>0</v>
      </c>
    </row>
    <row r="20" spans="2:17">
      <c r="B20" s="82" t="s">
        <v>1202</v>
      </c>
      <c r="H20" s="83">
        <v>0</v>
      </c>
      <c r="K20" s="83">
        <v>0</v>
      </c>
      <c r="L20" s="83">
        <v>0</v>
      </c>
      <c r="N20" s="83">
        <v>0</v>
      </c>
      <c r="P20" s="83">
        <v>0</v>
      </c>
      <c r="Q20" s="83">
        <v>0</v>
      </c>
    </row>
    <row r="21" spans="2:17">
      <c r="B21" s="81">
        <v>0</v>
      </c>
      <c r="C21" s="81">
        <v>0</v>
      </c>
      <c r="E21" s="81">
        <v>0</v>
      </c>
      <c r="H21" s="81">
        <v>0</v>
      </c>
      <c r="I21" s="81">
        <v>0</v>
      </c>
      <c r="J21" s="81">
        <v>0</v>
      </c>
      <c r="K21" s="81">
        <v>0</v>
      </c>
      <c r="L21" s="81">
        <v>0</v>
      </c>
      <c r="M21" s="81">
        <v>0</v>
      </c>
      <c r="N21" s="81">
        <v>0</v>
      </c>
      <c r="O21" s="81">
        <v>0</v>
      </c>
      <c r="P21" s="81">
        <v>0</v>
      </c>
      <c r="Q21" s="81">
        <v>0</v>
      </c>
    </row>
    <row r="22" spans="2:17">
      <c r="B22" s="82" t="s">
        <v>1203</v>
      </c>
      <c r="H22" s="83">
        <v>0.94</v>
      </c>
      <c r="K22" s="83">
        <v>34.31</v>
      </c>
      <c r="L22" s="83">
        <v>12454.5</v>
      </c>
      <c r="N22" s="83">
        <v>11.2738134</v>
      </c>
      <c r="P22" s="83">
        <v>100</v>
      </c>
      <c r="Q22" s="83">
        <v>0.02</v>
      </c>
    </row>
    <row r="23" spans="2:17">
      <c r="B23" t="s">
        <v>1204</v>
      </c>
      <c r="C23" t="s">
        <v>1205</v>
      </c>
      <c r="D23" t="s">
        <v>1206</v>
      </c>
      <c r="E23" t="s">
        <v>1207</v>
      </c>
      <c r="F23" t="s">
        <v>156</v>
      </c>
      <c r="G23"/>
      <c r="H23" s="81">
        <v>0.94</v>
      </c>
      <c r="I23" t="s">
        <v>108</v>
      </c>
      <c r="J23" s="81">
        <v>0.97</v>
      </c>
      <c r="K23" s="81">
        <v>34.31</v>
      </c>
      <c r="L23" s="81">
        <v>12454.5</v>
      </c>
      <c r="M23" s="81">
        <v>90.52</v>
      </c>
      <c r="N23" s="81">
        <v>11.2738134</v>
      </c>
      <c r="O23" s="81">
        <v>0.01</v>
      </c>
      <c r="P23" s="81">
        <v>100</v>
      </c>
      <c r="Q23" s="81">
        <v>0.02</v>
      </c>
    </row>
    <row r="24" spans="2:17">
      <c r="B24" s="82" t="s">
        <v>1208</v>
      </c>
      <c r="H24" s="83">
        <v>0</v>
      </c>
      <c r="K24" s="83">
        <v>0</v>
      </c>
      <c r="L24" s="83">
        <v>0</v>
      </c>
      <c r="N24" s="83">
        <v>0</v>
      </c>
      <c r="P24" s="83">
        <v>0</v>
      </c>
      <c r="Q24" s="83">
        <v>0</v>
      </c>
    </row>
    <row r="25" spans="2:17">
      <c r="B25" s="81">
        <v>0</v>
      </c>
      <c r="C25" s="81">
        <v>0</v>
      </c>
      <c r="E25" s="81">
        <v>0</v>
      </c>
      <c r="H25" s="81">
        <v>0</v>
      </c>
      <c r="I25" s="81">
        <v>0</v>
      </c>
      <c r="J25" s="81">
        <v>0</v>
      </c>
      <c r="K25" s="81">
        <v>0</v>
      </c>
      <c r="L25" s="81">
        <v>0</v>
      </c>
      <c r="M25" s="81">
        <v>0</v>
      </c>
      <c r="N25" s="81">
        <v>0</v>
      </c>
      <c r="O25" s="81">
        <v>0</v>
      </c>
      <c r="P25" s="81">
        <v>0</v>
      </c>
      <c r="Q25" s="81">
        <v>0</v>
      </c>
    </row>
    <row r="26" spans="2:17">
      <c r="B26" s="82" t="s">
        <v>212</v>
      </c>
      <c r="H26" s="83">
        <v>0</v>
      </c>
      <c r="K26" s="83">
        <v>0</v>
      </c>
      <c r="L26" s="83">
        <v>0</v>
      </c>
      <c r="N26" s="83">
        <v>0</v>
      </c>
      <c r="P26" s="83">
        <v>0</v>
      </c>
      <c r="Q26" s="83">
        <v>0</v>
      </c>
    </row>
    <row r="27" spans="2:17">
      <c r="B27" s="82" t="s">
        <v>1198</v>
      </c>
      <c r="H27" s="83">
        <v>0</v>
      </c>
      <c r="K27" s="83">
        <v>0</v>
      </c>
      <c r="L27" s="83">
        <v>0</v>
      </c>
      <c r="N27" s="83">
        <v>0</v>
      </c>
      <c r="P27" s="83">
        <v>0</v>
      </c>
      <c r="Q27" s="83">
        <v>0</v>
      </c>
    </row>
    <row r="28" spans="2:17">
      <c r="B28" s="81">
        <v>0</v>
      </c>
      <c r="C28" s="81">
        <v>0</v>
      </c>
      <c r="E28" s="81">
        <v>0</v>
      </c>
      <c r="H28" s="81">
        <v>0</v>
      </c>
      <c r="I28" s="81">
        <v>0</v>
      </c>
      <c r="J28" s="81">
        <v>0</v>
      </c>
      <c r="K28" s="81">
        <v>0</v>
      </c>
      <c r="L28" s="81">
        <v>0</v>
      </c>
      <c r="M28" s="81">
        <v>0</v>
      </c>
      <c r="N28" s="81">
        <v>0</v>
      </c>
      <c r="O28" s="81">
        <v>0</v>
      </c>
      <c r="P28" s="81">
        <v>0</v>
      </c>
      <c r="Q28" s="81">
        <v>0</v>
      </c>
    </row>
    <row r="29" spans="2:17">
      <c r="B29" s="82" t="s">
        <v>1199</v>
      </c>
      <c r="H29" s="83">
        <v>0</v>
      </c>
      <c r="K29" s="83">
        <v>0</v>
      </c>
      <c r="L29" s="83">
        <v>0</v>
      </c>
      <c r="N29" s="83">
        <v>0</v>
      </c>
      <c r="P29" s="83">
        <v>0</v>
      </c>
      <c r="Q29" s="83">
        <v>0</v>
      </c>
    </row>
    <row r="30" spans="2:17">
      <c r="B30" s="81">
        <v>0</v>
      </c>
      <c r="C30" s="81">
        <v>0</v>
      </c>
      <c r="E30" s="81">
        <v>0</v>
      </c>
      <c r="H30" s="81">
        <v>0</v>
      </c>
      <c r="I30" s="81">
        <v>0</v>
      </c>
      <c r="J30" s="81">
        <v>0</v>
      </c>
      <c r="K30" s="81">
        <v>0</v>
      </c>
      <c r="L30" s="81">
        <v>0</v>
      </c>
      <c r="M30" s="81">
        <v>0</v>
      </c>
      <c r="N30" s="81">
        <v>0</v>
      </c>
      <c r="O30" s="81">
        <v>0</v>
      </c>
      <c r="P30" s="81">
        <v>0</v>
      </c>
      <c r="Q30" s="81">
        <v>0</v>
      </c>
    </row>
    <row r="31" spans="2:17">
      <c r="B31" s="82" t="s">
        <v>1200</v>
      </c>
      <c r="H31" s="83">
        <v>0</v>
      </c>
      <c r="K31" s="83">
        <v>0</v>
      </c>
      <c r="L31" s="83">
        <v>0</v>
      </c>
      <c r="N31" s="83">
        <v>0</v>
      </c>
      <c r="P31" s="83">
        <v>0</v>
      </c>
      <c r="Q31" s="83">
        <v>0</v>
      </c>
    </row>
    <row r="32" spans="2:17">
      <c r="B32" s="82" t="s">
        <v>1201</v>
      </c>
      <c r="H32" s="83">
        <v>0</v>
      </c>
      <c r="K32" s="83">
        <v>0</v>
      </c>
      <c r="L32" s="83">
        <v>0</v>
      </c>
      <c r="N32" s="83">
        <v>0</v>
      </c>
      <c r="P32" s="83">
        <v>0</v>
      </c>
      <c r="Q32" s="83">
        <v>0</v>
      </c>
    </row>
    <row r="33" spans="2:17">
      <c r="B33" s="81">
        <v>0</v>
      </c>
      <c r="C33" s="81">
        <v>0</v>
      </c>
      <c r="E33" s="81">
        <v>0</v>
      </c>
      <c r="H33" s="81">
        <v>0</v>
      </c>
      <c r="I33" s="81">
        <v>0</v>
      </c>
      <c r="J33" s="81">
        <v>0</v>
      </c>
      <c r="K33" s="81">
        <v>0</v>
      </c>
      <c r="L33" s="81">
        <v>0</v>
      </c>
      <c r="M33" s="81">
        <v>0</v>
      </c>
      <c r="N33" s="81">
        <v>0</v>
      </c>
      <c r="O33" s="81">
        <v>0</v>
      </c>
      <c r="P33" s="81">
        <v>0</v>
      </c>
      <c r="Q33" s="81">
        <v>0</v>
      </c>
    </row>
    <row r="34" spans="2:17">
      <c r="B34" s="82" t="s">
        <v>1202</v>
      </c>
      <c r="H34" s="83">
        <v>0</v>
      </c>
      <c r="K34" s="83">
        <v>0</v>
      </c>
      <c r="L34" s="83">
        <v>0</v>
      </c>
      <c r="N34" s="83">
        <v>0</v>
      </c>
      <c r="P34" s="83">
        <v>0</v>
      </c>
      <c r="Q34" s="83">
        <v>0</v>
      </c>
    </row>
    <row r="35" spans="2:17">
      <c r="B35" s="81">
        <v>0</v>
      </c>
      <c r="C35" s="81">
        <v>0</v>
      </c>
      <c r="E35" s="81">
        <v>0</v>
      </c>
      <c r="H35" s="81">
        <v>0</v>
      </c>
      <c r="I35" s="81">
        <v>0</v>
      </c>
      <c r="J35" s="81">
        <v>0</v>
      </c>
      <c r="K35" s="81">
        <v>0</v>
      </c>
      <c r="L35" s="81">
        <v>0</v>
      </c>
      <c r="M35" s="81">
        <v>0</v>
      </c>
      <c r="N35" s="81">
        <v>0</v>
      </c>
      <c r="O35" s="81">
        <v>0</v>
      </c>
      <c r="P35" s="81">
        <v>0</v>
      </c>
      <c r="Q35" s="81">
        <v>0</v>
      </c>
    </row>
    <row r="36" spans="2:17">
      <c r="B36" s="82" t="s">
        <v>1203</v>
      </c>
      <c r="H36" s="83">
        <v>0</v>
      </c>
      <c r="K36" s="83">
        <v>0</v>
      </c>
      <c r="L36" s="83">
        <v>0</v>
      </c>
      <c r="N36" s="83">
        <v>0</v>
      </c>
      <c r="P36" s="83">
        <v>0</v>
      </c>
      <c r="Q36" s="83">
        <v>0</v>
      </c>
    </row>
    <row r="37" spans="2:17">
      <c r="B37" s="81">
        <v>0</v>
      </c>
      <c r="C37" s="81">
        <v>0</v>
      </c>
      <c r="E37" s="81">
        <v>0</v>
      </c>
      <c r="H37" s="81">
        <v>0</v>
      </c>
      <c r="I37" s="81">
        <v>0</v>
      </c>
      <c r="J37" s="81">
        <v>0</v>
      </c>
      <c r="K37" s="81">
        <v>0</v>
      </c>
      <c r="L37" s="81">
        <v>0</v>
      </c>
      <c r="M37" s="81">
        <v>0</v>
      </c>
      <c r="N37" s="81">
        <v>0</v>
      </c>
      <c r="O37" s="81">
        <v>0</v>
      </c>
      <c r="P37" s="81">
        <v>0</v>
      </c>
      <c r="Q37" s="81">
        <v>0</v>
      </c>
    </row>
    <row r="38" spans="2:17">
      <c r="B38" s="82" t="s">
        <v>1208</v>
      </c>
      <c r="H38" s="83">
        <v>0</v>
      </c>
      <c r="K38" s="83">
        <v>0</v>
      </c>
      <c r="L38" s="83">
        <v>0</v>
      </c>
      <c r="N38" s="83">
        <v>0</v>
      </c>
      <c r="P38" s="83">
        <v>0</v>
      </c>
      <c r="Q38" s="83">
        <v>0</v>
      </c>
    </row>
    <row r="39" spans="2:17">
      <c r="B39" s="81">
        <v>0</v>
      </c>
      <c r="C39" s="81">
        <v>0</v>
      </c>
      <c r="E39" s="81">
        <v>0</v>
      </c>
      <c r="H39" s="81">
        <v>0</v>
      </c>
      <c r="I39" s="81">
        <v>0</v>
      </c>
      <c r="J39" s="81">
        <v>0</v>
      </c>
      <c r="K39" s="81">
        <v>0</v>
      </c>
      <c r="L39" s="81">
        <v>0</v>
      </c>
      <c r="M39" s="81">
        <v>0</v>
      </c>
      <c r="N39" s="81">
        <v>0</v>
      </c>
      <c r="O39" s="81">
        <v>0</v>
      </c>
      <c r="P39" s="81">
        <v>0</v>
      </c>
      <c r="Q39" s="81">
        <v>0</v>
      </c>
    </row>
    <row r="40" spans="2:17">
      <c r="B40" s="91" t="s">
        <v>1389</v>
      </c>
    </row>
    <row r="41" spans="2:17">
      <c r="B41" s="91" t="s">
        <v>1390</v>
      </c>
    </row>
  </sheetData>
  <mergeCells count="2">
    <mergeCell ref="B6:Q6"/>
    <mergeCell ref="B7:Q7"/>
  </mergeCells>
  <dataValidations count="1">
    <dataValidation allowBlank="1" showInputMessage="1" showErrorMessage="1" sqref="A1:A1048576 B42:B1048576 B1:B39 D1:XFD1048576 C1:C2 C6:C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8"/>
  <sheetViews>
    <sheetView rightToLeft="1" topLeftCell="A10" workbookViewId="0">
      <selection activeCell="C2" sqref="C2:C5"/>
    </sheetView>
  </sheetViews>
  <sheetFormatPr defaultColWidth="9.140625" defaultRowHeight="18"/>
  <cols>
    <col min="1" max="1" width="3" style="15" customWidth="1"/>
    <col min="2" max="2" width="42.85546875" style="14" customWidth="1"/>
    <col min="3" max="3" width="10.7109375" style="14" customWidth="1"/>
    <col min="4" max="10" width="10.71093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6" width="10.7109375" style="15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5" customWidth="1"/>
    <col min="48" max="16384" width="9.140625" style="15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1392</v>
      </c>
    </row>
    <row r="3" spans="2:72">
      <c r="B3" s="2" t="s">
        <v>2</v>
      </c>
      <c r="C3" t="s">
        <v>191</v>
      </c>
    </row>
    <row r="4" spans="2:72">
      <c r="B4" s="2" t="s">
        <v>3</v>
      </c>
      <c r="C4">
        <v>1154</v>
      </c>
    </row>
    <row r="5" spans="2:72">
      <c r="B5" s="79" t="s">
        <v>193</v>
      </c>
      <c r="C5">
        <v>1154</v>
      </c>
    </row>
    <row r="6" spans="2:72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8" customFormat="1" ht="63">
      <c r="B8" s="4" t="s">
        <v>102</v>
      </c>
      <c r="C8" s="27" t="s">
        <v>50</v>
      </c>
      <c r="D8" s="27" t="s">
        <v>52</v>
      </c>
      <c r="E8" s="27" t="s">
        <v>53</v>
      </c>
      <c r="F8" s="27" t="s">
        <v>72</v>
      </c>
      <c r="G8" s="27" t="s">
        <v>73</v>
      </c>
      <c r="H8" s="27" t="s">
        <v>54</v>
      </c>
      <c r="I8" s="27" t="s">
        <v>55</v>
      </c>
      <c r="J8" s="27" t="s">
        <v>56</v>
      </c>
      <c r="K8" s="27" t="s">
        <v>74</v>
      </c>
      <c r="L8" s="27" t="s">
        <v>75</v>
      </c>
      <c r="M8" s="27" t="s">
        <v>5</v>
      </c>
      <c r="N8" s="27" t="s">
        <v>76</v>
      </c>
      <c r="O8" s="28" t="s">
        <v>58</v>
      </c>
      <c r="P8" s="35" t="s">
        <v>59</v>
      </c>
    </row>
    <row r="9" spans="2:72" s="18" customFormat="1" ht="25.5" customHeight="1">
      <c r="B9" s="19"/>
      <c r="C9" s="30"/>
      <c r="D9" s="30"/>
      <c r="E9" s="30"/>
      <c r="F9" s="30" t="s">
        <v>77</v>
      </c>
      <c r="G9" s="30" t="s">
        <v>78</v>
      </c>
      <c r="H9" s="30"/>
      <c r="I9" s="30" t="s">
        <v>7</v>
      </c>
      <c r="J9" s="30" t="s">
        <v>7</v>
      </c>
      <c r="K9" s="30"/>
      <c r="L9" s="30" t="s">
        <v>79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7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3" t="s">
        <v>82</v>
      </c>
      <c r="P10" s="33" t="s">
        <v>83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72" s="22" customFormat="1" ht="18" customHeight="1">
      <c r="B11" s="23" t="s">
        <v>85</v>
      </c>
      <c r="C11" s="7"/>
      <c r="D11" s="7"/>
      <c r="E11" s="7"/>
      <c r="F11" s="7"/>
      <c r="G11" s="7"/>
      <c r="H11" s="7"/>
      <c r="I11" s="7"/>
      <c r="J11" s="7"/>
      <c r="K11" s="80">
        <v>0</v>
      </c>
      <c r="L11" s="7"/>
      <c r="M11" s="80">
        <v>0</v>
      </c>
      <c r="N11" s="7"/>
      <c r="O11" s="80">
        <v>0</v>
      </c>
      <c r="P11" s="80">
        <v>0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BT11" s="15"/>
    </row>
    <row r="12" spans="2:72">
      <c r="B12" s="82" t="s">
        <v>195</v>
      </c>
      <c r="G12" s="83">
        <v>0</v>
      </c>
      <c r="J12" s="83">
        <v>0</v>
      </c>
      <c r="K12" s="83">
        <v>0</v>
      </c>
      <c r="M12" s="83">
        <v>0</v>
      </c>
      <c r="O12" s="83">
        <v>0</v>
      </c>
      <c r="P12" s="83">
        <v>0</v>
      </c>
    </row>
    <row r="13" spans="2:72">
      <c r="B13" s="82" t="s">
        <v>1209</v>
      </c>
      <c r="G13" s="83">
        <v>0</v>
      </c>
      <c r="J13" s="83">
        <v>0</v>
      </c>
      <c r="K13" s="83">
        <v>0</v>
      </c>
      <c r="M13" s="83">
        <v>0</v>
      </c>
      <c r="O13" s="83">
        <v>0</v>
      </c>
      <c r="P13" s="83">
        <v>0</v>
      </c>
    </row>
    <row r="14" spans="2:72">
      <c r="B14" s="81">
        <v>0</v>
      </c>
      <c r="C14" s="81">
        <v>0</v>
      </c>
      <c r="D14" s="81">
        <v>0</v>
      </c>
      <c r="G14" s="81">
        <v>0</v>
      </c>
      <c r="H14" s="81">
        <v>0</v>
      </c>
      <c r="I14" s="81">
        <v>0</v>
      </c>
      <c r="J14" s="81">
        <v>0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</row>
    <row r="15" spans="2:72">
      <c r="B15" s="82" t="s">
        <v>1210</v>
      </c>
      <c r="G15" s="83">
        <v>0</v>
      </c>
      <c r="J15" s="83">
        <v>0</v>
      </c>
      <c r="K15" s="83">
        <v>0</v>
      </c>
      <c r="M15" s="83">
        <v>0</v>
      </c>
      <c r="O15" s="83">
        <v>0</v>
      </c>
      <c r="P15" s="83">
        <v>0</v>
      </c>
    </row>
    <row r="16" spans="2:72">
      <c r="B16" s="81">
        <v>0</v>
      </c>
      <c r="C16" s="81">
        <v>0</v>
      </c>
      <c r="D16" s="81">
        <v>0</v>
      </c>
      <c r="G16" s="81">
        <v>0</v>
      </c>
      <c r="H16" s="81">
        <v>0</v>
      </c>
      <c r="I16" s="81">
        <v>0</v>
      </c>
      <c r="J16" s="81">
        <v>0</v>
      </c>
      <c r="K16" s="81">
        <v>0</v>
      </c>
      <c r="L16" s="81">
        <v>0</v>
      </c>
      <c r="M16" s="81">
        <v>0</v>
      </c>
      <c r="N16" s="81">
        <v>0</v>
      </c>
      <c r="O16" s="81">
        <v>0</v>
      </c>
      <c r="P16" s="81">
        <v>0</v>
      </c>
    </row>
    <row r="17" spans="2:16">
      <c r="B17" s="82" t="s">
        <v>1211</v>
      </c>
      <c r="G17" s="83">
        <v>0</v>
      </c>
      <c r="J17" s="83">
        <v>0</v>
      </c>
      <c r="K17" s="83">
        <v>0</v>
      </c>
      <c r="M17" s="83">
        <v>0</v>
      </c>
      <c r="O17" s="83">
        <v>0</v>
      </c>
      <c r="P17" s="83">
        <v>0</v>
      </c>
    </row>
    <row r="18" spans="2:16">
      <c r="B18" s="81">
        <v>0</v>
      </c>
      <c r="C18" s="81">
        <v>0</v>
      </c>
      <c r="D18" s="81">
        <v>0</v>
      </c>
      <c r="G18" s="81">
        <v>0</v>
      </c>
      <c r="H18" s="81">
        <v>0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0</v>
      </c>
      <c r="P18" s="81">
        <v>0</v>
      </c>
    </row>
    <row r="19" spans="2:16">
      <c r="B19" s="82" t="s">
        <v>1212</v>
      </c>
      <c r="G19" s="83">
        <v>0</v>
      </c>
      <c r="J19" s="83">
        <v>0</v>
      </c>
      <c r="K19" s="83">
        <v>0</v>
      </c>
      <c r="M19" s="83">
        <v>0</v>
      </c>
      <c r="O19" s="83">
        <v>0</v>
      </c>
      <c r="P19" s="83">
        <v>0</v>
      </c>
    </row>
    <row r="20" spans="2:16">
      <c r="B20" s="81">
        <v>0</v>
      </c>
      <c r="C20" s="81">
        <v>0</v>
      </c>
      <c r="D20" s="81">
        <v>0</v>
      </c>
      <c r="G20" s="81">
        <v>0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  <c r="O20" s="81">
        <v>0</v>
      </c>
      <c r="P20" s="81">
        <v>0</v>
      </c>
    </row>
    <row r="21" spans="2:16">
      <c r="B21" s="82" t="s">
        <v>676</v>
      </c>
      <c r="G21" s="83">
        <v>0</v>
      </c>
      <c r="J21" s="83">
        <v>0</v>
      </c>
      <c r="K21" s="83">
        <v>0</v>
      </c>
      <c r="M21" s="83">
        <v>0</v>
      </c>
      <c r="O21" s="83">
        <v>0</v>
      </c>
      <c r="P21" s="83">
        <v>0</v>
      </c>
    </row>
    <row r="22" spans="2:16">
      <c r="B22" s="81">
        <v>0</v>
      </c>
      <c r="C22" s="81">
        <v>0</v>
      </c>
      <c r="D22" s="81">
        <v>0</v>
      </c>
      <c r="G22" s="81">
        <v>0</v>
      </c>
      <c r="H22" s="81">
        <v>0</v>
      </c>
      <c r="I22" s="81">
        <v>0</v>
      </c>
      <c r="J22" s="81">
        <v>0</v>
      </c>
      <c r="K22" s="81">
        <v>0</v>
      </c>
      <c r="L22" s="81">
        <v>0</v>
      </c>
      <c r="M22" s="81">
        <v>0</v>
      </c>
      <c r="N22" s="81">
        <v>0</v>
      </c>
      <c r="O22" s="81">
        <v>0</v>
      </c>
      <c r="P22" s="81">
        <v>0</v>
      </c>
    </row>
    <row r="23" spans="2:16">
      <c r="B23" s="82" t="s">
        <v>212</v>
      </c>
      <c r="G23" s="83">
        <v>0</v>
      </c>
      <c r="J23" s="83">
        <v>0</v>
      </c>
      <c r="K23" s="83">
        <v>0</v>
      </c>
      <c r="M23" s="83">
        <v>0</v>
      </c>
      <c r="O23" s="83">
        <v>0</v>
      </c>
      <c r="P23" s="83">
        <v>0</v>
      </c>
    </row>
    <row r="24" spans="2:16">
      <c r="B24" s="82" t="s">
        <v>255</v>
      </c>
      <c r="G24" s="83">
        <v>0</v>
      </c>
      <c r="J24" s="83">
        <v>0</v>
      </c>
      <c r="K24" s="83">
        <v>0</v>
      </c>
      <c r="M24" s="83">
        <v>0</v>
      </c>
      <c r="O24" s="83">
        <v>0</v>
      </c>
      <c r="P24" s="83">
        <v>0</v>
      </c>
    </row>
    <row r="25" spans="2:16">
      <c r="B25" s="81">
        <v>0</v>
      </c>
      <c r="C25" s="81">
        <v>0</v>
      </c>
      <c r="D25" s="81">
        <v>0</v>
      </c>
      <c r="G25" s="81">
        <v>0</v>
      </c>
      <c r="H25" s="81">
        <v>0</v>
      </c>
      <c r="I25" s="81">
        <v>0</v>
      </c>
      <c r="J25" s="81">
        <v>0</v>
      </c>
      <c r="K25" s="81">
        <v>0</v>
      </c>
      <c r="L25" s="81">
        <v>0</v>
      </c>
      <c r="M25" s="81">
        <v>0</v>
      </c>
      <c r="N25" s="81">
        <v>0</v>
      </c>
      <c r="O25" s="81">
        <v>0</v>
      </c>
      <c r="P25" s="81">
        <v>0</v>
      </c>
    </row>
    <row r="26" spans="2:16">
      <c r="B26" s="82" t="s">
        <v>1213</v>
      </c>
      <c r="G26" s="83">
        <v>0</v>
      </c>
      <c r="J26" s="83">
        <v>0</v>
      </c>
      <c r="K26" s="83">
        <v>0</v>
      </c>
      <c r="M26" s="83">
        <v>0</v>
      </c>
      <c r="O26" s="83">
        <v>0</v>
      </c>
      <c r="P26" s="83">
        <v>0</v>
      </c>
    </row>
    <row r="27" spans="2:16">
      <c r="B27" s="81">
        <v>0</v>
      </c>
      <c r="C27" s="81">
        <v>0</v>
      </c>
      <c r="D27" s="81">
        <v>0</v>
      </c>
      <c r="G27" s="81">
        <v>0</v>
      </c>
      <c r="H27" s="81">
        <v>0</v>
      </c>
      <c r="I27" s="81">
        <v>0</v>
      </c>
      <c r="J27" s="81">
        <v>0</v>
      </c>
      <c r="K27" s="81">
        <v>0</v>
      </c>
      <c r="L27" s="81">
        <v>0</v>
      </c>
      <c r="M27" s="81">
        <v>0</v>
      </c>
      <c r="N27" s="81">
        <v>0</v>
      </c>
      <c r="O27" s="81">
        <v>0</v>
      </c>
      <c r="P27" s="81">
        <v>0</v>
      </c>
    </row>
    <row r="28" spans="2:16">
      <c r="B28" s="91" t="s">
        <v>1390</v>
      </c>
    </row>
  </sheetData>
  <mergeCells count="2">
    <mergeCell ref="B6:P6"/>
    <mergeCell ref="B7:P7"/>
  </mergeCells>
  <dataValidations count="1">
    <dataValidation allowBlank="1" showInputMessage="1" showErrorMessage="1" sqref="A1:A1048576 B29:B1048576 B1:B27 D1:XFD1048576 C1:C2 C6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2" sqref="C2:C5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6" width="10.7109375" style="14" customWidth="1"/>
    <col min="7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1392</v>
      </c>
    </row>
    <row r="3" spans="2:65">
      <c r="B3" s="2" t="s">
        <v>2</v>
      </c>
      <c r="C3" t="s">
        <v>191</v>
      </c>
    </row>
    <row r="4" spans="2:65">
      <c r="B4" s="2" t="s">
        <v>3</v>
      </c>
      <c r="C4">
        <v>1154</v>
      </c>
    </row>
    <row r="5" spans="2:65">
      <c r="B5" s="79" t="s">
        <v>193</v>
      </c>
      <c r="C5">
        <v>1154</v>
      </c>
    </row>
    <row r="6" spans="2:65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8" customFormat="1" ht="63">
      <c r="B8" s="4" t="s">
        <v>102</v>
      </c>
      <c r="C8" s="27" t="s">
        <v>50</v>
      </c>
      <c r="D8" s="28" t="s">
        <v>143</v>
      </c>
      <c r="E8" s="28" t="s">
        <v>51</v>
      </c>
      <c r="F8" s="28" t="s">
        <v>88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8" t="s">
        <v>56</v>
      </c>
      <c r="N8" s="28" t="s">
        <v>74</v>
      </c>
      <c r="O8" s="28" t="s">
        <v>75</v>
      </c>
      <c r="P8" s="28" t="s">
        <v>5</v>
      </c>
      <c r="Q8" s="28" t="s">
        <v>76</v>
      </c>
      <c r="R8" s="28" t="s">
        <v>58</v>
      </c>
      <c r="S8" s="35" t="s">
        <v>59</v>
      </c>
      <c r="U8" s="15"/>
      <c r="BJ8" s="15"/>
    </row>
    <row r="9" spans="2:65" s="18" customFormat="1" ht="17.25" customHeight="1">
      <c r="B9" s="19"/>
      <c r="C9" s="30"/>
      <c r="D9" s="20"/>
      <c r="E9" s="20"/>
      <c r="F9" s="30"/>
      <c r="G9" s="30"/>
      <c r="H9" s="30"/>
      <c r="I9" s="30" t="s">
        <v>77</v>
      </c>
      <c r="J9" s="30" t="s">
        <v>78</v>
      </c>
      <c r="K9" s="30"/>
      <c r="L9" s="30" t="s">
        <v>7</v>
      </c>
      <c r="M9" s="30" t="s">
        <v>7</v>
      </c>
      <c r="N9" s="30"/>
      <c r="O9" s="30" t="s">
        <v>79</v>
      </c>
      <c r="P9" s="30" t="s">
        <v>6</v>
      </c>
      <c r="Q9" s="30" t="s">
        <v>7</v>
      </c>
      <c r="R9" s="30" t="s">
        <v>7</v>
      </c>
      <c r="S9" s="31" t="s">
        <v>7</v>
      </c>
      <c r="BJ9" s="15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3" t="s">
        <v>89</v>
      </c>
      <c r="S10" s="33" t="s">
        <v>90</v>
      </c>
      <c r="T10" s="34"/>
      <c r="BJ10" s="15"/>
    </row>
    <row r="11" spans="2:65" s="22" customFormat="1" ht="18" customHeight="1">
      <c r="B11" s="23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0">
        <v>0</v>
      </c>
      <c r="O11" s="7"/>
      <c r="P11" s="80">
        <v>0</v>
      </c>
      <c r="Q11" s="7"/>
      <c r="R11" s="80">
        <v>0</v>
      </c>
      <c r="S11" s="80">
        <v>0</v>
      </c>
      <c r="T11" s="34"/>
      <c r="BJ11" s="15"/>
      <c r="BM11" s="15"/>
    </row>
    <row r="12" spans="2:65">
      <c r="B12" s="82" t="s">
        <v>195</v>
      </c>
      <c r="D12" s="15"/>
      <c r="E12" s="15"/>
      <c r="F12" s="15"/>
      <c r="J12" s="83">
        <v>0</v>
      </c>
      <c r="M12" s="83">
        <v>0</v>
      </c>
      <c r="N12" s="83">
        <v>0</v>
      </c>
      <c r="P12" s="83">
        <v>0</v>
      </c>
      <c r="R12" s="83">
        <v>0</v>
      </c>
      <c r="S12" s="83">
        <v>0</v>
      </c>
    </row>
    <row r="13" spans="2:65">
      <c r="B13" s="82" t="s">
        <v>1214</v>
      </c>
      <c r="D13" s="15"/>
      <c r="E13" s="15"/>
      <c r="F13" s="15"/>
      <c r="J13" s="83">
        <v>0</v>
      </c>
      <c r="M13" s="83">
        <v>0</v>
      </c>
      <c r="N13" s="83">
        <v>0</v>
      </c>
      <c r="P13" s="83">
        <v>0</v>
      </c>
      <c r="R13" s="83">
        <v>0</v>
      </c>
      <c r="S13" s="83">
        <v>0</v>
      </c>
    </row>
    <row r="14" spans="2:65">
      <c r="B14" s="81">
        <v>0</v>
      </c>
      <c r="C14" s="81">
        <v>0</v>
      </c>
      <c r="D14" s="15"/>
      <c r="E14" s="15"/>
      <c r="F14" s="81">
        <v>0</v>
      </c>
      <c r="G14" s="81">
        <v>0</v>
      </c>
      <c r="J14" s="81">
        <v>0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  <c r="Q14" s="81">
        <v>0</v>
      </c>
      <c r="R14" s="81">
        <v>0</v>
      </c>
      <c r="S14" s="81">
        <v>0</v>
      </c>
    </row>
    <row r="15" spans="2:65">
      <c r="B15" s="82" t="s">
        <v>1215</v>
      </c>
      <c r="D15" s="15"/>
      <c r="E15" s="15"/>
      <c r="F15" s="15"/>
      <c r="J15" s="83">
        <v>0</v>
      </c>
      <c r="M15" s="83">
        <v>0</v>
      </c>
      <c r="N15" s="83">
        <v>0</v>
      </c>
      <c r="P15" s="83">
        <v>0</v>
      </c>
      <c r="R15" s="83">
        <v>0</v>
      </c>
      <c r="S15" s="83">
        <v>0</v>
      </c>
    </row>
    <row r="16" spans="2:65">
      <c r="B16" s="81">
        <v>0</v>
      </c>
      <c r="C16" s="81">
        <v>0</v>
      </c>
      <c r="D16" s="15"/>
      <c r="E16" s="15"/>
      <c r="F16" s="81">
        <v>0</v>
      </c>
      <c r="G16" s="81">
        <v>0</v>
      </c>
      <c r="J16" s="81">
        <v>0</v>
      </c>
      <c r="K16" s="81">
        <v>0</v>
      </c>
      <c r="L16" s="81">
        <v>0</v>
      </c>
      <c r="M16" s="81">
        <v>0</v>
      </c>
      <c r="N16" s="81">
        <v>0</v>
      </c>
      <c r="O16" s="81">
        <v>0</v>
      </c>
      <c r="P16" s="81">
        <v>0</v>
      </c>
      <c r="Q16" s="81">
        <v>0</v>
      </c>
      <c r="R16" s="81">
        <v>0</v>
      </c>
      <c r="S16" s="81">
        <v>0</v>
      </c>
    </row>
    <row r="17" spans="2:19">
      <c r="B17" s="82" t="s">
        <v>258</v>
      </c>
      <c r="D17" s="15"/>
      <c r="E17" s="15"/>
      <c r="F17" s="15"/>
      <c r="J17" s="83">
        <v>0</v>
      </c>
      <c r="M17" s="83">
        <v>0</v>
      </c>
      <c r="N17" s="83">
        <v>0</v>
      </c>
      <c r="P17" s="83">
        <v>0</v>
      </c>
      <c r="R17" s="83">
        <v>0</v>
      </c>
      <c r="S17" s="83">
        <v>0</v>
      </c>
    </row>
    <row r="18" spans="2:19">
      <c r="B18" s="81">
        <v>0</v>
      </c>
      <c r="C18" s="81">
        <v>0</v>
      </c>
      <c r="D18" s="15"/>
      <c r="E18" s="15"/>
      <c r="F18" s="81">
        <v>0</v>
      </c>
      <c r="G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0</v>
      </c>
      <c r="P18" s="81">
        <v>0</v>
      </c>
      <c r="Q18" s="81">
        <v>0</v>
      </c>
      <c r="R18" s="81">
        <v>0</v>
      </c>
      <c r="S18" s="81">
        <v>0</v>
      </c>
    </row>
    <row r="19" spans="2:19">
      <c r="B19" s="82" t="s">
        <v>676</v>
      </c>
      <c r="D19" s="15"/>
      <c r="E19" s="15"/>
      <c r="F19" s="15"/>
      <c r="J19" s="83">
        <v>0</v>
      </c>
      <c r="M19" s="83">
        <v>0</v>
      </c>
      <c r="N19" s="83">
        <v>0</v>
      </c>
      <c r="P19" s="83">
        <v>0</v>
      </c>
      <c r="R19" s="83">
        <v>0</v>
      </c>
      <c r="S19" s="83">
        <v>0</v>
      </c>
    </row>
    <row r="20" spans="2:19">
      <c r="B20" s="81">
        <v>0</v>
      </c>
      <c r="C20" s="81">
        <v>0</v>
      </c>
      <c r="D20" s="15"/>
      <c r="E20" s="15"/>
      <c r="F20" s="81">
        <v>0</v>
      </c>
      <c r="G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  <c r="O20" s="81">
        <v>0</v>
      </c>
      <c r="P20" s="81">
        <v>0</v>
      </c>
      <c r="Q20" s="81">
        <v>0</v>
      </c>
      <c r="R20" s="81">
        <v>0</v>
      </c>
      <c r="S20" s="81">
        <v>0</v>
      </c>
    </row>
    <row r="21" spans="2:19">
      <c r="B21" s="82" t="s">
        <v>212</v>
      </c>
      <c r="D21" s="15"/>
      <c r="E21" s="15"/>
      <c r="F21" s="15"/>
      <c r="J21" s="83">
        <v>0</v>
      </c>
      <c r="M21" s="83">
        <v>0</v>
      </c>
      <c r="N21" s="83">
        <v>0</v>
      </c>
      <c r="P21" s="83">
        <v>0</v>
      </c>
      <c r="R21" s="83">
        <v>0</v>
      </c>
      <c r="S21" s="83">
        <v>0</v>
      </c>
    </row>
    <row r="22" spans="2:19">
      <c r="B22" s="82" t="s">
        <v>1216</v>
      </c>
      <c r="D22" s="15"/>
      <c r="E22" s="15"/>
      <c r="F22" s="15"/>
      <c r="J22" s="83">
        <v>0</v>
      </c>
      <c r="M22" s="83">
        <v>0</v>
      </c>
      <c r="N22" s="83">
        <v>0</v>
      </c>
      <c r="P22" s="83">
        <v>0</v>
      </c>
      <c r="R22" s="83">
        <v>0</v>
      </c>
      <c r="S22" s="83">
        <v>0</v>
      </c>
    </row>
    <row r="23" spans="2:19">
      <c r="B23" s="81">
        <v>0</v>
      </c>
      <c r="C23" s="81">
        <v>0</v>
      </c>
      <c r="D23" s="15"/>
      <c r="E23" s="15"/>
      <c r="F23" s="81">
        <v>0</v>
      </c>
      <c r="G23" s="81">
        <v>0</v>
      </c>
      <c r="J23" s="81">
        <v>0</v>
      </c>
      <c r="K23" s="81">
        <v>0</v>
      </c>
      <c r="L23" s="81">
        <v>0</v>
      </c>
      <c r="M23" s="81">
        <v>0</v>
      </c>
      <c r="N23" s="81">
        <v>0</v>
      </c>
      <c r="O23" s="81">
        <v>0</v>
      </c>
      <c r="P23" s="81">
        <v>0</v>
      </c>
      <c r="Q23" s="81">
        <v>0</v>
      </c>
      <c r="R23" s="81">
        <v>0</v>
      </c>
      <c r="S23" s="81">
        <v>0</v>
      </c>
    </row>
    <row r="24" spans="2:19">
      <c r="B24" s="82" t="s">
        <v>1217</v>
      </c>
      <c r="D24" s="15"/>
      <c r="E24" s="15"/>
      <c r="F24" s="15"/>
      <c r="J24" s="83">
        <v>0</v>
      </c>
      <c r="M24" s="83">
        <v>0</v>
      </c>
      <c r="N24" s="83">
        <v>0</v>
      </c>
      <c r="P24" s="83">
        <v>0</v>
      </c>
      <c r="R24" s="83">
        <v>0</v>
      </c>
      <c r="S24" s="83">
        <v>0</v>
      </c>
    </row>
    <row r="25" spans="2:19">
      <c r="B25" s="81">
        <v>0</v>
      </c>
      <c r="C25" s="81">
        <v>0</v>
      </c>
      <c r="D25" s="15"/>
      <c r="E25" s="15"/>
      <c r="F25" s="81">
        <v>0</v>
      </c>
      <c r="G25" s="81">
        <v>0</v>
      </c>
      <c r="J25" s="81">
        <v>0</v>
      </c>
      <c r="K25" s="81">
        <v>0</v>
      </c>
      <c r="L25" s="81">
        <v>0</v>
      </c>
      <c r="M25" s="81">
        <v>0</v>
      </c>
      <c r="N25" s="81">
        <v>0</v>
      </c>
      <c r="O25" s="81">
        <v>0</v>
      </c>
      <c r="P25" s="81">
        <v>0</v>
      </c>
      <c r="Q25" s="81">
        <v>0</v>
      </c>
      <c r="R25" s="81">
        <v>0</v>
      </c>
      <c r="S25" s="81">
        <v>0</v>
      </c>
    </row>
    <row r="26" spans="2:19">
      <c r="B26" s="91" t="s">
        <v>1389</v>
      </c>
      <c r="D26" s="15"/>
      <c r="E26" s="15"/>
      <c r="F26" s="15"/>
    </row>
    <row r="27" spans="2:19">
      <c r="B27" s="91" t="s">
        <v>1390</v>
      </c>
      <c r="D27" s="15"/>
      <c r="E27" s="15"/>
      <c r="F27" s="15"/>
    </row>
    <row r="28" spans="2:19">
      <c r="D28" s="15"/>
      <c r="E28" s="15"/>
      <c r="F28" s="15"/>
    </row>
    <row r="29" spans="2:19">
      <c r="D29" s="15"/>
      <c r="E29" s="15"/>
      <c r="F29" s="15"/>
    </row>
    <row r="30" spans="2:19">
      <c r="D30" s="15"/>
      <c r="E30" s="15"/>
      <c r="F30" s="15"/>
    </row>
    <row r="31" spans="2:19">
      <c r="D31" s="15"/>
      <c r="E31" s="15"/>
      <c r="F31" s="15"/>
    </row>
    <row r="32" spans="2:19">
      <c r="D32" s="15"/>
      <c r="E32" s="15"/>
      <c r="F32" s="15"/>
    </row>
    <row r="33" spans="4:6">
      <c r="D33" s="15"/>
      <c r="E33" s="15"/>
      <c r="F33" s="15"/>
    </row>
    <row r="34" spans="4:6">
      <c r="D34" s="15"/>
      <c r="E34" s="15"/>
      <c r="F34" s="15"/>
    </row>
    <row r="35" spans="4:6">
      <c r="D35" s="15"/>
      <c r="E35" s="15"/>
      <c r="F35" s="15"/>
    </row>
    <row r="36" spans="4:6">
      <c r="D36" s="15"/>
      <c r="E36" s="15"/>
      <c r="F36" s="15"/>
    </row>
    <row r="37" spans="4:6">
      <c r="D37" s="15"/>
      <c r="E37" s="15"/>
      <c r="F37" s="15"/>
    </row>
    <row r="38" spans="4:6">
      <c r="D38" s="15"/>
      <c r="E38" s="15"/>
      <c r="F38" s="15"/>
    </row>
    <row r="39" spans="4:6">
      <c r="D39" s="15"/>
      <c r="E39" s="15"/>
      <c r="F39" s="15"/>
    </row>
    <row r="40" spans="4:6">
      <c r="D40" s="15"/>
      <c r="E40" s="15"/>
      <c r="F40" s="15"/>
    </row>
    <row r="41" spans="4:6">
      <c r="D41" s="15"/>
      <c r="E41" s="15"/>
      <c r="F41" s="15"/>
    </row>
    <row r="42" spans="4:6">
      <c r="D42" s="15"/>
      <c r="E42" s="15"/>
      <c r="F42" s="15"/>
    </row>
    <row r="43" spans="4:6">
      <c r="D43" s="15"/>
      <c r="E43" s="15"/>
      <c r="F43" s="15"/>
    </row>
    <row r="44" spans="4:6">
      <c r="D44" s="15"/>
      <c r="E44" s="15"/>
      <c r="F44" s="15"/>
    </row>
    <row r="45" spans="4:6">
      <c r="D45" s="15"/>
      <c r="E45" s="15"/>
      <c r="F45" s="15"/>
    </row>
    <row r="46" spans="4:6">
      <c r="D46" s="15"/>
      <c r="E46" s="15"/>
      <c r="F46" s="15"/>
    </row>
    <row r="47" spans="4:6">
      <c r="D47" s="15"/>
      <c r="E47" s="15"/>
      <c r="F47" s="15"/>
    </row>
    <row r="48" spans="4:6">
      <c r="D48" s="15"/>
      <c r="E48" s="15"/>
      <c r="F48" s="15"/>
    </row>
    <row r="49" spans="4:6">
      <c r="D49" s="15"/>
      <c r="E49" s="15"/>
      <c r="F49" s="15"/>
    </row>
    <row r="50" spans="4:6">
      <c r="D50" s="15"/>
      <c r="E50" s="15"/>
      <c r="F50" s="15"/>
    </row>
    <row r="51" spans="4:6">
      <c r="D51" s="15"/>
      <c r="E51" s="15"/>
      <c r="F51" s="15"/>
    </row>
    <row r="52" spans="4:6">
      <c r="D52" s="15"/>
      <c r="E52" s="15"/>
      <c r="F52" s="15"/>
    </row>
    <row r="53" spans="4:6">
      <c r="D53" s="15"/>
      <c r="E53" s="15"/>
      <c r="F53" s="15"/>
    </row>
    <row r="54" spans="4:6">
      <c r="D54" s="15"/>
      <c r="E54" s="15"/>
      <c r="F54" s="15"/>
    </row>
    <row r="55" spans="4:6">
      <c r="D55" s="15"/>
      <c r="E55" s="15"/>
      <c r="F55" s="15"/>
    </row>
    <row r="56" spans="4:6">
      <c r="D56" s="15"/>
      <c r="E56" s="15"/>
      <c r="F56" s="15"/>
    </row>
    <row r="57" spans="4:6">
      <c r="D57" s="15"/>
      <c r="E57" s="15"/>
      <c r="F57" s="15"/>
    </row>
    <row r="58" spans="4:6">
      <c r="D58" s="15"/>
      <c r="E58" s="15"/>
      <c r="F58" s="15"/>
    </row>
    <row r="59" spans="4:6">
      <c r="D59" s="15"/>
      <c r="E59" s="15"/>
      <c r="F59" s="15"/>
    </row>
    <row r="60" spans="4:6">
      <c r="D60" s="15"/>
      <c r="E60" s="15"/>
      <c r="F60" s="15"/>
    </row>
    <row r="61" spans="4:6">
      <c r="D61" s="15"/>
      <c r="E61" s="15"/>
      <c r="F61" s="15"/>
    </row>
    <row r="62" spans="4:6">
      <c r="D62" s="15"/>
      <c r="E62" s="15"/>
      <c r="F62" s="15"/>
    </row>
    <row r="63" spans="4:6">
      <c r="D63" s="15"/>
      <c r="E63" s="15"/>
      <c r="F63" s="15"/>
    </row>
    <row r="64" spans="4:6">
      <c r="D64" s="15"/>
      <c r="E64" s="15"/>
      <c r="F64" s="15"/>
    </row>
    <row r="65" spans="4:6">
      <c r="D65" s="15"/>
      <c r="E65" s="15"/>
      <c r="F65" s="15"/>
    </row>
    <row r="66" spans="4:6">
      <c r="D66" s="15"/>
      <c r="E66" s="15"/>
      <c r="F66" s="15"/>
    </row>
    <row r="67" spans="4:6">
      <c r="D67" s="15"/>
      <c r="E67" s="15"/>
      <c r="F67" s="15"/>
    </row>
    <row r="68" spans="4:6">
      <c r="D68" s="15"/>
      <c r="E68" s="15"/>
      <c r="F68" s="15"/>
    </row>
    <row r="69" spans="4:6">
      <c r="D69" s="15"/>
      <c r="E69" s="15"/>
      <c r="F69" s="15"/>
    </row>
    <row r="70" spans="4:6">
      <c r="D70" s="15"/>
      <c r="E70" s="15"/>
      <c r="F70" s="15"/>
    </row>
    <row r="71" spans="4:6">
      <c r="D71" s="15"/>
      <c r="E71" s="15"/>
      <c r="F71" s="15"/>
    </row>
    <row r="72" spans="4:6">
      <c r="D72" s="15"/>
      <c r="E72" s="15"/>
      <c r="F72" s="15"/>
    </row>
    <row r="73" spans="4:6">
      <c r="D73" s="15"/>
      <c r="E73" s="15"/>
      <c r="F73" s="15"/>
    </row>
    <row r="74" spans="4:6">
      <c r="D74" s="15"/>
      <c r="E74" s="15"/>
      <c r="F74" s="15"/>
    </row>
    <row r="75" spans="4:6">
      <c r="D75" s="15"/>
      <c r="E75" s="15"/>
      <c r="F75" s="15"/>
    </row>
    <row r="76" spans="4:6">
      <c r="D76" s="15"/>
      <c r="E76" s="15"/>
      <c r="F76" s="15"/>
    </row>
    <row r="77" spans="4:6">
      <c r="D77" s="15"/>
      <c r="E77" s="15"/>
      <c r="F77" s="15"/>
    </row>
    <row r="78" spans="4:6">
      <c r="D78" s="15"/>
      <c r="E78" s="15"/>
      <c r="F78" s="15"/>
    </row>
    <row r="79" spans="4:6">
      <c r="D79" s="15"/>
      <c r="E79" s="15"/>
      <c r="F79" s="15"/>
    </row>
    <row r="80" spans="4:6">
      <c r="D80" s="15"/>
      <c r="E80" s="15"/>
      <c r="F80" s="15"/>
    </row>
    <row r="81" spans="4:6">
      <c r="D81" s="15"/>
      <c r="E81" s="15"/>
      <c r="F81" s="15"/>
    </row>
    <row r="82" spans="4:6">
      <c r="D82" s="15"/>
      <c r="E82" s="15"/>
      <c r="F82" s="15"/>
    </row>
    <row r="83" spans="4:6">
      <c r="D83" s="15"/>
      <c r="E83" s="15"/>
      <c r="F83" s="15"/>
    </row>
    <row r="84" spans="4:6">
      <c r="D84" s="15"/>
      <c r="E84" s="15"/>
      <c r="F84" s="15"/>
    </row>
    <row r="85" spans="4:6">
      <c r="D85" s="15"/>
      <c r="E85" s="15"/>
      <c r="F85" s="15"/>
    </row>
    <row r="86" spans="4:6">
      <c r="D86" s="15"/>
      <c r="E86" s="15"/>
      <c r="F86" s="15"/>
    </row>
    <row r="87" spans="4:6">
      <c r="D87" s="15"/>
      <c r="E87" s="15"/>
      <c r="F87" s="15"/>
    </row>
    <row r="88" spans="4:6">
      <c r="D88" s="15"/>
      <c r="E88" s="15"/>
      <c r="F88" s="15"/>
    </row>
    <row r="89" spans="4:6">
      <c r="D89" s="15"/>
      <c r="E89" s="15"/>
      <c r="F89" s="15"/>
    </row>
    <row r="90" spans="4:6">
      <c r="D90" s="15"/>
      <c r="E90" s="15"/>
      <c r="F90" s="15"/>
    </row>
    <row r="91" spans="4:6">
      <c r="D91" s="15"/>
      <c r="E91" s="15"/>
      <c r="F91" s="15"/>
    </row>
    <row r="92" spans="4:6">
      <c r="D92" s="15"/>
      <c r="E92" s="15"/>
      <c r="F92" s="15"/>
    </row>
    <row r="93" spans="4:6">
      <c r="D93" s="15"/>
      <c r="E93" s="15"/>
      <c r="F93" s="15"/>
    </row>
    <row r="94" spans="4:6">
      <c r="D94" s="15"/>
      <c r="E94" s="15"/>
      <c r="F94" s="15"/>
    </row>
    <row r="95" spans="4:6">
      <c r="D95" s="15"/>
      <c r="E95" s="15"/>
      <c r="F95" s="15"/>
    </row>
    <row r="96" spans="4:6">
      <c r="D96" s="15"/>
      <c r="E96" s="15"/>
      <c r="F96" s="15"/>
    </row>
    <row r="97" spans="4:6">
      <c r="D97" s="15"/>
      <c r="E97" s="15"/>
      <c r="F97" s="15"/>
    </row>
    <row r="98" spans="4:6">
      <c r="D98" s="15"/>
      <c r="E98" s="15"/>
      <c r="F98" s="15"/>
    </row>
    <row r="99" spans="4:6">
      <c r="D99" s="15"/>
      <c r="E99" s="15"/>
      <c r="F99" s="15"/>
    </row>
    <row r="100" spans="4:6">
      <c r="D100" s="15"/>
      <c r="E100" s="15"/>
      <c r="F100" s="15"/>
    </row>
    <row r="101" spans="4:6">
      <c r="D101" s="15"/>
      <c r="E101" s="15"/>
      <c r="F101" s="15"/>
    </row>
    <row r="102" spans="4:6">
      <c r="D102" s="15"/>
      <c r="E102" s="15"/>
      <c r="F102" s="15"/>
    </row>
    <row r="103" spans="4:6">
      <c r="D103" s="15"/>
      <c r="E103" s="15"/>
      <c r="F103" s="15"/>
    </row>
    <row r="104" spans="4:6">
      <c r="D104" s="15"/>
      <c r="E104" s="15"/>
      <c r="F104" s="15"/>
    </row>
    <row r="105" spans="4:6">
      <c r="D105" s="15"/>
      <c r="E105" s="15"/>
      <c r="F105" s="15"/>
    </row>
    <row r="106" spans="4:6">
      <c r="D106" s="15"/>
      <c r="E106" s="15"/>
      <c r="F106" s="15"/>
    </row>
    <row r="107" spans="4:6">
      <c r="D107" s="15"/>
      <c r="E107" s="15"/>
      <c r="F107" s="15"/>
    </row>
    <row r="108" spans="4:6">
      <c r="D108" s="15"/>
      <c r="E108" s="15"/>
      <c r="F108" s="15"/>
    </row>
    <row r="109" spans="4:6">
      <c r="D109" s="15"/>
      <c r="E109" s="15"/>
      <c r="F109" s="15"/>
    </row>
    <row r="110" spans="4:6">
      <c r="D110" s="15"/>
      <c r="E110" s="15"/>
      <c r="F110" s="15"/>
    </row>
    <row r="111" spans="4:6">
      <c r="D111" s="15"/>
      <c r="E111" s="15"/>
      <c r="F111" s="15"/>
    </row>
    <row r="112" spans="4:6">
      <c r="D112" s="15"/>
      <c r="E112" s="15"/>
      <c r="F112" s="15"/>
    </row>
    <row r="113" spans="4:6">
      <c r="D113" s="15"/>
      <c r="E113" s="15"/>
      <c r="F113" s="15"/>
    </row>
    <row r="114" spans="4:6">
      <c r="D114" s="15"/>
      <c r="E114" s="15"/>
      <c r="F114" s="15"/>
    </row>
    <row r="115" spans="4:6">
      <c r="D115" s="15"/>
      <c r="E115" s="15"/>
      <c r="F115" s="15"/>
    </row>
    <row r="116" spans="4:6">
      <c r="D116" s="15"/>
      <c r="E116" s="15"/>
      <c r="F116" s="15"/>
    </row>
    <row r="117" spans="4:6">
      <c r="D117" s="15"/>
      <c r="E117" s="15"/>
      <c r="F117" s="15"/>
    </row>
    <row r="118" spans="4:6">
      <c r="D118" s="15"/>
      <c r="E118" s="15"/>
      <c r="F118" s="15"/>
    </row>
    <row r="119" spans="4:6">
      <c r="D119" s="15"/>
      <c r="E119" s="15"/>
      <c r="F119" s="15"/>
    </row>
    <row r="120" spans="4:6">
      <c r="D120" s="15"/>
      <c r="E120" s="15"/>
      <c r="F120" s="15"/>
    </row>
    <row r="121" spans="4:6">
      <c r="D121" s="15"/>
      <c r="E121" s="15"/>
      <c r="F121" s="15"/>
    </row>
    <row r="122" spans="4:6">
      <c r="D122" s="15"/>
      <c r="E122" s="15"/>
      <c r="F122" s="15"/>
    </row>
    <row r="123" spans="4:6">
      <c r="D123" s="15"/>
      <c r="E123" s="15"/>
      <c r="F123" s="15"/>
    </row>
    <row r="124" spans="4:6">
      <c r="D124" s="15"/>
      <c r="E124" s="15"/>
      <c r="F124" s="15"/>
    </row>
    <row r="125" spans="4:6">
      <c r="D125" s="15"/>
      <c r="E125" s="15"/>
      <c r="F125" s="15"/>
    </row>
    <row r="126" spans="4:6">
      <c r="D126" s="15"/>
      <c r="E126" s="15"/>
      <c r="F126" s="15"/>
    </row>
    <row r="127" spans="4:6">
      <c r="D127" s="15"/>
      <c r="E127" s="15"/>
      <c r="F127" s="15"/>
    </row>
    <row r="128" spans="4:6">
      <c r="D128" s="15"/>
      <c r="E128" s="15"/>
      <c r="F128" s="15"/>
    </row>
    <row r="129" spans="4:6">
      <c r="D129" s="15"/>
      <c r="E129" s="15"/>
      <c r="F129" s="15"/>
    </row>
    <row r="130" spans="4:6">
      <c r="D130" s="15"/>
      <c r="E130" s="15"/>
      <c r="F130" s="15"/>
    </row>
    <row r="131" spans="4:6">
      <c r="D131" s="15"/>
      <c r="E131" s="15"/>
      <c r="F131" s="15"/>
    </row>
    <row r="132" spans="4:6">
      <c r="D132" s="15"/>
      <c r="E132" s="15"/>
      <c r="F132" s="15"/>
    </row>
    <row r="133" spans="4:6">
      <c r="D133" s="15"/>
      <c r="E133" s="15"/>
      <c r="F133" s="15"/>
    </row>
    <row r="134" spans="4:6">
      <c r="D134" s="15"/>
      <c r="E134" s="15"/>
      <c r="F134" s="15"/>
    </row>
    <row r="135" spans="4:6">
      <c r="D135" s="15"/>
      <c r="E135" s="15"/>
      <c r="F135" s="15"/>
    </row>
    <row r="136" spans="4:6">
      <c r="D136" s="15"/>
      <c r="E136" s="15"/>
      <c r="F136" s="15"/>
    </row>
    <row r="137" spans="4:6">
      <c r="D137" s="15"/>
      <c r="E137" s="15"/>
      <c r="F137" s="15"/>
    </row>
    <row r="138" spans="4:6">
      <c r="D138" s="15"/>
      <c r="E138" s="15"/>
      <c r="F138" s="15"/>
    </row>
    <row r="139" spans="4:6">
      <c r="D139" s="15"/>
      <c r="E139" s="15"/>
      <c r="F139" s="15"/>
    </row>
    <row r="140" spans="4:6">
      <c r="D140" s="15"/>
      <c r="E140" s="15"/>
      <c r="F140" s="15"/>
    </row>
    <row r="141" spans="4:6">
      <c r="D141" s="15"/>
      <c r="E141" s="15"/>
      <c r="F141" s="15"/>
    </row>
    <row r="142" spans="4:6">
      <c r="D142" s="15"/>
      <c r="E142" s="15"/>
      <c r="F142" s="15"/>
    </row>
    <row r="143" spans="4:6">
      <c r="D143" s="15"/>
      <c r="E143" s="15"/>
      <c r="F143" s="15"/>
    </row>
    <row r="144" spans="4:6">
      <c r="D144" s="15"/>
      <c r="E144" s="15"/>
      <c r="F144" s="15"/>
    </row>
    <row r="145" spans="4:6">
      <c r="D145" s="15"/>
      <c r="E145" s="15"/>
      <c r="F145" s="15"/>
    </row>
    <row r="146" spans="4:6">
      <c r="D146" s="15"/>
      <c r="E146" s="15"/>
      <c r="F146" s="15"/>
    </row>
    <row r="147" spans="4:6">
      <c r="D147" s="15"/>
      <c r="E147" s="15"/>
      <c r="F147" s="15"/>
    </row>
    <row r="148" spans="4:6">
      <c r="D148" s="15"/>
      <c r="E148" s="15"/>
      <c r="F148" s="15"/>
    </row>
    <row r="149" spans="4:6">
      <c r="D149" s="15"/>
      <c r="E149" s="15"/>
      <c r="F149" s="15"/>
    </row>
    <row r="150" spans="4:6">
      <c r="D150" s="15"/>
      <c r="E150" s="15"/>
      <c r="F150" s="15"/>
    </row>
    <row r="151" spans="4:6">
      <c r="D151" s="15"/>
      <c r="E151" s="15"/>
      <c r="F151" s="15"/>
    </row>
    <row r="152" spans="4:6">
      <c r="D152" s="15"/>
      <c r="E152" s="15"/>
      <c r="F152" s="15"/>
    </row>
    <row r="153" spans="4:6">
      <c r="D153" s="15"/>
      <c r="E153" s="15"/>
      <c r="F153" s="15"/>
    </row>
    <row r="154" spans="4:6">
      <c r="D154" s="15"/>
      <c r="E154" s="15"/>
      <c r="F154" s="15"/>
    </row>
    <row r="155" spans="4:6">
      <c r="D155" s="15"/>
      <c r="E155" s="15"/>
      <c r="F155" s="15"/>
    </row>
    <row r="156" spans="4:6">
      <c r="D156" s="15"/>
      <c r="E156" s="15"/>
      <c r="F156" s="15"/>
    </row>
    <row r="157" spans="4:6">
      <c r="D157" s="15"/>
      <c r="E157" s="15"/>
      <c r="F157" s="15"/>
    </row>
    <row r="158" spans="4:6">
      <c r="D158" s="15"/>
      <c r="E158" s="15"/>
      <c r="F158" s="15"/>
    </row>
    <row r="159" spans="4:6">
      <c r="D159" s="15"/>
      <c r="E159" s="15"/>
      <c r="F159" s="15"/>
    </row>
    <row r="160" spans="4:6">
      <c r="D160" s="15"/>
      <c r="E160" s="15"/>
      <c r="F160" s="15"/>
    </row>
    <row r="161" spans="4:6">
      <c r="D161" s="15"/>
      <c r="E161" s="15"/>
      <c r="F161" s="15"/>
    </row>
    <row r="162" spans="4:6">
      <c r="D162" s="15"/>
      <c r="E162" s="15"/>
      <c r="F162" s="15"/>
    </row>
    <row r="163" spans="4:6">
      <c r="D163" s="15"/>
      <c r="E163" s="15"/>
      <c r="F163" s="15"/>
    </row>
    <row r="164" spans="4:6">
      <c r="D164" s="15"/>
      <c r="E164" s="15"/>
      <c r="F164" s="15"/>
    </row>
    <row r="165" spans="4:6">
      <c r="D165" s="15"/>
      <c r="E165" s="15"/>
      <c r="F165" s="15"/>
    </row>
    <row r="166" spans="4:6">
      <c r="D166" s="15"/>
      <c r="E166" s="15"/>
      <c r="F166" s="15"/>
    </row>
    <row r="167" spans="4:6">
      <c r="D167" s="15"/>
      <c r="E167" s="15"/>
      <c r="F167" s="15"/>
    </row>
    <row r="168" spans="4:6">
      <c r="D168" s="15"/>
      <c r="E168" s="15"/>
      <c r="F168" s="15"/>
    </row>
    <row r="169" spans="4:6">
      <c r="D169" s="15"/>
      <c r="E169" s="15"/>
      <c r="F169" s="15"/>
    </row>
    <row r="170" spans="4:6">
      <c r="D170" s="15"/>
      <c r="E170" s="15"/>
      <c r="F170" s="15"/>
    </row>
    <row r="171" spans="4:6">
      <c r="D171" s="15"/>
      <c r="E171" s="15"/>
      <c r="F171" s="15"/>
    </row>
    <row r="172" spans="4:6">
      <c r="D172" s="15"/>
      <c r="E172" s="15"/>
      <c r="F172" s="15"/>
    </row>
    <row r="173" spans="4:6">
      <c r="D173" s="15"/>
      <c r="E173" s="15"/>
      <c r="F173" s="15"/>
    </row>
    <row r="174" spans="4:6">
      <c r="D174" s="15"/>
      <c r="E174" s="15"/>
      <c r="F174" s="15"/>
    </row>
    <row r="175" spans="4:6">
      <c r="D175" s="15"/>
      <c r="E175" s="15"/>
      <c r="F175" s="15"/>
    </row>
    <row r="176" spans="4:6">
      <c r="D176" s="15"/>
      <c r="E176" s="15"/>
      <c r="F176" s="15"/>
    </row>
    <row r="177" spans="4:6">
      <c r="D177" s="15"/>
      <c r="E177" s="15"/>
      <c r="F177" s="15"/>
    </row>
    <row r="178" spans="4:6">
      <c r="D178" s="15"/>
      <c r="E178" s="15"/>
      <c r="F178" s="15"/>
    </row>
    <row r="179" spans="4:6">
      <c r="D179" s="15"/>
      <c r="E179" s="15"/>
      <c r="F179" s="15"/>
    </row>
    <row r="180" spans="4:6">
      <c r="D180" s="15"/>
      <c r="E180" s="15"/>
      <c r="F180" s="15"/>
    </row>
    <row r="181" spans="4:6">
      <c r="D181" s="15"/>
      <c r="E181" s="15"/>
      <c r="F181" s="15"/>
    </row>
    <row r="182" spans="4:6">
      <c r="D182" s="15"/>
      <c r="E182" s="15"/>
      <c r="F182" s="15"/>
    </row>
    <row r="183" spans="4:6">
      <c r="D183" s="15"/>
      <c r="E183" s="15"/>
      <c r="F183" s="15"/>
    </row>
    <row r="184" spans="4:6">
      <c r="D184" s="15"/>
      <c r="E184" s="15"/>
      <c r="F184" s="15"/>
    </row>
    <row r="185" spans="4:6">
      <c r="D185" s="15"/>
      <c r="E185" s="15"/>
      <c r="F185" s="15"/>
    </row>
    <row r="186" spans="4:6">
      <c r="D186" s="15"/>
      <c r="E186" s="15"/>
      <c r="F186" s="15"/>
    </row>
    <row r="187" spans="4:6">
      <c r="D187" s="15"/>
      <c r="E187" s="15"/>
      <c r="F187" s="15"/>
    </row>
    <row r="188" spans="4:6">
      <c r="D188" s="15"/>
      <c r="E188" s="15"/>
      <c r="F188" s="15"/>
    </row>
    <row r="189" spans="4:6">
      <c r="D189" s="15"/>
      <c r="E189" s="15"/>
      <c r="F189" s="15"/>
    </row>
    <row r="190" spans="4:6">
      <c r="D190" s="15"/>
      <c r="E190" s="15"/>
      <c r="F190" s="15"/>
    </row>
    <row r="191" spans="4:6">
      <c r="D191" s="15"/>
      <c r="E191" s="15"/>
      <c r="F191" s="15"/>
    </row>
    <row r="192" spans="4:6">
      <c r="D192" s="15"/>
      <c r="E192" s="15"/>
      <c r="F192" s="15"/>
    </row>
    <row r="193" spans="4:6">
      <c r="D193" s="15"/>
      <c r="E193" s="15"/>
      <c r="F193" s="15"/>
    </row>
    <row r="194" spans="4:6">
      <c r="D194" s="15"/>
      <c r="E194" s="15"/>
      <c r="F194" s="15"/>
    </row>
    <row r="195" spans="4:6">
      <c r="D195" s="15"/>
      <c r="E195" s="15"/>
      <c r="F195" s="15"/>
    </row>
    <row r="196" spans="4:6">
      <c r="D196" s="15"/>
      <c r="E196" s="15"/>
      <c r="F196" s="15"/>
    </row>
    <row r="197" spans="4:6">
      <c r="D197" s="15"/>
      <c r="E197" s="15"/>
      <c r="F197" s="15"/>
    </row>
    <row r="198" spans="4:6">
      <c r="D198" s="15"/>
      <c r="E198" s="15"/>
      <c r="F198" s="15"/>
    </row>
    <row r="199" spans="4:6">
      <c r="D199" s="15"/>
      <c r="E199" s="15"/>
      <c r="F199" s="15"/>
    </row>
    <row r="200" spans="4:6">
      <c r="D200" s="15"/>
      <c r="E200" s="15"/>
      <c r="F200" s="15"/>
    </row>
    <row r="201" spans="4:6">
      <c r="D201" s="15"/>
      <c r="E201" s="15"/>
      <c r="F201" s="15"/>
    </row>
    <row r="202" spans="4:6">
      <c r="D202" s="15"/>
      <c r="E202" s="15"/>
      <c r="F202" s="15"/>
    </row>
    <row r="203" spans="4:6">
      <c r="D203" s="15"/>
      <c r="E203" s="15"/>
      <c r="F203" s="15"/>
    </row>
    <row r="204" spans="4:6">
      <c r="D204" s="15"/>
      <c r="E204" s="15"/>
      <c r="F204" s="15"/>
    </row>
    <row r="205" spans="4:6">
      <c r="D205" s="15"/>
      <c r="E205" s="15"/>
      <c r="F205" s="15"/>
    </row>
    <row r="206" spans="4:6">
      <c r="D206" s="15"/>
      <c r="E206" s="15"/>
      <c r="F206" s="15"/>
    </row>
    <row r="207" spans="4:6">
      <c r="D207" s="15"/>
      <c r="E207" s="15"/>
      <c r="F207" s="15"/>
    </row>
    <row r="208" spans="4:6">
      <c r="D208" s="15"/>
      <c r="E208" s="15"/>
      <c r="F208" s="15"/>
    </row>
    <row r="209" spans="4:6">
      <c r="D209" s="15"/>
      <c r="E209" s="15"/>
      <c r="F209" s="15"/>
    </row>
    <row r="210" spans="4:6">
      <c r="D210" s="15"/>
      <c r="E210" s="15"/>
      <c r="F210" s="15"/>
    </row>
    <row r="211" spans="4:6">
      <c r="D211" s="15"/>
      <c r="E211" s="15"/>
      <c r="F211" s="15"/>
    </row>
    <row r="212" spans="4:6">
      <c r="D212" s="15"/>
      <c r="E212" s="15"/>
      <c r="F212" s="15"/>
    </row>
    <row r="213" spans="4:6">
      <c r="D213" s="15"/>
      <c r="E213" s="15"/>
      <c r="F213" s="15"/>
    </row>
    <row r="214" spans="4:6">
      <c r="D214" s="15"/>
      <c r="E214" s="15"/>
      <c r="F214" s="15"/>
    </row>
    <row r="215" spans="4:6">
      <c r="D215" s="15"/>
      <c r="E215" s="15"/>
      <c r="F215" s="15"/>
    </row>
    <row r="216" spans="4:6">
      <c r="D216" s="15"/>
      <c r="E216" s="15"/>
      <c r="F216" s="15"/>
    </row>
    <row r="217" spans="4:6">
      <c r="D217" s="15"/>
      <c r="E217" s="15"/>
      <c r="F217" s="15"/>
    </row>
    <row r="218" spans="4:6">
      <c r="D218" s="15"/>
      <c r="E218" s="15"/>
      <c r="F218" s="15"/>
    </row>
    <row r="219" spans="4:6">
      <c r="D219" s="15"/>
      <c r="E219" s="15"/>
      <c r="F219" s="15"/>
    </row>
    <row r="220" spans="4:6">
      <c r="D220" s="15"/>
      <c r="E220" s="15"/>
      <c r="F220" s="15"/>
    </row>
    <row r="221" spans="4:6">
      <c r="D221" s="15"/>
      <c r="E221" s="15"/>
      <c r="F221" s="15"/>
    </row>
    <row r="222" spans="4:6">
      <c r="D222" s="15"/>
      <c r="E222" s="15"/>
      <c r="F222" s="15"/>
    </row>
    <row r="223" spans="4:6">
      <c r="D223" s="15"/>
      <c r="E223" s="15"/>
      <c r="F223" s="15"/>
    </row>
    <row r="224" spans="4:6">
      <c r="D224" s="15"/>
      <c r="E224" s="15"/>
      <c r="F224" s="15"/>
    </row>
    <row r="225" spans="4:6">
      <c r="D225" s="15"/>
      <c r="E225" s="15"/>
      <c r="F225" s="15"/>
    </row>
    <row r="226" spans="4:6">
      <c r="D226" s="15"/>
      <c r="E226" s="15"/>
      <c r="F226" s="15"/>
    </row>
    <row r="227" spans="4:6">
      <c r="D227" s="15"/>
      <c r="E227" s="15"/>
      <c r="F227" s="15"/>
    </row>
    <row r="228" spans="4:6">
      <c r="D228" s="15"/>
      <c r="E228" s="15"/>
      <c r="F228" s="15"/>
    </row>
    <row r="229" spans="4:6">
      <c r="D229" s="15"/>
      <c r="E229" s="15"/>
      <c r="F229" s="15"/>
    </row>
    <row r="230" spans="4:6">
      <c r="D230" s="15"/>
      <c r="E230" s="15"/>
      <c r="F230" s="15"/>
    </row>
    <row r="231" spans="4:6">
      <c r="D231" s="15"/>
      <c r="E231" s="15"/>
      <c r="F231" s="15"/>
    </row>
    <row r="232" spans="4:6">
      <c r="D232" s="15"/>
      <c r="E232" s="15"/>
      <c r="F232" s="15"/>
    </row>
    <row r="233" spans="4:6">
      <c r="D233" s="15"/>
      <c r="E233" s="15"/>
      <c r="F233" s="15"/>
    </row>
    <row r="234" spans="4:6">
      <c r="D234" s="15"/>
      <c r="E234" s="15"/>
      <c r="F234" s="15"/>
    </row>
    <row r="235" spans="4:6">
      <c r="D235" s="15"/>
      <c r="E235" s="15"/>
      <c r="F235" s="15"/>
    </row>
    <row r="236" spans="4:6">
      <c r="D236" s="15"/>
      <c r="E236" s="15"/>
      <c r="F236" s="15"/>
    </row>
    <row r="237" spans="4:6">
      <c r="D237" s="15"/>
      <c r="E237" s="15"/>
      <c r="F237" s="15"/>
    </row>
    <row r="238" spans="4:6">
      <c r="D238" s="15"/>
      <c r="E238" s="15"/>
      <c r="F238" s="15"/>
    </row>
    <row r="239" spans="4:6">
      <c r="D239" s="15"/>
      <c r="E239" s="15"/>
      <c r="F239" s="15"/>
    </row>
    <row r="240" spans="4:6">
      <c r="D240" s="15"/>
      <c r="E240" s="15"/>
      <c r="F240" s="15"/>
    </row>
    <row r="241" spans="4:6">
      <c r="D241" s="15"/>
      <c r="E241" s="15"/>
      <c r="F241" s="15"/>
    </row>
    <row r="242" spans="4:6">
      <c r="D242" s="15"/>
      <c r="E242" s="15"/>
      <c r="F242" s="15"/>
    </row>
    <row r="243" spans="4:6">
      <c r="D243" s="15"/>
      <c r="E243" s="15"/>
      <c r="F243" s="15"/>
    </row>
    <row r="244" spans="4:6">
      <c r="D244" s="15"/>
      <c r="E244" s="15"/>
      <c r="F244" s="15"/>
    </row>
    <row r="245" spans="4:6">
      <c r="D245" s="15"/>
      <c r="E245" s="15"/>
      <c r="F245" s="15"/>
    </row>
    <row r="246" spans="4:6">
      <c r="D246" s="15"/>
      <c r="E246" s="15"/>
      <c r="F246" s="15"/>
    </row>
    <row r="247" spans="4:6">
      <c r="D247" s="15"/>
      <c r="E247" s="15"/>
      <c r="F247" s="15"/>
    </row>
    <row r="248" spans="4:6">
      <c r="D248" s="15"/>
      <c r="E248" s="15"/>
      <c r="F248" s="15"/>
    </row>
    <row r="249" spans="4:6">
      <c r="D249" s="15"/>
      <c r="E249" s="15"/>
      <c r="F249" s="15"/>
    </row>
    <row r="250" spans="4:6">
      <c r="D250" s="15"/>
      <c r="E250" s="15"/>
      <c r="F250" s="15"/>
    </row>
    <row r="251" spans="4:6">
      <c r="D251" s="15"/>
      <c r="E251" s="15"/>
      <c r="F251" s="15"/>
    </row>
    <row r="252" spans="4:6">
      <c r="D252" s="15"/>
      <c r="E252" s="15"/>
      <c r="F252" s="15"/>
    </row>
    <row r="253" spans="4:6">
      <c r="D253" s="15"/>
      <c r="E253" s="15"/>
      <c r="F253" s="15"/>
    </row>
    <row r="254" spans="4:6">
      <c r="D254" s="15"/>
      <c r="E254" s="15"/>
      <c r="F254" s="15"/>
    </row>
    <row r="255" spans="4:6">
      <c r="D255" s="15"/>
      <c r="E255" s="15"/>
      <c r="F255" s="15"/>
    </row>
    <row r="256" spans="4:6">
      <c r="D256" s="15"/>
      <c r="E256" s="15"/>
      <c r="F256" s="15"/>
    </row>
    <row r="257" spans="4:6">
      <c r="D257" s="15"/>
      <c r="E257" s="15"/>
      <c r="F257" s="15"/>
    </row>
    <row r="258" spans="4:6">
      <c r="D258" s="15"/>
      <c r="E258" s="15"/>
      <c r="F258" s="15"/>
    </row>
    <row r="259" spans="4:6">
      <c r="D259" s="15"/>
      <c r="E259" s="15"/>
      <c r="F259" s="15"/>
    </row>
    <row r="260" spans="4:6">
      <c r="D260" s="15"/>
      <c r="E260" s="15"/>
      <c r="F260" s="15"/>
    </row>
    <row r="261" spans="4:6">
      <c r="D261" s="15"/>
      <c r="E261" s="15"/>
      <c r="F261" s="15"/>
    </row>
    <row r="262" spans="4:6">
      <c r="D262" s="15"/>
      <c r="E262" s="15"/>
      <c r="F262" s="15"/>
    </row>
    <row r="263" spans="4:6">
      <c r="D263" s="15"/>
      <c r="E263" s="15"/>
      <c r="F263" s="15"/>
    </row>
    <row r="264" spans="4:6">
      <c r="D264" s="15"/>
      <c r="E264" s="15"/>
      <c r="F264" s="15"/>
    </row>
    <row r="265" spans="4:6">
      <c r="D265" s="15"/>
      <c r="E265" s="15"/>
      <c r="F265" s="15"/>
    </row>
    <row r="266" spans="4:6">
      <c r="D266" s="15"/>
      <c r="E266" s="15"/>
      <c r="F266" s="15"/>
    </row>
    <row r="267" spans="4:6">
      <c r="D267" s="15"/>
      <c r="E267" s="15"/>
      <c r="F267" s="15"/>
    </row>
    <row r="268" spans="4:6">
      <c r="D268" s="15"/>
      <c r="E268" s="15"/>
      <c r="F268" s="15"/>
    </row>
    <row r="269" spans="4:6">
      <c r="D269" s="15"/>
      <c r="E269" s="15"/>
      <c r="F269" s="15"/>
    </row>
    <row r="270" spans="4:6">
      <c r="D270" s="15"/>
      <c r="E270" s="15"/>
      <c r="F270" s="15"/>
    </row>
    <row r="271" spans="4:6">
      <c r="D271" s="15"/>
      <c r="E271" s="15"/>
      <c r="F271" s="15"/>
    </row>
    <row r="272" spans="4:6">
      <c r="D272" s="15"/>
      <c r="E272" s="15"/>
      <c r="F272" s="15"/>
    </row>
    <row r="273" spans="4:6">
      <c r="D273" s="15"/>
      <c r="E273" s="15"/>
      <c r="F273" s="15"/>
    </row>
    <row r="274" spans="4:6">
      <c r="D274" s="15"/>
      <c r="E274" s="15"/>
      <c r="F274" s="15"/>
    </row>
    <row r="275" spans="4:6">
      <c r="D275" s="15"/>
      <c r="E275" s="15"/>
      <c r="F275" s="15"/>
    </row>
    <row r="276" spans="4:6">
      <c r="D276" s="15"/>
      <c r="E276" s="15"/>
      <c r="F276" s="15"/>
    </row>
    <row r="277" spans="4:6">
      <c r="D277" s="15"/>
      <c r="E277" s="15"/>
      <c r="F277" s="15"/>
    </row>
    <row r="278" spans="4:6">
      <c r="D278" s="15"/>
      <c r="E278" s="15"/>
      <c r="F278" s="15"/>
    </row>
    <row r="279" spans="4:6">
      <c r="D279" s="15"/>
      <c r="E279" s="15"/>
      <c r="F279" s="15"/>
    </row>
    <row r="280" spans="4:6">
      <c r="D280" s="15"/>
      <c r="E280" s="15"/>
      <c r="F280" s="15"/>
    </row>
    <row r="281" spans="4:6">
      <c r="D281" s="15"/>
      <c r="E281" s="15"/>
      <c r="F281" s="15"/>
    </row>
    <row r="282" spans="4:6">
      <c r="D282" s="15"/>
      <c r="E282" s="15"/>
      <c r="F282" s="15"/>
    </row>
    <row r="283" spans="4:6">
      <c r="D283" s="15"/>
      <c r="E283" s="15"/>
      <c r="F283" s="15"/>
    </row>
    <row r="284" spans="4:6">
      <c r="D284" s="15"/>
      <c r="E284" s="15"/>
      <c r="F284" s="15"/>
    </row>
    <row r="285" spans="4:6">
      <c r="D285" s="15"/>
      <c r="E285" s="15"/>
      <c r="F285" s="15"/>
    </row>
    <row r="286" spans="4:6">
      <c r="D286" s="15"/>
      <c r="E286" s="15"/>
      <c r="F286" s="15"/>
    </row>
    <row r="287" spans="4:6">
      <c r="D287" s="15"/>
      <c r="E287" s="15"/>
      <c r="F287" s="15"/>
    </row>
    <row r="288" spans="4:6">
      <c r="D288" s="15"/>
      <c r="E288" s="15"/>
      <c r="F288" s="15"/>
    </row>
    <row r="289" spans="4:6">
      <c r="D289" s="15"/>
      <c r="E289" s="15"/>
      <c r="F289" s="15"/>
    </row>
    <row r="290" spans="4:6">
      <c r="D290" s="15"/>
      <c r="E290" s="15"/>
      <c r="F290" s="15"/>
    </row>
    <row r="291" spans="4:6">
      <c r="D291" s="15"/>
      <c r="E291" s="15"/>
      <c r="F291" s="15"/>
    </row>
    <row r="292" spans="4:6">
      <c r="D292" s="15"/>
      <c r="E292" s="15"/>
      <c r="F292" s="15"/>
    </row>
    <row r="293" spans="4:6">
      <c r="D293" s="15"/>
      <c r="E293" s="15"/>
      <c r="F293" s="15"/>
    </row>
    <row r="294" spans="4:6">
      <c r="D294" s="15"/>
      <c r="E294" s="15"/>
      <c r="F294" s="15"/>
    </row>
    <row r="295" spans="4:6">
      <c r="D295" s="15"/>
      <c r="E295" s="15"/>
      <c r="F295" s="15"/>
    </row>
    <row r="296" spans="4:6">
      <c r="D296" s="15"/>
      <c r="E296" s="15"/>
      <c r="F296" s="15"/>
    </row>
    <row r="297" spans="4:6">
      <c r="D297" s="15"/>
      <c r="E297" s="15"/>
      <c r="F297" s="15"/>
    </row>
    <row r="298" spans="4:6">
      <c r="D298" s="15"/>
      <c r="E298" s="15"/>
      <c r="F298" s="15"/>
    </row>
    <row r="299" spans="4:6">
      <c r="D299" s="15"/>
      <c r="E299" s="15"/>
      <c r="F299" s="15"/>
    </row>
    <row r="300" spans="4:6">
      <c r="D300" s="15"/>
      <c r="E300" s="15"/>
      <c r="F300" s="15"/>
    </row>
    <row r="301" spans="4:6">
      <c r="D301" s="15"/>
      <c r="E301" s="15"/>
      <c r="F301" s="15"/>
    </row>
    <row r="302" spans="4:6">
      <c r="D302" s="15"/>
      <c r="E302" s="15"/>
      <c r="F302" s="15"/>
    </row>
    <row r="303" spans="4:6">
      <c r="D303" s="15"/>
      <c r="E303" s="15"/>
      <c r="F303" s="15"/>
    </row>
    <row r="304" spans="4:6">
      <c r="D304" s="15"/>
      <c r="E304" s="15"/>
      <c r="F304" s="15"/>
    </row>
    <row r="305" spans="4:6">
      <c r="D305" s="15"/>
      <c r="E305" s="15"/>
      <c r="F305" s="15"/>
    </row>
    <row r="306" spans="4:6">
      <c r="D306" s="15"/>
      <c r="E306" s="15"/>
      <c r="F306" s="15"/>
    </row>
    <row r="307" spans="4:6">
      <c r="D307" s="15"/>
      <c r="E307" s="15"/>
      <c r="F307" s="15"/>
    </row>
    <row r="308" spans="4:6">
      <c r="D308" s="15"/>
      <c r="E308" s="15"/>
      <c r="F308" s="15"/>
    </row>
    <row r="309" spans="4:6">
      <c r="D309" s="15"/>
      <c r="E309" s="15"/>
      <c r="F309" s="15"/>
    </row>
    <row r="310" spans="4:6">
      <c r="D310" s="15"/>
      <c r="E310" s="15"/>
      <c r="F310" s="15"/>
    </row>
    <row r="311" spans="4:6">
      <c r="D311" s="15"/>
      <c r="E311" s="15"/>
      <c r="F311" s="15"/>
    </row>
    <row r="312" spans="4:6">
      <c r="D312" s="15"/>
      <c r="E312" s="15"/>
      <c r="F312" s="15"/>
    </row>
    <row r="313" spans="4:6">
      <c r="D313" s="15"/>
      <c r="E313" s="15"/>
      <c r="F313" s="15"/>
    </row>
    <row r="314" spans="4:6">
      <c r="D314" s="15"/>
      <c r="E314" s="15"/>
      <c r="F314" s="15"/>
    </row>
    <row r="315" spans="4:6">
      <c r="D315" s="15"/>
      <c r="E315" s="15"/>
      <c r="F315" s="15"/>
    </row>
    <row r="316" spans="4:6">
      <c r="D316" s="15"/>
      <c r="E316" s="15"/>
      <c r="F316" s="15"/>
    </row>
    <row r="317" spans="4:6">
      <c r="D317" s="15"/>
      <c r="E317" s="15"/>
      <c r="F317" s="15"/>
    </row>
    <row r="318" spans="4:6">
      <c r="D318" s="15"/>
      <c r="E318" s="15"/>
      <c r="F318" s="15"/>
    </row>
    <row r="319" spans="4:6">
      <c r="D319" s="15"/>
      <c r="E319" s="15"/>
      <c r="F319" s="15"/>
    </row>
    <row r="320" spans="4:6">
      <c r="D320" s="15"/>
      <c r="E320" s="15"/>
      <c r="F320" s="15"/>
    </row>
    <row r="321" spans="4:6">
      <c r="D321" s="15"/>
      <c r="E321" s="15"/>
      <c r="F321" s="15"/>
    </row>
    <row r="322" spans="4:6">
      <c r="D322" s="15"/>
      <c r="E322" s="15"/>
      <c r="F322" s="15"/>
    </row>
    <row r="323" spans="4:6">
      <c r="D323" s="15"/>
      <c r="E323" s="15"/>
      <c r="F323" s="15"/>
    </row>
    <row r="324" spans="4:6">
      <c r="D324" s="15"/>
      <c r="E324" s="15"/>
      <c r="F324" s="15"/>
    </row>
    <row r="325" spans="4:6">
      <c r="D325" s="15"/>
      <c r="E325" s="15"/>
      <c r="F325" s="15"/>
    </row>
    <row r="326" spans="4:6">
      <c r="D326" s="15"/>
      <c r="E326" s="15"/>
      <c r="F326" s="15"/>
    </row>
    <row r="327" spans="4:6">
      <c r="D327" s="15"/>
      <c r="E327" s="15"/>
      <c r="F327" s="15"/>
    </row>
    <row r="328" spans="4:6">
      <c r="D328" s="15"/>
      <c r="E328" s="15"/>
      <c r="F328" s="15"/>
    </row>
    <row r="329" spans="4:6">
      <c r="D329" s="15"/>
      <c r="E329" s="15"/>
      <c r="F329" s="15"/>
    </row>
    <row r="330" spans="4:6">
      <c r="D330" s="15"/>
      <c r="E330" s="15"/>
      <c r="F330" s="15"/>
    </row>
    <row r="331" spans="4:6">
      <c r="D331" s="15"/>
      <c r="E331" s="15"/>
      <c r="F331" s="15"/>
    </row>
    <row r="332" spans="4:6">
      <c r="D332" s="15"/>
      <c r="E332" s="15"/>
      <c r="F332" s="15"/>
    </row>
    <row r="333" spans="4:6">
      <c r="D333" s="15"/>
      <c r="E333" s="15"/>
      <c r="F333" s="15"/>
    </row>
    <row r="334" spans="4:6">
      <c r="D334" s="15"/>
      <c r="E334" s="15"/>
      <c r="F334" s="15"/>
    </row>
    <row r="335" spans="4:6">
      <c r="D335" s="15"/>
      <c r="E335" s="15"/>
      <c r="F335" s="15"/>
    </row>
    <row r="336" spans="4:6">
      <c r="D336" s="15"/>
      <c r="E336" s="15"/>
      <c r="F336" s="15"/>
    </row>
    <row r="337" spans="4:6">
      <c r="D337" s="15"/>
      <c r="E337" s="15"/>
      <c r="F337" s="15"/>
    </row>
    <row r="338" spans="4:6">
      <c r="D338" s="15"/>
      <c r="E338" s="15"/>
      <c r="F338" s="15"/>
    </row>
    <row r="339" spans="4:6">
      <c r="D339" s="15"/>
      <c r="E339" s="15"/>
      <c r="F339" s="15"/>
    </row>
    <row r="340" spans="4:6">
      <c r="D340" s="15"/>
      <c r="E340" s="15"/>
      <c r="F340" s="15"/>
    </row>
    <row r="341" spans="4:6">
      <c r="D341" s="15"/>
      <c r="E341" s="15"/>
      <c r="F341" s="15"/>
    </row>
    <row r="342" spans="4:6">
      <c r="D342" s="15"/>
      <c r="E342" s="15"/>
      <c r="F342" s="15"/>
    </row>
    <row r="343" spans="4:6">
      <c r="D343" s="15"/>
      <c r="E343" s="15"/>
      <c r="F343" s="15"/>
    </row>
    <row r="344" spans="4:6">
      <c r="D344" s="15"/>
      <c r="E344" s="15"/>
      <c r="F344" s="15"/>
    </row>
    <row r="345" spans="4:6">
      <c r="D345" s="15"/>
      <c r="E345" s="15"/>
      <c r="F345" s="15"/>
    </row>
    <row r="346" spans="4:6">
      <c r="D346" s="15"/>
      <c r="E346" s="15"/>
      <c r="F346" s="15"/>
    </row>
    <row r="347" spans="4:6">
      <c r="D347" s="15"/>
      <c r="E347" s="15"/>
      <c r="F347" s="15"/>
    </row>
    <row r="348" spans="4:6">
      <c r="D348" s="15"/>
      <c r="E348" s="15"/>
      <c r="F348" s="15"/>
    </row>
    <row r="349" spans="4:6">
      <c r="D349" s="15"/>
      <c r="E349" s="15"/>
      <c r="F349" s="15"/>
    </row>
    <row r="350" spans="4:6">
      <c r="D350" s="15"/>
      <c r="E350" s="15"/>
      <c r="F350" s="15"/>
    </row>
    <row r="351" spans="4:6">
      <c r="D351" s="15"/>
      <c r="E351" s="15"/>
      <c r="F351" s="15"/>
    </row>
    <row r="352" spans="4:6">
      <c r="D352" s="15"/>
      <c r="E352" s="15"/>
      <c r="F352" s="15"/>
    </row>
    <row r="353" spans="2:6">
      <c r="D353" s="15"/>
      <c r="E353" s="15"/>
      <c r="F353" s="15"/>
    </row>
    <row r="354" spans="2:6">
      <c r="D354" s="15"/>
      <c r="E354" s="15"/>
      <c r="F354" s="15"/>
    </row>
    <row r="355" spans="2:6">
      <c r="D355" s="15"/>
      <c r="E355" s="15"/>
      <c r="F355" s="15"/>
    </row>
    <row r="356" spans="2:6">
      <c r="D356" s="15"/>
      <c r="E356" s="15"/>
      <c r="F356" s="15"/>
    </row>
    <row r="357" spans="2:6">
      <c r="D357" s="15"/>
      <c r="E357" s="15"/>
      <c r="F357" s="15"/>
    </row>
    <row r="358" spans="2:6">
      <c r="D358" s="15"/>
      <c r="E358" s="15"/>
      <c r="F358" s="15"/>
    </row>
    <row r="359" spans="2:6">
      <c r="D359" s="15"/>
      <c r="E359" s="15"/>
      <c r="F359" s="15"/>
    </row>
    <row r="360" spans="2:6">
      <c r="D360" s="15"/>
      <c r="E360" s="15"/>
      <c r="F360" s="15"/>
    </row>
    <row r="361" spans="2:6">
      <c r="D361" s="15"/>
      <c r="E361" s="15"/>
      <c r="F361" s="15"/>
    </row>
    <row r="362" spans="2:6">
      <c r="D362" s="15"/>
      <c r="E362" s="15"/>
      <c r="F362" s="15"/>
    </row>
    <row r="363" spans="2:6">
      <c r="D363" s="15"/>
      <c r="E363" s="15"/>
      <c r="F363" s="15"/>
    </row>
    <row r="364" spans="2:6">
      <c r="D364" s="15"/>
      <c r="E364" s="15"/>
      <c r="F364" s="15"/>
    </row>
    <row r="365" spans="2:6">
      <c r="D365" s="15"/>
      <c r="E365" s="15"/>
      <c r="F365" s="15"/>
    </row>
    <row r="366" spans="2:6">
      <c r="D366" s="15"/>
      <c r="E366" s="15"/>
      <c r="F366" s="15"/>
    </row>
    <row r="367" spans="2:6">
      <c r="B367" s="15"/>
      <c r="D367" s="15"/>
      <c r="E367" s="15"/>
      <c r="F367" s="15"/>
    </row>
    <row r="368" spans="2:6">
      <c r="B368" s="15"/>
      <c r="D368" s="15"/>
      <c r="E368" s="15"/>
      <c r="F368" s="15"/>
    </row>
    <row r="369" spans="2:6">
      <c r="B369" s="18"/>
      <c r="D369" s="15"/>
      <c r="E369" s="15"/>
      <c r="F369" s="15"/>
    </row>
  </sheetData>
  <mergeCells count="2">
    <mergeCell ref="B6:S6"/>
    <mergeCell ref="B7:S7"/>
  </mergeCells>
  <dataValidations count="1">
    <dataValidation allowBlank="1" showInputMessage="1" showErrorMessage="1" sqref="A1:A1048576 B28:B1048576 B1:B25 D1:XFD1048576 C1:C2 C6:C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B1:CC522"/>
  <sheetViews>
    <sheetView rightToLeft="1" topLeftCell="A25" workbookViewId="0">
      <selection activeCell="M31" sqref="M31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5" width="10.7109375" style="14" customWidth="1"/>
    <col min="6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1392</v>
      </c>
    </row>
    <row r="3" spans="2:81">
      <c r="B3" s="2" t="s">
        <v>2</v>
      </c>
      <c r="C3" t="s">
        <v>191</v>
      </c>
    </row>
    <row r="4" spans="2:81">
      <c r="B4" s="2" t="s">
        <v>3</v>
      </c>
      <c r="C4">
        <v>1154</v>
      </c>
    </row>
    <row r="5" spans="2:81">
      <c r="B5" s="79" t="s">
        <v>193</v>
      </c>
      <c r="C5">
        <v>1154</v>
      </c>
    </row>
    <row r="6" spans="2:81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8" customFormat="1" ht="63">
      <c r="B8" s="4" t="s">
        <v>102</v>
      </c>
      <c r="C8" s="28" t="s">
        <v>50</v>
      </c>
      <c r="D8" s="28" t="s">
        <v>143</v>
      </c>
      <c r="E8" s="28" t="s">
        <v>51</v>
      </c>
      <c r="F8" s="28" t="s">
        <v>88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8" t="s">
        <v>56</v>
      </c>
      <c r="N8" s="28" t="s">
        <v>74</v>
      </c>
      <c r="O8" s="28" t="s">
        <v>75</v>
      </c>
      <c r="P8" s="28" t="s">
        <v>5</v>
      </c>
      <c r="Q8" s="28" t="s">
        <v>76</v>
      </c>
      <c r="R8" s="28" t="s">
        <v>58</v>
      </c>
      <c r="S8" s="35" t="s">
        <v>59</v>
      </c>
      <c r="U8" s="15"/>
      <c r="BZ8" s="15"/>
    </row>
    <row r="9" spans="2:81" s="18" customFormat="1" ht="27.75" customHeight="1">
      <c r="B9" s="19"/>
      <c r="C9" s="30"/>
      <c r="D9" s="20"/>
      <c r="E9" s="20"/>
      <c r="F9" s="30"/>
      <c r="G9" s="30"/>
      <c r="H9" s="30"/>
      <c r="I9" s="30" t="s">
        <v>77</v>
      </c>
      <c r="J9" s="30" t="s">
        <v>78</v>
      </c>
      <c r="K9" s="30"/>
      <c r="L9" s="30" t="s">
        <v>7</v>
      </c>
      <c r="M9" s="30" t="s">
        <v>7</v>
      </c>
      <c r="N9" s="30"/>
      <c r="O9" s="30" t="s">
        <v>79</v>
      </c>
      <c r="P9" s="30" t="s">
        <v>6</v>
      </c>
      <c r="Q9" s="30" t="s">
        <v>7</v>
      </c>
      <c r="R9" s="30" t="s">
        <v>7</v>
      </c>
      <c r="S9" s="31" t="s">
        <v>7</v>
      </c>
      <c r="BZ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3" t="s">
        <v>89</v>
      </c>
      <c r="S10" s="33" t="s">
        <v>90</v>
      </c>
      <c r="T10" s="34"/>
      <c r="BZ10" s="15"/>
    </row>
    <row r="11" spans="2:81" s="22" customFormat="1" ht="18" customHeight="1">
      <c r="B11" s="23" t="s">
        <v>144</v>
      </c>
      <c r="C11" s="7"/>
      <c r="D11" s="7"/>
      <c r="E11" s="7"/>
      <c r="F11" s="7"/>
      <c r="G11" s="7"/>
      <c r="H11" s="7"/>
      <c r="I11" s="7"/>
      <c r="J11" s="80">
        <f>(J12*$P$12+J46*$P$46)/$P$11</f>
        <v>6.264057278987063</v>
      </c>
      <c r="K11" s="7"/>
      <c r="L11" s="7"/>
      <c r="M11" s="80">
        <f>(M12*$P$12+M46*$P$46)/$P$11</f>
        <v>2.0931361989688586</v>
      </c>
      <c r="N11" s="80">
        <f>+N12+N46</f>
        <v>1264104.7600000002</v>
      </c>
      <c r="O11" s="7"/>
      <c r="P11" s="80">
        <f>+P12+P46</f>
        <v>1353.1912898313697</v>
      </c>
      <c r="Q11" s="7"/>
      <c r="R11" s="80">
        <f>+P11/$P$11*100</f>
        <v>100</v>
      </c>
      <c r="S11" s="80">
        <f>+P11/'סכום נכסי הקרן'!$C$42*100</f>
        <v>2.3505609438014283</v>
      </c>
      <c r="T11" s="34"/>
      <c r="BZ11" s="15"/>
      <c r="CC11" s="15"/>
    </row>
    <row r="12" spans="2:81">
      <c r="B12" s="82" t="s">
        <v>195</v>
      </c>
      <c r="C12" s="15"/>
      <c r="D12" s="15"/>
      <c r="E12" s="15"/>
      <c r="J12" s="83">
        <f>(J13*$P$13+ J40*$P$40+J42*P42+J44*P44)/$P$12</f>
        <v>6.264057278987063</v>
      </c>
      <c r="M12" s="83">
        <f>(M13*$P$13+ M40*$P$40+M42*S42+M44*S44)/$P$12</f>
        <v>2.0931361989688586</v>
      </c>
      <c r="N12" s="83">
        <f>+N13+N40+N42+N44</f>
        <v>1264104.7600000002</v>
      </c>
      <c r="P12" s="83">
        <f>+P13+P40+P42+P44</f>
        <v>1353.1912898313697</v>
      </c>
      <c r="R12" s="83">
        <f t="shared" ref="R12:R50" si="0">+P12/$P$11*100</f>
        <v>100</v>
      </c>
      <c r="S12" s="83">
        <f>+P12/'סכום נכסי הקרן'!$C$42*100</f>
        <v>2.3505609438014283</v>
      </c>
    </row>
    <row r="13" spans="2:81">
      <c r="B13" s="82" t="s">
        <v>1214</v>
      </c>
      <c r="C13" s="15"/>
      <c r="D13" s="15"/>
      <c r="E13" s="15"/>
      <c r="J13" s="83">
        <f>SUMPRODUCT(J14:J39,$P$14:$P$39)/$P$13</f>
        <v>6.264057278987063</v>
      </c>
      <c r="M13" s="83">
        <f>SUMPRODUCT(M14:M39,$P$14:$P$39)/$P$13</f>
        <v>2.0931361989688586</v>
      </c>
      <c r="N13" s="83">
        <f>SUM(N14:N39)</f>
        <v>1264104.7600000002</v>
      </c>
      <c r="P13" s="83">
        <f>SUM(P14:P39)</f>
        <v>1353.1912898313697</v>
      </c>
      <c r="R13" s="83">
        <f t="shared" si="0"/>
        <v>100</v>
      </c>
      <c r="S13" s="83">
        <f>+P13/'סכום נכסי הקרן'!$C$42*100</f>
        <v>2.3505609438014283</v>
      </c>
    </row>
    <row r="14" spans="2:81">
      <c r="B14" t="s">
        <v>1218</v>
      </c>
      <c r="C14" s="87" t="s">
        <v>1219</v>
      </c>
      <c r="D14" s="15"/>
      <c r="E14" s="87" t="s">
        <v>1220</v>
      </c>
      <c r="F14" t="s">
        <v>133</v>
      </c>
      <c r="G14" t="s">
        <v>265</v>
      </c>
      <c r="H14" t="s">
        <v>155</v>
      </c>
      <c r="I14" t="s">
        <v>1221</v>
      </c>
      <c r="J14" s="81">
        <v>12.34</v>
      </c>
      <c r="K14" t="s">
        <v>108</v>
      </c>
      <c r="L14" s="81">
        <v>4.0999999999999996</v>
      </c>
      <c r="M14" s="81">
        <v>2.42</v>
      </c>
      <c r="N14" s="81">
        <v>145454.54999999999</v>
      </c>
      <c r="O14" s="81">
        <v>125.39</v>
      </c>
      <c r="P14" s="81">
        <v>182.38546024499999</v>
      </c>
      <c r="Q14" s="81">
        <v>0</v>
      </c>
      <c r="R14" s="81">
        <f t="shared" si="0"/>
        <v>13.478172791647831</v>
      </c>
      <c r="S14" s="81">
        <f>+P14/'סכום נכסי הקרן'!$C$42*100</f>
        <v>0.31681266557854459</v>
      </c>
    </row>
    <row r="15" spans="2:81">
      <c r="B15" t="s">
        <v>1222</v>
      </c>
      <c r="C15" s="87" t="s">
        <v>1223</v>
      </c>
      <c r="D15" s="15"/>
      <c r="E15" s="87" t="s">
        <v>1220</v>
      </c>
      <c r="F15" t="s">
        <v>133</v>
      </c>
      <c r="G15" t="s">
        <v>265</v>
      </c>
      <c r="H15" t="s">
        <v>155</v>
      </c>
      <c r="I15" t="s">
        <v>1224</v>
      </c>
      <c r="J15" s="81">
        <v>2.69</v>
      </c>
      <c r="K15" t="s">
        <v>108</v>
      </c>
      <c r="L15" s="81">
        <v>3.3</v>
      </c>
      <c r="M15" s="81">
        <v>1.1100000000000001</v>
      </c>
      <c r="N15" s="81">
        <v>277000</v>
      </c>
      <c r="O15" s="81">
        <v>109.61</v>
      </c>
      <c r="P15" s="81">
        <v>303.61970000000002</v>
      </c>
      <c r="Q15" s="81">
        <v>0.11</v>
      </c>
      <c r="R15" s="81">
        <f t="shared" si="0"/>
        <v>22.437308182632194</v>
      </c>
      <c r="S15" s="81">
        <f>+P15/'סכום נכסי הקרן'!$C$42*100</f>
        <v>0.52740260298131447</v>
      </c>
    </row>
    <row r="16" spans="2:81">
      <c r="B16" t="s">
        <v>1225</v>
      </c>
      <c r="C16" s="87" t="s">
        <v>1226</v>
      </c>
      <c r="D16" s="15"/>
      <c r="E16" s="87" t="s">
        <v>1227</v>
      </c>
      <c r="F16" t="s">
        <v>133</v>
      </c>
      <c r="G16" t="s">
        <v>312</v>
      </c>
      <c r="H16" t="s">
        <v>155</v>
      </c>
      <c r="I16" t="s">
        <v>1228</v>
      </c>
      <c r="J16" s="81">
        <v>0.74</v>
      </c>
      <c r="K16" t="s">
        <v>108</v>
      </c>
      <c r="L16" s="81">
        <v>8.4</v>
      </c>
      <c r="M16" s="81">
        <v>1.45</v>
      </c>
      <c r="N16" s="81">
        <v>3160.5</v>
      </c>
      <c r="O16" s="81">
        <v>127.17</v>
      </c>
      <c r="P16" s="81">
        <v>4.0192078499999999</v>
      </c>
      <c r="Q16" s="81">
        <v>0</v>
      </c>
      <c r="R16" s="81">
        <f t="shared" si="0"/>
        <v>0.29701697610696715</v>
      </c>
      <c r="S16" s="81">
        <f>+P16/'סכום נכסי הקרן'!$C$42*100</f>
        <v>6.9815650368303915E-3</v>
      </c>
    </row>
    <row r="17" spans="2:19">
      <c r="B17" t="s">
        <v>1229</v>
      </c>
      <c r="C17" s="87" t="s">
        <v>1230</v>
      </c>
      <c r="D17" s="15"/>
      <c r="E17" s="87" t="s">
        <v>1227</v>
      </c>
      <c r="F17" t="s">
        <v>133</v>
      </c>
      <c r="G17" t="s">
        <v>312</v>
      </c>
      <c r="H17" t="s">
        <v>155</v>
      </c>
      <c r="I17" t="s">
        <v>1231</v>
      </c>
      <c r="J17" s="81">
        <v>1.58</v>
      </c>
      <c r="K17" t="s">
        <v>108</v>
      </c>
      <c r="L17" s="81">
        <v>5.35</v>
      </c>
      <c r="M17" s="81">
        <v>1.49</v>
      </c>
      <c r="N17" s="81">
        <v>42140</v>
      </c>
      <c r="O17" s="81">
        <v>114.11</v>
      </c>
      <c r="P17" s="81">
        <v>48.085954000000001</v>
      </c>
      <c r="Q17" s="81">
        <v>0.01</v>
      </c>
      <c r="R17" s="81">
        <f t="shared" si="0"/>
        <v>3.5535222818343972</v>
      </c>
      <c r="S17" s="81">
        <f>+P17/'סכום נכסי הקרן'!$C$42*100</f>
        <v>8.3527706886080674E-2</v>
      </c>
    </row>
    <row r="18" spans="2:19">
      <c r="B18" t="s">
        <v>1232</v>
      </c>
      <c r="C18" s="87" t="s">
        <v>1233</v>
      </c>
      <c r="D18" s="15"/>
      <c r="E18" s="87" t="s">
        <v>320</v>
      </c>
      <c r="F18" t="s">
        <v>133</v>
      </c>
      <c r="G18" t="s">
        <v>566</v>
      </c>
      <c r="H18" t="s">
        <v>156</v>
      </c>
      <c r="I18" t="s">
        <v>1234</v>
      </c>
      <c r="J18" s="81">
        <v>4.4400000000000004</v>
      </c>
      <c r="K18" t="s">
        <v>108</v>
      </c>
      <c r="L18" s="81">
        <v>6</v>
      </c>
      <c r="M18" s="81">
        <v>2.89</v>
      </c>
      <c r="N18" s="81">
        <v>253986</v>
      </c>
      <c r="O18" s="81">
        <v>121.08</v>
      </c>
      <c r="P18" s="81">
        <v>307.52624880000002</v>
      </c>
      <c r="Q18" s="81">
        <v>0.01</v>
      </c>
      <c r="R18" s="81">
        <f t="shared" si="0"/>
        <v>22.725999724571309</v>
      </c>
      <c r="S18" s="81">
        <f>+P18/'סכום נכסי הקרן'!$C$42*100</f>
        <v>0.53418847361419342</v>
      </c>
    </row>
    <row r="19" spans="2:19">
      <c r="B19" t="s">
        <v>1235</v>
      </c>
      <c r="C19" s="87" t="s">
        <v>1236</v>
      </c>
      <c r="D19" s="15"/>
      <c r="E19" s="87" t="s">
        <v>320</v>
      </c>
      <c r="F19" t="s">
        <v>133</v>
      </c>
      <c r="G19" t="s">
        <v>566</v>
      </c>
      <c r="H19" t="s">
        <v>156</v>
      </c>
      <c r="I19" t="s">
        <v>1237</v>
      </c>
      <c r="J19" s="81">
        <v>7.87</v>
      </c>
      <c r="K19" t="s">
        <v>108</v>
      </c>
      <c r="L19" s="81">
        <v>6</v>
      </c>
      <c r="M19" s="81">
        <v>3.01</v>
      </c>
      <c r="N19" s="81">
        <v>80039</v>
      </c>
      <c r="O19" s="81">
        <v>128.36000000000001</v>
      </c>
      <c r="P19" s="81">
        <v>102.73806039999999</v>
      </c>
      <c r="Q19" s="81">
        <v>0.01</v>
      </c>
      <c r="R19" s="81">
        <f t="shared" si="0"/>
        <v>7.5922791679218449</v>
      </c>
      <c r="S19" s="81">
        <f>+P19/'סכום נכסי הקרן'!$C$42*100</f>
        <v>0.17846114886554296</v>
      </c>
    </row>
    <row r="20" spans="2:19">
      <c r="B20" t="s">
        <v>1238</v>
      </c>
      <c r="C20" s="87" t="s">
        <v>1239</v>
      </c>
      <c r="D20" s="15"/>
      <c r="E20" s="87" t="s">
        <v>1240</v>
      </c>
      <c r="F20" t="s">
        <v>133</v>
      </c>
      <c r="G20" t="s">
        <v>312</v>
      </c>
      <c r="H20" t="s">
        <v>155</v>
      </c>
      <c r="I20" t="s">
        <v>1241</v>
      </c>
      <c r="J20" s="81">
        <v>8.66</v>
      </c>
      <c r="K20" t="s">
        <v>108</v>
      </c>
      <c r="L20" s="81">
        <v>4.8</v>
      </c>
      <c r="M20" s="81">
        <v>1.43</v>
      </c>
      <c r="N20" s="81">
        <v>107460</v>
      </c>
      <c r="O20" s="81">
        <v>132.33000000000001</v>
      </c>
      <c r="P20" s="81">
        <v>142.201818</v>
      </c>
      <c r="Q20" s="81">
        <v>0.01</v>
      </c>
      <c r="R20" s="81">
        <f t="shared" si="0"/>
        <v>10.508626464608763</v>
      </c>
      <c r="S20" s="81">
        <f>+P20/'סכום נכסי הקרן'!$C$42*100</f>
        <v>0.2470116694070745</v>
      </c>
    </row>
    <row r="21" spans="2:19">
      <c r="B21" t="s">
        <v>1242</v>
      </c>
      <c r="C21" s="87" t="s">
        <v>1243</v>
      </c>
      <c r="D21" s="15"/>
      <c r="E21" s="87" t="s">
        <v>1240</v>
      </c>
      <c r="F21" t="s">
        <v>133</v>
      </c>
      <c r="G21" t="s">
        <v>312</v>
      </c>
      <c r="H21" t="s">
        <v>155</v>
      </c>
      <c r="I21" t="s">
        <v>1244</v>
      </c>
      <c r="J21" s="81">
        <v>11.18</v>
      </c>
      <c r="K21" t="s">
        <v>108</v>
      </c>
      <c r="L21" s="81">
        <v>2.95</v>
      </c>
      <c r="M21" s="81">
        <v>1.98</v>
      </c>
      <c r="N21" s="81">
        <v>115000</v>
      </c>
      <c r="O21" s="81">
        <v>112.06</v>
      </c>
      <c r="P21" s="81">
        <v>128.869</v>
      </c>
      <c r="Q21" s="81">
        <v>0.01</v>
      </c>
      <c r="R21" s="81">
        <f t="shared" si="0"/>
        <v>9.523339454546683</v>
      </c>
      <c r="S21" s="81">
        <f>+P21/'סכום נכסי הקרן'!$C$42*100</f>
        <v>0.22385189776420639</v>
      </c>
    </row>
    <row r="22" spans="2:19">
      <c r="B22" s="87" t="s">
        <v>1245</v>
      </c>
      <c r="C22" s="87" t="s">
        <v>1246</v>
      </c>
      <c r="D22" s="15"/>
      <c r="E22" s="87" t="s">
        <v>275</v>
      </c>
      <c r="F22" t="s">
        <v>264</v>
      </c>
      <c r="G22" t="s">
        <v>341</v>
      </c>
      <c r="H22" t="s">
        <v>155</v>
      </c>
      <c r="I22" t="s">
        <v>1247</v>
      </c>
      <c r="J22" s="81">
        <v>6.41</v>
      </c>
      <c r="K22" t="s">
        <v>108</v>
      </c>
      <c r="L22" s="81">
        <v>3.54</v>
      </c>
      <c r="M22" s="81">
        <v>3.37</v>
      </c>
      <c r="N22" s="81">
        <v>50000</v>
      </c>
      <c r="O22" s="81">
        <v>102.12</v>
      </c>
      <c r="P22" s="81">
        <v>51.06</v>
      </c>
      <c r="Q22" s="81">
        <v>0</v>
      </c>
      <c r="R22" s="81">
        <f t="shared" si="0"/>
        <v>3.7733024431721649</v>
      </c>
      <c r="S22" s="81">
        <f>+P22/'סכום נכסי הקרן'!$C$42*100</f>
        <v>8.8693773520710006E-2</v>
      </c>
    </row>
    <row r="23" spans="2:19">
      <c r="B23" t="s">
        <v>1248</v>
      </c>
      <c r="C23" s="87" t="s">
        <v>1249</v>
      </c>
      <c r="D23" s="15"/>
      <c r="E23" s="87" t="s">
        <v>565</v>
      </c>
      <c r="F23" t="s">
        <v>324</v>
      </c>
      <c r="G23" t="s">
        <v>336</v>
      </c>
      <c r="H23" t="s">
        <v>156</v>
      </c>
      <c r="I23" t="s">
        <v>1250</v>
      </c>
      <c r="J23" s="81">
        <v>2.17</v>
      </c>
      <c r="K23" t="s">
        <v>108</v>
      </c>
      <c r="L23" s="81">
        <v>3.5</v>
      </c>
      <c r="M23" s="81">
        <v>2.2400000000000002</v>
      </c>
      <c r="N23" s="81">
        <v>45379</v>
      </c>
      <c r="O23" s="81">
        <v>106.09</v>
      </c>
      <c r="P23" s="81">
        <v>48.142581100000001</v>
      </c>
      <c r="Q23" s="81">
        <v>0.01</v>
      </c>
      <c r="R23" s="81">
        <f t="shared" si="0"/>
        <v>3.5577069895269111</v>
      </c>
      <c r="S23" s="81">
        <f>+P23/'סכום נכסי הקרן'!$C$42*100</f>
        <v>8.3626070990713161E-2</v>
      </c>
    </row>
    <row r="24" spans="2:19">
      <c r="B24" t="s">
        <v>1251</v>
      </c>
      <c r="C24" s="87" t="s">
        <v>1252</v>
      </c>
      <c r="D24" s="15"/>
      <c r="E24" s="87" t="s">
        <v>565</v>
      </c>
      <c r="F24" t="s">
        <v>324</v>
      </c>
      <c r="G24" t="s">
        <v>336</v>
      </c>
      <c r="H24" t="s">
        <v>156</v>
      </c>
      <c r="I24" t="s">
        <v>1253</v>
      </c>
      <c r="J24" s="81">
        <v>2.19</v>
      </c>
      <c r="K24" t="s">
        <v>108</v>
      </c>
      <c r="L24" s="81">
        <v>2.35</v>
      </c>
      <c r="M24" s="81">
        <v>3.09</v>
      </c>
      <c r="N24" s="81">
        <v>13000</v>
      </c>
      <c r="O24" s="81">
        <v>99.91</v>
      </c>
      <c r="P24" s="81">
        <v>12.988300000000001</v>
      </c>
      <c r="Q24" s="81">
        <v>0</v>
      </c>
      <c r="R24" s="81">
        <f t="shared" si="0"/>
        <v>0.95982734278599735</v>
      </c>
      <c r="S24" s="81">
        <f>+P24/'סכום נכסי הקרן'!$C$42*100</f>
        <v>2.2561326647454714E-2</v>
      </c>
    </row>
    <row r="25" spans="2:19">
      <c r="B25" t="s">
        <v>1254</v>
      </c>
      <c r="C25" s="87" t="s">
        <v>1255</v>
      </c>
      <c r="D25" s="15"/>
      <c r="E25" s="87" t="s">
        <v>1256</v>
      </c>
      <c r="F25" t="s">
        <v>118</v>
      </c>
      <c r="G25"/>
      <c r="H25"/>
      <c r="I25" t="s">
        <v>1257</v>
      </c>
      <c r="J25" s="81">
        <v>0</v>
      </c>
      <c r="K25" t="s">
        <v>108</v>
      </c>
      <c r="L25" s="81">
        <v>6.6</v>
      </c>
      <c r="M25" s="81">
        <v>0</v>
      </c>
      <c r="N25" s="81">
        <v>5294.6</v>
      </c>
      <c r="O25" s="81">
        <v>30</v>
      </c>
      <c r="P25" s="81">
        <v>1.5883799999999999</v>
      </c>
      <c r="Q25" s="81">
        <v>0</v>
      </c>
      <c r="R25" s="81">
        <f t="shared" si="0"/>
        <v>0.11738030032678813</v>
      </c>
      <c r="S25" s="81">
        <f>+P25/'סכום נכסי הקרן'!$C$42*100</f>
        <v>2.759095495198303E-3</v>
      </c>
    </row>
    <row r="26" spans="2:19">
      <c r="B26" t="s">
        <v>1365</v>
      </c>
      <c r="C26" s="87" t="s">
        <v>1366</v>
      </c>
      <c r="D26" s="15"/>
      <c r="E26" s="87">
        <v>520002387</v>
      </c>
      <c r="F26" s="87" t="s">
        <v>1398</v>
      </c>
      <c r="G26"/>
      <c r="H26"/>
      <c r="I26" s="101">
        <v>40941</v>
      </c>
      <c r="J26" s="81">
        <v>0</v>
      </c>
      <c r="K26" t="s">
        <v>108</v>
      </c>
      <c r="L26" s="81">
        <v>6.6</v>
      </c>
      <c r="M26" s="81">
        <v>0</v>
      </c>
      <c r="N26" s="81">
        <v>5294.6</v>
      </c>
      <c r="O26" s="81">
        <v>30</v>
      </c>
      <c r="P26" s="81">
        <v>1.5883799999999999</v>
      </c>
      <c r="Q26" s="81">
        <v>0</v>
      </c>
      <c r="R26" s="81">
        <f t="shared" ref="R26:R29" si="1">+P26/$P$11*100</f>
        <v>0.11738030032678813</v>
      </c>
      <c r="S26" s="81">
        <f>+P26/'סכום נכסי הקרן'!$C$42*100</f>
        <v>2.759095495198303E-3</v>
      </c>
    </row>
    <row r="27" spans="2:19">
      <c r="B27" t="s">
        <v>1367</v>
      </c>
      <c r="C27" s="87" t="s">
        <v>1368</v>
      </c>
      <c r="D27" s="15"/>
      <c r="E27" s="87">
        <v>520002387</v>
      </c>
      <c r="F27" s="87" t="s">
        <v>1398</v>
      </c>
      <c r="G27"/>
      <c r="H27"/>
      <c r="I27" s="101">
        <v>41309</v>
      </c>
      <c r="J27" s="81">
        <v>0</v>
      </c>
      <c r="K27" t="s">
        <v>108</v>
      </c>
      <c r="L27" s="81">
        <v>6.6</v>
      </c>
      <c r="M27" s="81">
        <v>0</v>
      </c>
      <c r="N27" s="81">
        <v>5294.6</v>
      </c>
      <c r="O27" s="81">
        <v>30</v>
      </c>
      <c r="P27" s="81">
        <v>1.5883799999999999</v>
      </c>
      <c r="Q27" s="81">
        <v>0</v>
      </c>
      <c r="R27" s="81">
        <f t="shared" si="1"/>
        <v>0.11738030032678813</v>
      </c>
      <c r="S27" s="81">
        <f>+P27/'סכום נכסי הקרן'!$C$42*100</f>
        <v>2.759095495198303E-3</v>
      </c>
    </row>
    <row r="28" spans="2:19">
      <c r="B28" t="s">
        <v>1369</v>
      </c>
      <c r="C28" s="87" t="s">
        <v>1370</v>
      </c>
      <c r="D28" s="15"/>
      <c r="E28" s="87">
        <v>520002387</v>
      </c>
      <c r="F28" s="87" t="s">
        <v>1398</v>
      </c>
      <c r="G28"/>
      <c r="H28"/>
      <c r="I28" s="101">
        <v>41675</v>
      </c>
      <c r="J28" s="81">
        <v>0</v>
      </c>
      <c r="K28" t="s">
        <v>108</v>
      </c>
      <c r="L28" s="81">
        <v>6.6</v>
      </c>
      <c r="M28" s="81">
        <v>0</v>
      </c>
      <c r="N28" s="81">
        <v>5294.6</v>
      </c>
      <c r="O28" s="81">
        <v>30</v>
      </c>
      <c r="P28" s="81">
        <v>1.5883799999999999</v>
      </c>
      <c r="Q28" s="81">
        <v>0</v>
      </c>
      <c r="R28" s="81">
        <f t="shared" si="1"/>
        <v>0.11738030032678813</v>
      </c>
      <c r="S28" s="81">
        <f>+P28/'סכום נכסי הקרן'!$C$42*100</f>
        <v>2.759095495198303E-3</v>
      </c>
    </row>
    <row r="29" spans="2:19">
      <c r="B29" t="s">
        <v>1371</v>
      </c>
      <c r="C29" s="87" t="s">
        <v>1372</v>
      </c>
      <c r="D29" s="15"/>
      <c r="E29" s="87">
        <v>520002387</v>
      </c>
      <c r="F29" s="87" t="s">
        <v>1398</v>
      </c>
      <c r="G29"/>
      <c r="H29"/>
      <c r="I29" s="101">
        <v>42044</v>
      </c>
      <c r="J29" s="81">
        <v>0</v>
      </c>
      <c r="K29" t="s">
        <v>108</v>
      </c>
      <c r="L29" s="81">
        <v>6.6</v>
      </c>
      <c r="M29" s="81">
        <v>0</v>
      </c>
      <c r="N29" s="81">
        <v>5294.6</v>
      </c>
      <c r="O29" s="81">
        <v>30</v>
      </c>
      <c r="P29" s="81">
        <v>1.5883799999999999</v>
      </c>
      <c r="Q29" s="81">
        <v>0</v>
      </c>
      <c r="R29" s="81">
        <f t="shared" si="1"/>
        <v>0.11738030032678813</v>
      </c>
      <c r="S29" s="81">
        <f>+P29/'סכום נכסי הקרן'!$C$42*100</f>
        <v>2.759095495198303E-3</v>
      </c>
    </row>
    <row r="30" spans="2:19">
      <c r="B30" t="s">
        <v>1258</v>
      </c>
      <c r="C30" s="87" t="s">
        <v>1259</v>
      </c>
      <c r="D30" s="15"/>
      <c r="E30" s="87" t="s">
        <v>1256</v>
      </c>
      <c r="F30" t="s">
        <v>118</v>
      </c>
      <c r="G30"/>
      <c r="H30"/>
      <c r="I30" t="s">
        <v>1257</v>
      </c>
      <c r="J30" s="81">
        <v>1.36</v>
      </c>
      <c r="K30" t="s">
        <v>108</v>
      </c>
      <c r="L30" s="81">
        <v>7.95</v>
      </c>
      <c r="M30" s="81">
        <v>0</v>
      </c>
      <c r="N30" s="81">
        <v>14709.9</v>
      </c>
      <c r="O30" s="81">
        <v>30</v>
      </c>
      <c r="P30" s="81">
        <v>4.4129699999999996</v>
      </c>
      <c r="Q30" s="81">
        <v>0</v>
      </c>
      <c r="R30" s="81">
        <f t="shared" si="0"/>
        <v>0.32611575563347955</v>
      </c>
      <c r="S30" s="81">
        <f>+P30/'סכום נכסי הקרן'!$C$42*100</f>
        <v>7.665549583503478E-3</v>
      </c>
    </row>
    <row r="31" spans="2:19">
      <c r="B31" t="s">
        <v>1260</v>
      </c>
      <c r="C31" s="87" t="s">
        <v>1261</v>
      </c>
      <c r="D31" s="15"/>
      <c r="E31" s="87" t="s">
        <v>1262</v>
      </c>
      <c r="F31" t="s">
        <v>118</v>
      </c>
      <c r="G31"/>
      <c r="H31"/>
      <c r="I31" t="s">
        <v>1263</v>
      </c>
      <c r="J31" s="81">
        <v>0</v>
      </c>
      <c r="K31" t="s">
        <v>108</v>
      </c>
      <c r="L31" s="81">
        <v>5.2</v>
      </c>
      <c r="M31" s="81">
        <v>0</v>
      </c>
      <c r="N31" s="81">
        <v>1196.55</v>
      </c>
      <c r="O31" s="81">
        <v>2.5</v>
      </c>
      <c r="P31" s="81">
        <v>2.9913749999999999E-2</v>
      </c>
      <c r="Q31" s="81">
        <v>0</v>
      </c>
      <c r="R31" s="81">
        <f t="shared" si="0"/>
        <v>2.2106076372785219E-3</v>
      </c>
      <c r="S31" s="81">
        <f>+P31/'סכום נכסי הקרן'!$C$42*100</f>
        <v>5.1961679742560497E-5</v>
      </c>
    </row>
    <row r="32" spans="2:19">
      <c r="B32" s="87" t="s">
        <v>1399</v>
      </c>
      <c r="C32" s="87">
        <v>1125376</v>
      </c>
      <c r="E32" s="87">
        <v>520042441</v>
      </c>
      <c r="F32" s="87" t="s">
        <v>1398</v>
      </c>
      <c r="G32" s="87"/>
      <c r="H32" s="87"/>
      <c r="I32" s="101">
        <v>40911</v>
      </c>
      <c r="J32" s="85">
        <v>0</v>
      </c>
      <c r="K32" s="87" t="s">
        <v>108</v>
      </c>
      <c r="L32" s="81">
        <v>5.14</v>
      </c>
      <c r="M32" s="81">
        <v>0</v>
      </c>
      <c r="N32" s="81">
        <v>164.25</v>
      </c>
      <c r="O32" s="81">
        <v>2.5</v>
      </c>
      <c r="P32" s="81">
        <v>4.1062499999999997E-3</v>
      </c>
      <c r="Q32" s="81">
        <v>0</v>
      </c>
      <c r="R32" s="81">
        <f t="shared" ref="R32" si="2">+P32/$P$11*100</f>
        <v>3.034493371969389E-4</v>
      </c>
      <c r="S32" s="81">
        <f>+P32/'סכום נכסי הקרן'!$C$42*100</f>
        <v>7.1327616043755471E-6</v>
      </c>
    </row>
    <row r="33" spans="2:19">
      <c r="B33" t="s">
        <v>1264</v>
      </c>
      <c r="C33" s="87" t="s">
        <v>1265</v>
      </c>
      <c r="D33" s="15"/>
      <c r="E33" s="87" t="s">
        <v>1266</v>
      </c>
      <c r="F33" t="s">
        <v>296</v>
      </c>
      <c r="G33"/>
      <c r="H33"/>
      <c r="I33" t="s">
        <v>1267</v>
      </c>
      <c r="J33" s="81">
        <v>0</v>
      </c>
      <c r="K33" t="s">
        <v>108</v>
      </c>
      <c r="L33" s="81">
        <v>7.1</v>
      </c>
      <c r="M33" s="81">
        <v>0</v>
      </c>
      <c r="N33" s="81">
        <v>35000</v>
      </c>
      <c r="O33" s="81">
        <v>2.5</v>
      </c>
      <c r="P33" s="81">
        <v>0.875</v>
      </c>
      <c r="Q33" s="81">
        <v>0</v>
      </c>
      <c r="R33" s="81">
        <f t="shared" si="0"/>
        <v>6.4661959220047874E-2</v>
      </c>
      <c r="S33" s="81">
        <f>+P33/'סכום נכסי הקרן'!$C$42*100</f>
        <v>1.5199187589232522E-3</v>
      </c>
    </row>
    <row r="34" spans="2:19">
      <c r="B34" s="87" t="s">
        <v>1400</v>
      </c>
      <c r="C34" s="87">
        <v>1170190</v>
      </c>
      <c r="E34" s="87" t="s">
        <v>1266</v>
      </c>
      <c r="F34" s="87" t="s">
        <v>296</v>
      </c>
      <c r="G34" s="87"/>
      <c r="H34" s="87"/>
      <c r="I34" s="101">
        <v>41266</v>
      </c>
      <c r="J34" s="85">
        <v>0</v>
      </c>
      <c r="K34" s="87" t="s">
        <v>108</v>
      </c>
      <c r="L34" s="81">
        <v>7.1</v>
      </c>
      <c r="M34" s="81">
        <v>0</v>
      </c>
      <c r="N34" s="81">
        <v>11666.66</v>
      </c>
      <c r="O34" s="81">
        <v>2.5</v>
      </c>
      <c r="P34" s="81">
        <v>0.2916665</v>
      </c>
      <c r="Q34" s="81">
        <v>0</v>
      </c>
      <c r="R34" s="81">
        <f t="shared" ref="R34" si="3">+P34/$P$11*100</f>
        <v>2.1553974090118961E-2</v>
      </c>
      <c r="S34" s="81">
        <f>+P34/'סכום נכסי הקרן'!$C$42*100</f>
        <v>5.0663929679941569E-4</v>
      </c>
    </row>
    <row r="35" spans="2:19">
      <c r="B35" t="s">
        <v>1268</v>
      </c>
      <c r="C35" s="87" t="s">
        <v>1269</v>
      </c>
      <c r="D35" s="15"/>
      <c r="E35" s="87" t="s">
        <v>1270</v>
      </c>
      <c r="F35" t="s">
        <v>296</v>
      </c>
      <c r="G35"/>
      <c r="H35"/>
      <c r="I35" t="s">
        <v>1271</v>
      </c>
      <c r="J35" s="81">
        <v>0</v>
      </c>
      <c r="K35" t="s">
        <v>108</v>
      </c>
      <c r="L35" s="81">
        <v>5.15</v>
      </c>
      <c r="M35" s="81">
        <v>0</v>
      </c>
      <c r="N35" s="81">
        <v>5391.23</v>
      </c>
      <c r="O35" s="81">
        <v>2.5</v>
      </c>
      <c r="P35" s="81">
        <v>0.13478075</v>
      </c>
      <c r="Q35" s="81">
        <v>0</v>
      </c>
      <c r="R35" s="81">
        <f t="shared" si="0"/>
        <v>9.9602141258828183E-3</v>
      </c>
      <c r="S35" s="81">
        <f>+P35/'סכום נכסי הקרן'!$C$42*100</f>
        <v>2.3412090316199443E-4</v>
      </c>
    </row>
    <row r="36" spans="2:19">
      <c r="B36" t="s">
        <v>1272</v>
      </c>
      <c r="C36" s="87" t="s">
        <v>1273</v>
      </c>
      <c r="D36" s="15"/>
      <c r="E36" s="87" t="s">
        <v>1274</v>
      </c>
      <c r="F36" t="s">
        <v>118</v>
      </c>
      <c r="G36"/>
      <c r="H36"/>
      <c r="I36" t="s">
        <v>1275</v>
      </c>
      <c r="J36" s="81">
        <v>0</v>
      </c>
      <c r="K36" t="s">
        <v>108</v>
      </c>
      <c r="L36" s="81">
        <v>8</v>
      </c>
      <c r="M36" s="81">
        <v>0</v>
      </c>
      <c r="N36" s="81">
        <v>7500</v>
      </c>
      <c r="O36" s="81">
        <v>9.9999999999999995E-7</v>
      </c>
      <c r="P36" s="81">
        <v>7.4999999999999997E-8</v>
      </c>
      <c r="Q36" s="81">
        <v>0</v>
      </c>
      <c r="R36" s="81">
        <f t="shared" si="0"/>
        <v>5.5424536474326745E-9</v>
      </c>
      <c r="S36" s="81">
        <f>+P36/'סכום נכסי הקרן'!$C$42*100</f>
        <v>1.3027875076485015E-10</v>
      </c>
    </row>
    <row r="37" spans="2:19">
      <c r="B37" t="s">
        <v>1276</v>
      </c>
      <c r="C37" s="87" t="s">
        <v>1277</v>
      </c>
      <c r="D37" s="15"/>
      <c r="E37" s="87" t="s">
        <v>1278</v>
      </c>
      <c r="F37" t="s">
        <v>133</v>
      </c>
      <c r="G37"/>
      <c r="H37"/>
      <c r="I37" t="s">
        <v>1279</v>
      </c>
      <c r="J37" s="81">
        <v>0</v>
      </c>
      <c r="K37" t="s">
        <v>108</v>
      </c>
      <c r="L37" s="81">
        <v>6.5</v>
      </c>
      <c r="M37" s="81">
        <v>0</v>
      </c>
      <c r="N37" s="81">
        <v>2524.0500000000002</v>
      </c>
      <c r="O37" s="81">
        <v>9.9999999999999995E-7</v>
      </c>
      <c r="P37" s="81">
        <v>2.52405E-8</v>
      </c>
      <c r="Q37" s="81">
        <v>0</v>
      </c>
      <c r="R37" s="81">
        <f t="shared" si="0"/>
        <v>1.8652573505069925E-9</v>
      </c>
      <c r="S37" s="81">
        <f>+P37/'סכום נכסי הקרן'!$C$42*100</f>
        <v>4.3844010782402678E-11</v>
      </c>
    </row>
    <row r="38" spans="2:19">
      <c r="B38" t="s">
        <v>1280</v>
      </c>
      <c r="C38" s="87" t="s">
        <v>1281</v>
      </c>
      <c r="D38" s="15"/>
      <c r="E38" s="87" t="s">
        <v>1282</v>
      </c>
      <c r="F38" t="s">
        <v>932</v>
      </c>
      <c r="G38"/>
      <c r="H38"/>
      <c r="I38" t="s">
        <v>1283</v>
      </c>
      <c r="J38" s="81">
        <v>2.63</v>
      </c>
      <c r="K38" t="s">
        <v>108</v>
      </c>
      <c r="L38" s="81">
        <v>3</v>
      </c>
      <c r="M38" s="81">
        <v>0</v>
      </c>
      <c r="N38" s="81">
        <v>5274.14</v>
      </c>
      <c r="O38" s="81">
        <v>22.51</v>
      </c>
      <c r="P38" s="81">
        <v>1.1872089139999999</v>
      </c>
      <c r="Q38" s="81">
        <v>0</v>
      </c>
      <c r="R38" s="81">
        <f t="shared" si="0"/>
        <v>8.7734005008851784E-2</v>
      </c>
      <c r="S38" s="81">
        <f>+P38/'סכום נכסי הקרן'!$C$42*100</f>
        <v>2.0622412561708591E-3</v>
      </c>
    </row>
    <row r="39" spans="2:19">
      <c r="B39" t="s">
        <v>1284</v>
      </c>
      <c r="C39" s="87" t="s">
        <v>1285</v>
      </c>
      <c r="D39" s="15"/>
      <c r="E39" s="87" t="s">
        <v>1286</v>
      </c>
      <c r="F39" t="s">
        <v>296</v>
      </c>
      <c r="G39"/>
      <c r="H39"/>
      <c r="I39" t="s">
        <v>1287</v>
      </c>
      <c r="J39" s="81">
        <v>2.19</v>
      </c>
      <c r="K39" t="s">
        <v>108</v>
      </c>
      <c r="L39" s="81">
        <v>4.78</v>
      </c>
      <c r="M39" s="81">
        <v>0</v>
      </c>
      <c r="N39" s="81">
        <v>21585.93</v>
      </c>
      <c r="O39" s="81">
        <v>30.934100000000001</v>
      </c>
      <c r="P39" s="81">
        <v>6.6774131721299996</v>
      </c>
      <c r="Q39" s="81">
        <v>0.03</v>
      </c>
      <c r="R39" s="81">
        <f t="shared" si="0"/>
        <v>0.49345670655049201</v>
      </c>
      <c r="S39" s="81">
        <f>+P39/'סכום נכסי הקרן'!$C$42*100</f>
        <v>1.1599000618744691E-2</v>
      </c>
    </row>
    <row r="40" spans="2:19">
      <c r="B40" s="82" t="s">
        <v>1215</v>
      </c>
      <c r="C40" s="15"/>
      <c r="D40" s="15"/>
      <c r="E40" s="15"/>
      <c r="J40" s="83">
        <f>+J41</f>
        <v>0</v>
      </c>
      <c r="M40" s="83">
        <f>+M41</f>
        <v>0</v>
      </c>
      <c r="N40" s="83">
        <f>+N41</f>
        <v>0</v>
      </c>
      <c r="P40" s="83">
        <f>+P41</f>
        <v>0</v>
      </c>
      <c r="R40" s="83">
        <f t="shared" si="0"/>
        <v>0</v>
      </c>
      <c r="S40" s="83">
        <f>+P40/'סכום נכסי הקרן'!$C$42*100</f>
        <v>0</v>
      </c>
    </row>
    <row r="41" spans="2:19">
      <c r="B41" s="81">
        <v>0</v>
      </c>
      <c r="C41" s="81">
        <v>0</v>
      </c>
      <c r="D41" s="15"/>
      <c r="E41" s="15"/>
      <c r="F41" s="81">
        <v>0</v>
      </c>
      <c r="G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0</v>
      </c>
      <c r="P41" s="81">
        <v>0</v>
      </c>
      <c r="Q41" s="81">
        <v>0</v>
      </c>
      <c r="R41" s="81">
        <f t="shared" si="0"/>
        <v>0</v>
      </c>
      <c r="S41" s="81">
        <f>+P41/'סכום נכסי הקרן'!$C$42*100</f>
        <v>0</v>
      </c>
    </row>
    <row r="42" spans="2:19">
      <c r="B42" s="82" t="s">
        <v>258</v>
      </c>
      <c r="C42" s="15"/>
      <c r="D42" s="15"/>
      <c r="E42" s="15"/>
      <c r="J42" s="83">
        <f>+J43</f>
        <v>0</v>
      </c>
      <c r="M42" s="83">
        <f>+M43</f>
        <v>0</v>
      </c>
      <c r="N42" s="83">
        <f>+N43</f>
        <v>0</v>
      </c>
      <c r="P42" s="83">
        <f>+P43</f>
        <v>0</v>
      </c>
      <c r="R42" s="83">
        <f t="shared" si="0"/>
        <v>0</v>
      </c>
      <c r="S42" s="83">
        <f>+P42/'סכום נכסי הקרן'!$C$42*100</f>
        <v>0</v>
      </c>
    </row>
    <row r="43" spans="2:19">
      <c r="B43" s="81">
        <v>0</v>
      </c>
      <c r="C43" s="81">
        <v>0</v>
      </c>
      <c r="D43" s="15"/>
      <c r="E43" s="15"/>
      <c r="F43" s="81">
        <v>0</v>
      </c>
      <c r="G43" s="81">
        <v>0</v>
      </c>
      <c r="J43" s="81">
        <v>0</v>
      </c>
      <c r="K43" s="81">
        <v>0</v>
      </c>
      <c r="L43" s="81">
        <v>0</v>
      </c>
      <c r="M43" s="81">
        <v>0</v>
      </c>
      <c r="N43" s="81">
        <v>0</v>
      </c>
      <c r="O43" s="81">
        <v>0</v>
      </c>
      <c r="P43" s="81">
        <v>0</v>
      </c>
      <c r="Q43" s="81">
        <v>0</v>
      </c>
      <c r="R43" s="81">
        <f t="shared" si="0"/>
        <v>0</v>
      </c>
      <c r="S43" s="81">
        <f>+P43/'סכום נכסי הקרן'!$C$42*100</f>
        <v>0</v>
      </c>
    </row>
    <row r="44" spans="2:19">
      <c r="B44" s="82" t="s">
        <v>676</v>
      </c>
      <c r="C44" s="15"/>
      <c r="D44" s="15"/>
      <c r="E44" s="15"/>
      <c r="J44" s="83">
        <f>+J45</f>
        <v>0</v>
      </c>
      <c r="M44" s="83">
        <f>+M45</f>
        <v>0</v>
      </c>
      <c r="N44" s="83">
        <f>+N45</f>
        <v>0</v>
      </c>
      <c r="P44" s="83">
        <f>+P45</f>
        <v>0</v>
      </c>
      <c r="R44" s="83">
        <f t="shared" si="0"/>
        <v>0</v>
      </c>
      <c r="S44" s="83">
        <f>+P44/'סכום נכסי הקרן'!$C$42*100</f>
        <v>0</v>
      </c>
    </row>
    <row r="45" spans="2:19">
      <c r="B45" s="81">
        <v>0</v>
      </c>
      <c r="C45" s="81">
        <v>0</v>
      </c>
      <c r="D45" s="15"/>
      <c r="E45" s="15"/>
      <c r="F45" s="81">
        <v>0</v>
      </c>
      <c r="G45" s="81">
        <v>0</v>
      </c>
      <c r="J45" s="81">
        <v>0</v>
      </c>
      <c r="K45" s="81">
        <v>0</v>
      </c>
      <c r="L45" s="81">
        <v>0</v>
      </c>
      <c r="M45" s="81">
        <v>0</v>
      </c>
      <c r="N45" s="81">
        <v>0</v>
      </c>
      <c r="O45" s="81">
        <v>0</v>
      </c>
      <c r="P45" s="81">
        <v>0</v>
      </c>
      <c r="Q45" s="81">
        <v>0</v>
      </c>
      <c r="R45" s="81">
        <f t="shared" si="0"/>
        <v>0</v>
      </c>
      <c r="S45" s="81">
        <f>+P45/'סכום נכסי הקרן'!$C$42*100</f>
        <v>0</v>
      </c>
    </row>
    <row r="46" spans="2:19">
      <c r="B46" s="82" t="s">
        <v>212</v>
      </c>
      <c r="C46" s="15"/>
      <c r="D46" s="15"/>
      <c r="E46" s="15"/>
      <c r="J46" s="83">
        <f>+J47+J49</f>
        <v>0</v>
      </c>
      <c r="M46" s="83">
        <f t="shared" ref="M46:N46" si="4">+M47+M49</f>
        <v>0</v>
      </c>
      <c r="N46" s="83">
        <f t="shared" si="4"/>
        <v>0</v>
      </c>
      <c r="P46" s="83">
        <f>+P47+P49</f>
        <v>0</v>
      </c>
      <c r="R46" s="83">
        <f t="shared" si="0"/>
        <v>0</v>
      </c>
      <c r="S46" s="83">
        <f>+P46/'סכום נכסי הקרן'!$C$42*100</f>
        <v>0</v>
      </c>
    </row>
    <row r="47" spans="2:19">
      <c r="B47" s="82" t="s">
        <v>1288</v>
      </c>
      <c r="C47" s="15"/>
      <c r="D47" s="15"/>
      <c r="E47" s="15"/>
      <c r="J47" s="83">
        <v>0</v>
      </c>
      <c r="M47" s="83">
        <v>0</v>
      </c>
      <c r="N47" s="83">
        <f>+N48</f>
        <v>0</v>
      </c>
      <c r="P47" s="83">
        <v>0</v>
      </c>
      <c r="R47" s="83">
        <f t="shared" si="0"/>
        <v>0</v>
      </c>
      <c r="S47" s="83">
        <f>+P47/'סכום נכסי הקרן'!$C$42*100</f>
        <v>0</v>
      </c>
    </row>
    <row r="48" spans="2:19">
      <c r="B48" s="81">
        <v>0</v>
      </c>
      <c r="C48" s="81">
        <v>0</v>
      </c>
      <c r="D48" s="15"/>
      <c r="E48" s="15"/>
      <c r="F48" s="81">
        <v>0</v>
      </c>
      <c r="G48" s="81">
        <v>0</v>
      </c>
      <c r="J48" s="81">
        <v>0</v>
      </c>
      <c r="K48" s="81">
        <v>0</v>
      </c>
      <c r="L48" s="81">
        <v>0</v>
      </c>
      <c r="M48" s="81">
        <v>0</v>
      </c>
      <c r="N48" s="81">
        <v>0</v>
      </c>
      <c r="O48" s="81">
        <v>0</v>
      </c>
      <c r="P48" s="81">
        <v>0</v>
      </c>
      <c r="Q48" s="81">
        <v>0</v>
      </c>
      <c r="R48" s="81">
        <f t="shared" si="0"/>
        <v>0</v>
      </c>
      <c r="S48" s="81">
        <f>+P48/'סכום נכסי הקרן'!$C$42*100</f>
        <v>0</v>
      </c>
    </row>
    <row r="49" spans="2:19">
      <c r="B49" s="82" t="s">
        <v>1289</v>
      </c>
      <c r="C49" s="15"/>
      <c r="D49" s="15"/>
      <c r="E49" s="15"/>
      <c r="J49" s="83">
        <v>0</v>
      </c>
      <c r="M49" s="83">
        <v>0</v>
      </c>
      <c r="N49" s="83">
        <f>+N50</f>
        <v>0</v>
      </c>
      <c r="P49" s="83">
        <v>0</v>
      </c>
      <c r="R49" s="83">
        <f t="shared" si="0"/>
        <v>0</v>
      </c>
      <c r="S49" s="83">
        <f>+P49/'סכום נכסי הקרן'!$C$42*100</f>
        <v>0</v>
      </c>
    </row>
    <row r="50" spans="2:19">
      <c r="B50" s="81">
        <v>0</v>
      </c>
      <c r="C50" s="81">
        <v>0</v>
      </c>
      <c r="D50" s="15"/>
      <c r="E50" s="15"/>
      <c r="F50" s="81">
        <v>0</v>
      </c>
      <c r="G50" s="81">
        <v>0</v>
      </c>
      <c r="J50" s="81">
        <v>0</v>
      </c>
      <c r="K50" s="81">
        <v>0</v>
      </c>
      <c r="L50" s="81">
        <v>0</v>
      </c>
      <c r="M50" s="81">
        <v>0</v>
      </c>
      <c r="N50" s="81">
        <v>0</v>
      </c>
      <c r="O50" s="81">
        <v>0</v>
      </c>
      <c r="P50" s="81">
        <v>0</v>
      </c>
      <c r="Q50" s="81">
        <v>0</v>
      </c>
      <c r="R50" s="81">
        <f t="shared" si="0"/>
        <v>0</v>
      </c>
      <c r="S50" s="81">
        <f>+P50/'סכום נכסי הקרן'!$C$42*100</f>
        <v>0</v>
      </c>
    </row>
    <row r="51" spans="2:19">
      <c r="B51" s="91" t="s">
        <v>1389</v>
      </c>
      <c r="C51" s="15"/>
      <c r="D51" s="15"/>
      <c r="E51" s="15"/>
    </row>
    <row r="52" spans="2:19">
      <c r="B52" s="91" t="s">
        <v>1390</v>
      </c>
      <c r="C52" s="15"/>
      <c r="D52" s="15"/>
      <c r="E52" s="15"/>
    </row>
    <row r="53" spans="2:19">
      <c r="C53" s="15"/>
      <c r="D53" s="15"/>
      <c r="E53" s="15"/>
    </row>
    <row r="54" spans="2:19">
      <c r="C54" s="15"/>
      <c r="D54" s="15"/>
      <c r="E54" s="15"/>
    </row>
    <row r="55" spans="2:19">
      <c r="C55" s="15"/>
      <c r="D55" s="15"/>
      <c r="E55" s="15"/>
    </row>
    <row r="56" spans="2:19">
      <c r="C56" s="15"/>
      <c r="D56" s="15"/>
      <c r="E56" s="15"/>
    </row>
    <row r="57" spans="2:19">
      <c r="C57" s="15"/>
      <c r="D57" s="15"/>
      <c r="E57" s="15"/>
    </row>
    <row r="58" spans="2:19">
      <c r="C58" s="15"/>
      <c r="D58" s="15"/>
      <c r="E58" s="15"/>
    </row>
    <row r="59" spans="2:19">
      <c r="C59" s="15"/>
      <c r="D59" s="15"/>
      <c r="E59" s="15"/>
    </row>
    <row r="60" spans="2:19">
      <c r="C60" s="15"/>
      <c r="D60" s="15"/>
      <c r="E60" s="15"/>
    </row>
    <row r="61" spans="2:19">
      <c r="C61" s="15"/>
      <c r="D61" s="15"/>
      <c r="E61" s="15"/>
    </row>
    <row r="62" spans="2:19">
      <c r="C62" s="15"/>
      <c r="D62" s="15"/>
      <c r="E62" s="15"/>
    </row>
    <row r="63" spans="2:19">
      <c r="C63" s="15"/>
      <c r="D63" s="15"/>
      <c r="E63" s="15"/>
    </row>
    <row r="64" spans="2:19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2:5">
      <c r="C513" s="15"/>
      <c r="D513" s="15"/>
      <c r="E513" s="15"/>
    </row>
    <row r="514" spans="2:5">
      <c r="C514" s="15"/>
      <c r="D514" s="15"/>
      <c r="E514" s="15"/>
    </row>
    <row r="515" spans="2:5">
      <c r="C515" s="15"/>
      <c r="D515" s="15"/>
      <c r="E515" s="15"/>
    </row>
    <row r="516" spans="2:5">
      <c r="C516" s="15"/>
      <c r="D516" s="15"/>
      <c r="E516" s="15"/>
    </row>
    <row r="520" spans="2:5">
      <c r="B520" s="15"/>
    </row>
    <row r="521" spans="2:5">
      <c r="B521" s="15"/>
    </row>
    <row r="522" spans="2:5">
      <c r="B522" s="18"/>
    </row>
  </sheetData>
  <mergeCells count="2">
    <mergeCell ref="B6:S6"/>
    <mergeCell ref="B7:S7"/>
  </mergeCells>
  <dataValidations count="3">
    <dataValidation allowBlank="1" showInputMessage="1" showErrorMessage="1" sqref="A1:A1048576 B53:B1048576 C1:C2 D26:D29 D1:L25 G26:H29 J26:L29 D32 B1:B31 C6:C31 D30:L31 J32 L32:N32 M1:O31 J34:P34 B35:B50 B33:O33 Q1:XFD1048576 P1:P33 C35:P1048576"/>
    <dataValidation type="list" allowBlank="1" showInputMessage="1" showErrorMessage="1" sqref="E26:E29 E32 E34">
      <formula1>$BV$8:$BV$11</formula1>
    </dataValidation>
    <dataValidation type="list" allowBlank="1" showInputMessage="1" showErrorMessage="1" sqref="H32 H34">
      <formula1>$BW$8:$BW$11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2" sqref="C2:C5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7" width="10.7109375" style="15" customWidth="1"/>
    <col min="8" max="8" width="14.7109375" style="15" customWidth="1"/>
    <col min="9" max="9" width="11.7109375" style="15" customWidth="1"/>
    <col min="10" max="10" width="14.7109375" style="15" customWidth="1"/>
    <col min="11" max="13" width="10.710937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1392</v>
      </c>
    </row>
    <row r="3" spans="2:98">
      <c r="B3" s="2" t="s">
        <v>2</v>
      </c>
      <c r="C3" t="s">
        <v>191</v>
      </c>
    </row>
    <row r="4" spans="2:98">
      <c r="B4" s="2" t="s">
        <v>3</v>
      </c>
      <c r="C4">
        <v>1154</v>
      </c>
    </row>
    <row r="5" spans="2:98">
      <c r="B5" s="79" t="s">
        <v>193</v>
      </c>
      <c r="C5">
        <v>1154</v>
      </c>
    </row>
    <row r="6" spans="2:98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8" customFormat="1" ht="63">
      <c r="B8" s="4" t="s">
        <v>102</v>
      </c>
      <c r="C8" s="27" t="s">
        <v>50</v>
      </c>
      <c r="D8" s="28" t="s">
        <v>143</v>
      </c>
      <c r="E8" s="28" t="s">
        <v>51</v>
      </c>
      <c r="F8" s="28" t="s">
        <v>88</v>
      </c>
      <c r="G8" s="28" t="s">
        <v>54</v>
      </c>
      <c r="H8" s="28" t="s">
        <v>74</v>
      </c>
      <c r="I8" s="28" t="s">
        <v>75</v>
      </c>
      <c r="J8" s="28" t="s">
        <v>5</v>
      </c>
      <c r="K8" s="28" t="s">
        <v>76</v>
      </c>
      <c r="L8" s="28" t="s">
        <v>58</v>
      </c>
      <c r="M8" s="35" t="s">
        <v>59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CT8" s="15"/>
    </row>
    <row r="9" spans="2:98" s="18" customFormat="1" ht="14.25" customHeight="1">
      <c r="B9" s="19"/>
      <c r="C9" s="30"/>
      <c r="D9" s="20"/>
      <c r="E9" s="20"/>
      <c r="F9" s="30"/>
      <c r="G9" s="30"/>
      <c r="H9" s="30"/>
      <c r="I9" s="30" t="s">
        <v>79</v>
      </c>
      <c r="J9" s="30" t="s">
        <v>6</v>
      </c>
      <c r="K9" s="30" t="s">
        <v>7</v>
      </c>
      <c r="L9" s="30" t="s">
        <v>7</v>
      </c>
      <c r="M9" s="31" t="s">
        <v>7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CT9" s="15"/>
    </row>
    <row r="10" spans="2:9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80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CT10" s="15"/>
    </row>
    <row r="11" spans="2:98" s="22" customFormat="1" ht="18" customHeight="1">
      <c r="B11" s="23" t="s">
        <v>96</v>
      </c>
      <c r="C11" s="7"/>
      <c r="D11" s="7"/>
      <c r="E11" s="7"/>
      <c r="F11" s="7"/>
      <c r="G11" s="7"/>
      <c r="H11" s="80">
        <v>12338.94</v>
      </c>
      <c r="I11" s="7"/>
      <c r="J11" s="80">
        <v>1.539999574398E-5</v>
      </c>
      <c r="K11" s="7"/>
      <c r="L11" s="80">
        <v>97.61</v>
      </c>
      <c r="M11" s="80">
        <v>0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CT11" s="15"/>
    </row>
    <row r="12" spans="2:98">
      <c r="B12" s="82" t="s">
        <v>195</v>
      </c>
      <c r="C12" s="15"/>
      <c r="D12" s="15"/>
      <c r="E12" s="15"/>
      <c r="H12" s="83">
        <v>988</v>
      </c>
      <c r="J12" s="83">
        <v>9.8799999999999998E-9</v>
      </c>
      <c r="L12" s="83">
        <v>0</v>
      </c>
      <c r="M12" s="83">
        <v>0</v>
      </c>
    </row>
    <row r="13" spans="2:98">
      <c r="B13" t="s">
        <v>1290</v>
      </c>
      <c r="C13" t="s">
        <v>1291</v>
      </c>
      <c r="D13" s="15"/>
      <c r="E13" t="s">
        <v>1292</v>
      </c>
      <c r="F13" t="s">
        <v>118</v>
      </c>
      <c r="G13" t="s">
        <v>108</v>
      </c>
      <c r="H13" s="81">
        <v>988</v>
      </c>
      <c r="I13" s="81">
        <v>9.9999999999999995E-7</v>
      </c>
      <c r="J13" s="81">
        <v>9.8799999999999998E-9</v>
      </c>
      <c r="K13" s="81">
        <v>0</v>
      </c>
      <c r="L13" s="81">
        <v>0</v>
      </c>
      <c r="M13" s="81">
        <v>0</v>
      </c>
    </row>
    <row r="14" spans="2:98">
      <c r="B14" s="82" t="s">
        <v>212</v>
      </c>
      <c r="C14" s="15"/>
      <c r="D14" s="15"/>
      <c r="E14" s="15"/>
      <c r="H14" s="83">
        <v>11350.94</v>
      </c>
      <c r="J14" s="83">
        <v>1.539011574398E-5</v>
      </c>
      <c r="L14" s="83">
        <v>97.61</v>
      </c>
      <c r="M14" s="83">
        <v>0</v>
      </c>
    </row>
    <row r="15" spans="2:98">
      <c r="B15" s="82" t="s">
        <v>259</v>
      </c>
      <c r="C15" s="15"/>
      <c r="D15" s="15"/>
      <c r="E15" s="15"/>
      <c r="H15" s="83">
        <v>7350.94</v>
      </c>
      <c r="J15" s="83">
        <v>3.5811574398000002E-7</v>
      </c>
      <c r="L15" s="83">
        <v>0</v>
      </c>
      <c r="M15" s="83">
        <v>0</v>
      </c>
    </row>
    <row r="16" spans="2:98">
      <c r="B16" t="s">
        <v>1293</v>
      </c>
      <c r="C16" t="s">
        <v>1294</v>
      </c>
      <c r="D16" t="s">
        <v>129</v>
      </c>
      <c r="E16">
        <v>374</v>
      </c>
      <c r="F16" t="s">
        <v>1006</v>
      </c>
      <c r="G16" t="s">
        <v>119</v>
      </c>
      <c r="H16" s="81">
        <v>7350.94</v>
      </c>
      <c r="I16" s="81">
        <v>9.9999999999999995E-7</v>
      </c>
      <c r="J16" s="81">
        <v>3.5811574398000002E-7</v>
      </c>
      <c r="K16" s="81">
        <v>0</v>
      </c>
      <c r="L16" s="81">
        <v>0</v>
      </c>
      <c r="M16" s="81">
        <v>0</v>
      </c>
    </row>
    <row r="17" spans="2:13">
      <c r="B17" s="82" t="s">
        <v>260</v>
      </c>
      <c r="C17" s="15"/>
      <c r="D17" s="15"/>
      <c r="E17" s="15"/>
      <c r="H17" s="83">
        <v>4000</v>
      </c>
      <c r="J17" s="83">
        <v>1.5031999999999999E-5</v>
      </c>
      <c r="L17" s="83">
        <v>97.61</v>
      </c>
      <c r="M17" s="83">
        <v>0</v>
      </c>
    </row>
    <row r="18" spans="2:13">
      <c r="B18" t="s">
        <v>1295</v>
      </c>
      <c r="C18" t="s">
        <v>1296</v>
      </c>
      <c r="D18" t="s">
        <v>129</v>
      </c>
      <c r="E18" s="15"/>
      <c r="F18" t="s">
        <v>679</v>
      </c>
      <c r="G18" t="s">
        <v>112</v>
      </c>
      <c r="H18" s="81">
        <v>4000</v>
      </c>
      <c r="I18" s="81">
        <v>1E-4</v>
      </c>
      <c r="J18" s="81">
        <v>1.5031999999999999E-5</v>
      </c>
      <c r="K18" s="81">
        <v>0</v>
      </c>
      <c r="L18" s="81">
        <v>97.61</v>
      </c>
      <c r="M18" s="81">
        <v>0</v>
      </c>
    </row>
    <row r="19" spans="2:13">
      <c r="B19" s="91" t="s">
        <v>1389</v>
      </c>
      <c r="C19" s="15"/>
      <c r="D19" s="15"/>
      <c r="E19" s="15"/>
    </row>
    <row r="20" spans="2:13">
      <c r="C20" s="15"/>
      <c r="D20" s="15"/>
      <c r="E20" s="15"/>
    </row>
    <row r="21" spans="2:13">
      <c r="C21" s="15"/>
      <c r="D21" s="15"/>
      <c r="E21" s="15"/>
    </row>
    <row r="22" spans="2:13">
      <c r="C22" s="15"/>
      <c r="D22" s="15"/>
      <c r="E22" s="15"/>
    </row>
    <row r="23" spans="2:13">
      <c r="C23" s="15"/>
      <c r="D23" s="15"/>
      <c r="E23" s="15"/>
    </row>
    <row r="24" spans="2:13">
      <c r="C24" s="15"/>
      <c r="D24" s="15"/>
      <c r="E24" s="15"/>
    </row>
    <row r="25" spans="2:13">
      <c r="C25" s="15"/>
      <c r="D25" s="15"/>
      <c r="E25" s="15"/>
    </row>
    <row r="26" spans="2:13">
      <c r="C26" s="15"/>
      <c r="D26" s="15"/>
      <c r="E26" s="15"/>
    </row>
    <row r="27" spans="2:13">
      <c r="C27" s="15"/>
      <c r="D27" s="15"/>
      <c r="E27" s="15"/>
    </row>
    <row r="28" spans="2:13">
      <c r="C28" s="15"/>
      <c r="D28" s="15"/>
      <c r="E28" s="15"/>
    </row>
    <row r="29" spans="2:13">
      <c r="C29" s="15"/>
      <c r="D29" s="15"/>
      <c r="E29" s="15"/>
    </row>
    <row r="30" spans="2:13">
      <c r="C30" s="15"/>
      <c r="D30" s="15"/>
      <c r="E30" s="15"/>
    </row>
    <row r="31" spans="2:13">
      <c r="C31" s="15"/>
      <c r="D31" s="15"/>
      <c r="E31" s="15"/>
    </row>
    <row r="32" spans="2:13">
      <c r="C32" s="15"/>
      <c r="D32" s="15"/>
      <c r="E32" s="15"/>
    </row>
    <row r="33" spans="3:5">
      <c r="C33" s="15"/>
      <c r="D33" s="15"/>
      <c r="E33" s="15"/>
    </row>
    <row r="34" spans="3:5">
      <c r="C34" s="15"/>
      <c r="D34" s="15"/>
      <c r="E34" s="15"/>
    </row>
    <row r="35" spans="3:5">
      <c r="C35" s="15"/>
      <c r="D35" s="15"/>
      <c r="E35" s="15"/>
    </row>
    <row r="36" spans="3:5">
      <c r="C36" s="15"/>
      <c r="D36" s="15"/>
      <c r="E36" s="15"/>
    </row>
    <row r="37" spans="3:5">
      <c r="C37" s="15"/>
      <c r="D37" s="15"/>
      <c r="E37" s="15"/>
    </row>
    <row r="38" spans="3:5">
      <c r="C38" s="15"/>
      <c r="D38" s="15"/>
      <c r="E38" s="15"/>
    </row>
    <row r="39" spans="3:5">
      <c r="C39" s="15"/>
      <c r="D39" s="15"/>
      <c r="E39" s="15"/>
    </row>
    <row r="40" spans="3:5">
      <c r="C40" s="15"/>
      <c r="D40" s="15"/>
      <c r="E40" s="15"/>
    </row>
    <row r="41" spans="3:5">
      <c r="C41" s="15"/>
      <c r="D41" s="15"/>
      <c r="E41" s="15"/>
    </row>
    <row r="42" spans="3:5">
      <c r="C42" s="15"/>
      <c r="D42" s="15"/>
      <c r="E42" s="15"/>
    </row>
    <row r="43" spans="3:5">
      <c r="C43" s="15"/>
      <c r="D43" s="15"/>
      <c r="E43" s="15"/>
    </row>
    <row r="44" spans="3:5">
      <c r="C44" s="15"/>
      <c r="D44" s="15"/>
      <c r="E44" s="15"/>
    </row>
    <row r="45" spans="3:5">
      <c r="C45" s="15"/>
      <c r="D45" s="15"/>
      <c r="E45" s="15"/>
    </row>
    <row r="46" spans="3:5">
      <c r="C46" s="15"/>
      <c r="D46" s="15"/>
      <c r="E46" s="15"/>
    </row>
    <row r="47" spans="3:5">
      <c r="C47" s="15"/>
      <c r="D47" s="15"/>
      <c r="E47" s="15"/>
    </row>
    <row r="48" spans="3: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2:5">
      <c r="C385" s="15"/>
      <c r="D385" s="15"/>
      <c r="E385" s="15"/>
    </row>
    <row r="386" spans="2:5">
      <c r="C386" s="15"/>
      <c r="D386" s="15"/>
      <c r="E386" s="15"/>
    </row>
    <row r="387" spans="2:5">
      <c r="C387" s="15"/>
      <c r="D387" s="15"/>
      <c r="E387" s="15"/>
    </row>
    <row r="388" spans="2:5">
      <c r="C388" s="15"/>
      <c r="D388" s="15"/>
      <c r="E388" s="15"/>
    </row>
    <row r="389" spans="2:5">
      <c r="B389" s="15"/>
      <c r="C389" s="15"/>
      <c r="D389" s="15"/>
      <c r="E389" s="15"/>
    </row>
    <row r="390" spans="2:5">
      <c r="B390" s="15"/>
      <c r="C390" s="15"/>
      <c r="D390" s="15"/>
      <c r="E390" s="15"/>
    </row>
    <row r="391" spans="2:5">
      <c r="B391" s="18"/>
      <c r="C391" s="15"/>
      <c r="D391" s="15"/>
      <c r="E391" s="15"/>
    </row>
  </sheetData>
  <mergeCells count="2">
    <mergeCell ref="B6:M6"/>
    <mergeCell ref="B7:M7"/>
  </mergeCells>
  <dataValidations count="1">
    <dataValidation allowBlank="1" showInputMessage="1" showErrorMessage="1" sqref="A1:A1048576 B20:B1048576 B1:B18 D1:XFD1048576 C1:C2 C6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9" workbookViewId="0">
      <selection activeCell="C2" sqref="C2:C5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5" width="10.7109375" style="15" customWidth="1"/>
    <col min="6" max="6" width="14.7109375" style="15" customWidth="1"/>
    <col min="7" max="7" width="11.7109375" style="15" customWidth="1"/>
    <col min="8" max="8" width="14.7109375" style="15" customWidth="1"/>
    <col min="9" max="11" width="10.7109375" style="15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1392</v>
      </c>
    </row>
    <row r="3" spans="2:55">
      <c r="B3" s="2" t="s">
        <v>2</v>
      </c>
      <c r="C3" t="s">
        <v>191</v>
      </c>
    </row>
    <row r="4" spans="2:55">
      <c r="B4" s="2" t="s">
        <v>3</v>
      </c>
      <c r="C4">
        <v>1154</v>
      </c>
    </row>
    <row r="5" spans="2:55">
      <c r="B5" s="79" t="s">
        <v>193</v>
      </c>
      <c r="C5">
        <v>1154</v>
      </c>
    </row>
    <row r="6" spans="2:55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8" customFormat="1" ht="63">
      <c r="B8" s="4" t="s">
        <v>102</v>
      </c>
      <c r="C8" s="27" t="s">
        <v>50</v>
      </c>
      <c r="D8" s="27" t="s">
        <v>54</v>
      </c>
      <c r="E8" s="27" t="s">
        <v>72</v>
      </c>
      <c r="F8" s="27" t="s">
        <v>74</v>
      </c>
      <c r="G8" s="27" t="s">
        <v>75</v>
      </c>
      <c r="H8" s="27" t="s">
        <v>5</v>
      </c>
      <c r="I8" s="27" t="s">
        <v>76</v>
      </c>
      <c r="J8" s="28" t="s">
        <v>58</v>
      </c>
      <c r="K8" s="35" t="s">
        <v>59</v>
      </c>
      <c r="BC8" s="15"/>
    </row>
    <row r="9" spans="2:55" s="18" customFormat="1" ht="21" customHeight="1">
      <c r="B9" s="19"/>
      <c r="C9" s="20"/>
      <c r="D9" s="20"/>
      <c r="E9" s="30" t="s">
        <v>77</v>
      </c>
      <c r="F9" s="30"/>
      <c r="G9" s="30" t="s">
        <v>79</v>
      </c>
      <c r="H9" s="30" t="s">
        <v>6</v>
      </c>
      <c r="I9" s="30" t="s">
        <v>7</v>
      </c>
      <c r="J9" s="30" t="s">
        <v>7</v>
      </c>
      <c r="K9" s="31" t="s">
        <v>7</v>
      </c>
      <c r="BC9" s="15"/>
    </row>
    <row r="10" spans="2:55" s="22" customFormat="1" ht="18" customHeight="1">
      <c r="B10" s="21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3" t="s">
        <v>67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5"/>
    </row>
    <row r="11" spans="2:55" s="22" customFormat="1" ht="18" customHeight="1">
      <c r="B11" s="23" t="s">
        <v>146</v>
      </c>
      <c r="C11" s="7"/>
      <c r="D11" s="7"/>
      <c r="E11" s="7"/>
      <c r="F11" s="80">
        <v>0</v>
      </c>
      <c r="G11" s="7"/>
      <c r="H11" s="80">
        <v>0</v>
      </c>
      <c r="I11" s="7"/>
      <c r="J11" s="80">
        <v>0</v>
      </c>
      <c r="K11" s="80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5"/>
    </row>
    <row r="12" spans="2:55">
      <c r="B12" s="82" t="s">
        <v>195</v>
      </c>
      <c r="C12" s="15"/>
      <c r="F12" s="83">
        <v>0</v>
      </c>
      <c r="H12" s="83">
        <v>0</v>
      </c>
      <c r="J12" s="83">
        <v>0</v>
      </c>
      <c r="K12" s="83">
        <v>0</v>
      </c>
    </row>
    <row r="13" spans="2:55">
      <c r="B13" s="82" t="s">
        <v>1297</v>
      </c>
      <c r="C13" s="15"/>
      <c r="F13" s="83">
        <v>0</v>
      </c>
      <c r="H13" s="83">
        <v>0</v>
      </c>
      <c r="J13" s="83">
        <v>0</v>
      </c>
      <c r="K13" s="83">
        <v>0</v>
      </c>
    </row>
    <row r="14" spans="2:55">
      <c r="B14" s="81">
        <v>0</v>
      </c>
      <c r="C14" s="81">
        <v>0</v>
      </c>
      <c r="D14" s="81">
        <v>0</v>
      </c>
      <c r="F14" s="81">
        <v>0</v>
      </c>
      <c r="G14" s="81">
        <v>0</v>
      </c>
      <c r="H14" s="81">
        <v>0</v>
      </c>
      <c r="I14" s="81">
        <v>0</v>
      </c>
      <c r="J14" s="81">
        <v>0</v>
      </c>
      <c r="K14" s="81">
        <v>0</v>
      </c>
    </row>
    <row r="15" spans="2:55">
      <c r="B15" s="82" t="s">
        <v>1298</v>
      </c>
      <c r="C15" s="15"/>
      <c r="F15" s="83">
        <v>0</v>
      </c>
      <c r="H15" s="83">
        <v>0</v>
      </c>
      <c r="J15" s="83">
        <v>0</v>
      </c>
      <c r="K15" s="83">
        <v>0</v>
      </c>
    </row>
    <row r="16" spans="2:55">
      <c r="B16" s="92">
        <v>0</v>
      </c>
      <c r="C16" s="92">
        <v>0</v>
      </c>
      <c r="D16" s="92">
        <v>0</v>
      </c>
      <c r="F16" s="81">
        <v>0</v>
      </c>
      <c r="G16" s="81">
        <v>0</v>
      </c>
      <c r="H16" s="81">
        <v>0</v>
      </c>
      <c r="I16" s="81">
        <v>0</v>
      </c>
      <c r="J16" s="81">
        <v>0</v>
      </c>
      <c r="K16" s="81">
        <v>0</v>
      </c>
    </row>
    <row r="17" spans="2:11">
      <c r="B17" s="94" t="s">
        <v>1299</v>
      </c>
      <c r="C17" s="93"/>
      <c r="D17" s="93"/>
      <c r="F17" s="83">
        <v>0</v>
      </c>
      <c r="H17" s="83">
        <v>0</v>
      </c>
      <c r="J17" s="83">
        <v>0</v>
      </c>
      <c r="K17" s="83">
        <v>0</v>
      </c>
    </row>
    <row r="18" spans="2:11">
      <c r="B18" s="92">
        <v>0</v>
      </c>
      <c r="C18" s="92">
        <v>0</v>
      </c>
      <c r="D18" s="92">
        <v>0</v>
      </c>
      <c r="F18" s="81">
        <v>0</v>
      </c>
      <c r="G18" s="81">
        <v>0</v>
      </c>
      <c r="H18" s="81">
        <v>0</v>
      </c>
      <c r="I18" s="81">
        <v>0</v>
      </c>
      <c r="J18" s="81">
        <v>0</v>
      </c>
      <c r="K18" s="81">
        <v>0</v>
      </c>
    </row>
    <row r="19" spans="2:11">
      <c r="B19" s="94" t="s">
        <v>1300</v>
      </c>
      <c r="C19" s="93"/>
      <c r="D19" s="93"/>
      <c r="F19" s="83">
        <v>0</v>
      </c>
      <c r="H19" s="83">
        <v>0</v>
      </c>
      <c r="J19" s="83">
        <v>0</v>
      </c>
      <c r="K19" s="83">
        <v>0</v>
      </c>
    </row>
    <row r="20" spans="2:11">
      <c r="B20" s="92">
        <v>0</v>
      </c>
      <c r="C20" s="92">
        <v>0</v>
      </c>
      <c r="D20" s="92">
        <v>0</v>
      </c>
      <c r="F20" s="81">
        <v>0</v>
      </c>
      <c r="G20" s="81">
        <v>0</v>
      </c>
      <c r="H20" s="81">
        <v>0</v>
      </c>
      <c r="I20" s="81">
        <v>0</v>
      </c>
      <c r="J20" s="81">
        <v>0</v>
      </c>
      <c r="K20" s="81">
        <v>0</v>
      </c>
    </row>
    <row r="21" spans="2:11">
      <c r="B21" s="94" t="s">
        <v>212</v>
      </c>
      <c r="C21" s="93"/>
      <c r="D21" s="93"/>
      <c r="F21" s="83">
        <v>0</v>
      </c>
      <c r="H21" s="83">
        <v>0</v>
      </c>
      <c r="J21" s="83">
        <v>0</v>
      </c>
      <c r="K21" s="83">
        <v>0</v>
      </c>
    </row>
    <row r="22" spans="2:11">
      <c r="B22" s="94" t="s">
        <v>1301</v>
      </c>
      <c r="C22" s="93"/>
      <c r="D22" s="93"/>
      <c r="F22" s="83">
        <v>0</v>
      </c>
      <c r="H22" s="83">
        <v>0</v>
      </c>
      <c r="J22" s="83">
        <v>0</v>
      </c>
      <c r="K22" s="83">
        <v>0</v>
      </c>
    </row>
    <row r="23" spans="2:11">
      <c r="B23" s="92">
        <v>0</v>
      </c>
      <c r="C23" s="92">
        <v>0</v>
      </c>
      <c r="D23" s="92">
        <v>0</v>
      </c>
      <c r="F23" s="81">
        <v>0</v>
      </c>
      <c r="G23" s="81">
        <v>0</v>
      </c>
      <c r="H23" s="81">
        <v>0</v>
      </c>
      <c r="I23" s="81">
        <v>0</v>
      </c>
      <c r="J23" s="81">
        <v>0</v>
      </c>
      <c r="K23" s="81">
        <v>0</v>
      </c>
    </row>
    <row r="24" spans="2:11">
      <c r="B24" s="94" t="s">
        <v>1302</v>
      </c>
      <c r="C24" s="93"/>
      <c r="D24" s="93"/>
      <c r="F24" s="83">
        <v>0</v>
      </c>
      <c r="H24" s="83">
        <v>0</v>
      </c>
      <c r="J24" s="83">
        <v>0</v>
      </c>
      <c r="K24" s="83">
        <v>0</v>
      </c>
    </row>
    <row r="25" spans="2:11">
      <c r="B25" s="92">
        <v>0</v>
      </c>
      <c r="C25" s="92">
        <v>0</v>
      </c>
      <c r="D25" s="92">
        <v>0</v>
      </c>
      <c r="F25" s="81">
        <v>0</v>
      </c>
      <c r="G25" s="81">
        <v>0</v>
      </c>
      <c r="H25" s="81">
        <v>0</v>
      </c>
      <c r="I25" s="81">
        <v>0</v>
      </c>
      <c r="J25" s="81">
        <v>0</v>
      </c>
      <c r="K25" s="81">
        <v>0</v>
      </c>
    </row>
    <row r="26" spans="2:11">
      <c r="B26" s="94" t="s">
        <v>1303</v>
      </c>
      <c r="C26" s="93"/>
      <c r="D26" s="93"/>
      <c r="F26" s="83">
        <v>0</v>
      </c>
      <c r="H26" s="83">
        <v>0</v>
      </c>
      <c r="J26" s="83">
        <v>0</v>
      </c>
      <c r="K26" s="83">
        <v>0</v>
      </c>
    </row>
    <row r="27" spans="2:11">
      <c r="B27" s="92">
        <v>0</v>
      </c>
      <c r="C27" s="92">
        <v>0</v>
      </c>
      <c r="D27" s="92">
        <v>0</v>
      </c>
      <c r="F27" s="81">
        <v>0</v>
      </c>
      <c r="G27" s="81">
        <v>0</v>
      </c>
      <c r="H27" s="81">
        <v>0</v>
      </c>
      <c r="I27" s="81">
        <v>0</v>
      </c>
      <c r="J27" s="81">
        <v>0</v>
      </c>
      <c r="K27" s="81">
        <v>0</v>
      </c>
    </row>
    <row r="28" spans="2:11">
      <c r="B28" s="94" t="s">
        <v>1304</v>
      </c>
      <c r="C28" s="93"/>
      <c r="D28" s="93"/>
      <c r="F28" s="83">
        <v>0</v>
      </c>
      <c r="H28" s="83">
        <v>0</v>
      </c>
      <c r="J28" s="83">
        <v>0</v>
      </c>
      <c r="K28" s="83">
        <v>0</v>
      </c>
    </row>
    <row r="29" spans="2:11">
      <c r="B29" s="92">
        <v>0</v>
      </c>
      <c r="C29" s="92">
        <v>0</v>
      </c>
      <c r="D29" s="92">
        <v>0</v>
      </c>
      <c r="F29" s="81">
        <v>0</v>
      </c>
      <c r="G29" s="81">
        <v>0</v>
      </c>
      <c r="H29" s="81">
        <v>0</v>
      </c>
      <c r="I29" s="81">
        <v>0</v>
      </c>
      <c r="J29" s="81">
        <v>0</v>
      </c>
      <c r="K29" s="81">
        <v>0</v>
      </c>
    </row>
    <row r="30" spans="2:11">
      <c r="B30" s="91" t="s">
        <v>1389</v>
      </c>
      <c r="C30" s="15"/>
    </row>
    <row r="31" spans="2:11">
      <c r="B31" s="91" t="s">
        <v>1390</v>
      </c>
      <c r="C31" s="15"/>
    </row>
    <row r="32" spans="2:11">
      <c r="C32" s="15"/>
    </row>
    <row r="33" spans="3:3">
      <c r="C33" s="15"/>
    </row>
    <row r="34" spans="3:3">
      <c r="C34" s="15"/>
    </row>
    <row r="35" spans="3:3">
      <c r="C35" s="15"/>
    </row>
    <row r="36" spans="3:3">
      <c r="C36" s="15"/>
    </row>
    <row r="37" spans="3:3">
      <c r="C37" s="15"/>
    </row>
    <row r="38" spans="3:3">
      <c r="C38" s="15"/>
    </row>
    <row r="39" spans="3:3">
      <c r="C39" s="15"/>
    </row>
    <row r="40" spans="3:3">
      <c r="C40" s="15"/>
    </row>
    <row r="41" spans="3:3">
      <c r="C41" s="15"/>
    </row>
    <row r="42" spans="3:3">
      <c r="C42" s="15"/>
    </row>
    <row r="43" spans="3:3">
      <c r="C43" s="15"/>
    </row>
    <row r="44" spans="3:3">
      <c r="C44" s="15"/>
    </row>
    <row r="45" spans="3:3">
      <c r="C45" s="15"/>
    </row>
    <row r="46" spans="3:3">
      <c r="C46" s="15"/>
    </row>
    <row r="47" spans="3:3">
      <c r="C47" s="15"/>
    </row>
    <row r="48" spans="3:3">
      <c r="C48" s="15"/>
    </row>
    <row r="49" spans="3:3">
      <c r="C49" s="15"/>
    </row>
    <row r="50" spans="3:3">
      <c r="C50" s="15"/>
    </row>
    <row r="51" spans="3:3">
      <c r="C51" s="15"/>
    </row>
    <row r="52" spans="3:3">
      <c r="C52" s="15"/>
    </row>
    <row r="53" spans="3:3">
      <c r="C53" s="15"/>
    </row>
    <row r="54" spans="3:3">
      <c r="C54" s="15"/>
    </row>
    <row r="55" spans="3:3">
      <c r="C55" s="15"/>
    </row>
    <row r="56" spans="3:3">
      <c r="C56" s="15"/>
    </row>
    <row r="57" spans="3:3">
      <c r="C57" s="15"/>
    </row>
    <row r="58" spans="3:3">
      <c r="C58" s="15"/>
    </row>
    <row r="59" spans="3:3">
      <c r="C59" s="15"/>
    </row>
    <row r="60" spans="3:3">
      <c r="C60" s="15"/>
    </row>
    <row r="61" spans="3:3">
      <c r="C61" s="15"/>
    </row>
    <row r="62" spans="3:3">
      <c r="C62" s="15"/>
    </row>
    <row r="63" spans="3:3">
      <c r="C63" s="15"/>
    </row>
    <row r="64" spans="3:3">
      <c r="C64" s="15"/>
    </row>
    <row r="65" spans="3:3">
      <c r="C65" s="15"/>
    </row>
    <row r="66" spans="3:3">
      <c r="C66" s="15"/>
    </row>
    <row r="67" spans="3:3">
      <c r="C67" s="15"/>
    </row>
    <row r="68" spans="3:3">
      <c r="C68" s="15"/>
    </row>
    <row r="69" spans="3:3">
      <c r="C69" s="15"/>
    </row>
    <row r="70" spans="3:3">
      <c r="C70" s="15"/>
    </row>
    <row r="71" spans="3:3">
      <c r="C71" s="15"/>
    </row>
    <row r="72" spans="3:3">
      <c r="C72" s="15"/>
    </row>
    <row r="73" spans="3:3">
      <c r="C73" s="15"/>
    </row>
    <row r="74" spans="3:3">
      <c r="C74" s="15"/>
    </row>
    <row r="75" spans="3:3">
      <c r="C75" s="15"/>
    </row>
    <row r="76" spans="3:3">
      <c r="C76" s="15"/>
    </row>
    <row r="77" spans="3:3">
      <c r="C77" s="15"/>
    </row>
    <row r="78" spans="3:3">
      <c r="C78" s="15"/>
    </row>
    <row r="79" spans="3:3">
      <c r="C79" s="15"/>
    </row>
    <row r="80" spans="3:3">
      <c r="C80" s="15"/>
    </row>
    <row r="81" spans="3:3">
      <c r="C81" s="15"/>
    </row>
    <row r="82" spans="3:3">
      <c r="C82" s="15"/>
    </row>
    <row r="83" spans="3:3">
      <c r="C83" s="15"/>
    </row>
    <row r="84" spans="3:3">
      <c r="C84" s="15"/>
    </row>
    <row r="85" spans="3:3">
      <c r="C85" s="15"/>
    </row>
    <row r="86" spans="3:3">
      <c r="C86" s="15"/>
    </row>
    <row r="87" spans="3:3">
      <c r="C87" s="15"/>
    </row>
    <row r="88" spans="3:3">
      <c r="C88" s="15"/>
    </row>
    <row r="89" spans="3:3">
      <c r="C89" s="15"/>
    </row>
    <row r="90" spans="3:3">
      <c r="C90" s="15"/>
    </row>
    <row r="91" spans="3:3">
      <c r="C91" s="15"/>
    </row>
    <row r="92" spans="3:3">
      <c r="C92" s="15"/>
    </row>
    <row r="93" spans="3:3">
      <c r="C93" s="15"/>
    </row>
    <row r="94" spans="3:3">
      <c r="C94" s="15"/>
    </row>
    <row r="95" spans="3:3">
      <c r="C95" s="15"/>
    </row>
    <row r="96" spans="3:3">
      <c r="C96" s="15"/>
    </row>
    <row r="97" spans="3:3">
      <c r="C97" s="15"/>
    </row>
    <row r="98" spans="3:3">
      <c r="C98" s="15"/>
    </row>
    <row r="99" spans="3:3">
      <c r="C99" s="15"/>
    </row>
    <row r="100" spans="3:3">
      <c r="C100" s="15"/>
    </row>
    <row r="101" spans="3:3">
      <c r="C101" s="15"/>
    </row>
    <row r="102" spans="3:3">
      <c r="C102" s="15"/>
    </row>
    <row r="103" spans="3:3">
      <c r="C103" s="15"/>
    </row>
    <row r="104" spans="3:3">
      <c r="C104" s="15"/>
    </row>
    <row r="105" spans="3:3">
      <c r="C105" s="15"/>
    </row>
    <row r="106" spans="3:3">
      <c r="C106" s="15"/>
    </row>
    <row r="107" spans="3:3">
      <c r="C107" s="15"/>
    </row>
    <row r="108" spans="3:3">
      <c r="C108" s="15"/>
    </row>
    <row r="109" spans="3:3">
      <c r="C109" s="15"/>
    </row>
    <row r="110" spans="3:3">
      <c r="C110" s="15"/>
    </row>
    <row r="111" spans="3:3">
      <c r="C111" s="15"/>
    </row>
    <row r="112" spans="3:3">
      <c r="C112" s="15"/>
    </row>
    <row r="113" spans="3:3">
      <c r="C113" s="15"/>
    </row>
    <row r="114" spans="3:3">
      <c r="C114" s="15"/>
    </row>
    <row r="115" spans="3:3">
      <c r="C115" s="15"/>
    </row>
    <row r="116" spans="3:3">
      <c r="C116" s="15"/>
    </row>
    <row r="117" spans="3:3">
      <c r="C117" s="15"/>
    </row>
    <row r="118" spans="3:3">
      <c r="C118" s="15"/>
    </row>
    <row r="119" spans="3:3">
      <c r="C119" s="15"/>
    </row>
    <row r="120" spans="3:3">
      <c r="C120" s="15"/>
    </row>
    <row r="121" spans="3:3">
      <c r="C121" s="15"/>
    </row>
    <row r="122" spans="3:3">
      <c r="C122" s="15"/>
    </row>
    <row r="123" spans="3:3">
      <c r="C123" s="15"/>
    </row>
    <row r="124" spans="3:3">
      <c r="C124" s="15"/>
    </row>
    <row r="125" spans="3:3">
      <c r="C125" s="15"/>
    </row>
    <row r="126" spans="3:3">
      <c r="C126" s="15"/>
    </row>
    <row r="127" spans="3:3">
      <c r="C127" s="15"/>
    </row>
    <row r="128" spans="3:3">
      <c r="C128" s="15"/>
    </row>
    <row r="129" spans="3:3">
      <c r="C129" s="15"/>
    </row>
    <row r="130" spans="3:3">
      <c r="C130" s="15"/>
    </row>
    <row r="131" spans="3:3">
      <c r="C131" s="15"/>
    </row>
    <row r="132" spans="3:3">
      <c r="C132" s="15"/>
    </row>
    <row r="133" spans="3:3">
      <c r="C133" s="15"/>
    </row>
    <row r="134" spans="3:3">
      <c r="C134" s="15"/>
    </row>
    <row r="135" spans="3:3">
      <c r="C135" s="15"/>
    </row>
    <row r="136" spans="3:3">
      <c r="C136" s="15"/>
    </row>
    <row r="137" spans="3:3">
      <c r="C137" s="15"/>
    </row>
    <row r="138" spans="3:3">
      <c r="C138" s="15"/>
    </row>
    <row r="139" spans="3:3">
      <c r="C139" s="15"/>
    </row>
    <row r="140" spans="3:3">
      <c r="C140" s="15"/>
    </row>
    <row r="141" spans="3:3">
      <c r="C141" s="15"/>
    </row>
    <row r="142" spans="3:3">
      <c r="C142" s="15"/>
    </row>
    <row r="143" spans="3:3">
      <c r="C143" s="15"/>
    </row>
    <row r="144" spans="3:3">
      <c r="C144" s="15"/>
    </row>
    <row r="145" spans="3:3">
      <c r="C145" s="15"/>
    </row>
    <row r="146" spans="3:3">
      <c r="C146" s="15"/>
    </row>
    <row r="147" spans="3:3">
      <c r="C147" s="15"/>
    </row>
    <row r="148" spans="3:3">
      <c r="C148" s="15"/>
    </row>
    <row r="149" spans="3:3">
      <c r="C149" s="15"/>
    </row>
    <row r="150" spans="3:3">
      <c r="C150" s="15"/>
    </row>
    <row r="151" spans="3:3">
      <c r="C151" s="15"/>
    </row>
    <row r="152" spans="3:3">
      <c r="C152" s="15"/>
    </row>
    <row r="153" spans="3:3">
      <c r="C153" s="15"/>
    </row>
    <row r="154" spans="3:3">
      <c r="C154" s="15"/>
    </row>
    <row r="155" spans="3:3">
      <c r="C155" s="15"/>
    </row>
    <row r="156" spans="3:3">
      <c r="C156" s="15"/>
    </row>
    <row r="157" spans="3:3">
      <c r="C157" s="15"/>
    </row>
    <row r="158" spans="3:3">
      <c r="C158" s="15"/>
    </row>
    <row r="159" spans="3:3">
      <c r="C159" s="15"/>
    </row>
    <row r="160" spans="3:3">
      <c r="C160" s="15"/>
    </row>
    <row r="161" spans="3:3">
      <c r="C161" s="15"/>
    </row>
    <row r="162" spans="3:3">
      <c r="C162" s="15"/>
    </row>
    <row r="163" spans="3:3">
      <c r="C163" s="15"/>
    </row>
    <row r="164" spans="3:3">
      <c r="C164" s="15"/>
    </row>
    <row r="165" spans="3:3">
      <c r="C165" s="15"/>
    </row>
    <row r="166" spans="3:3">
      <c r="C166" s="15"/>
    </row>
    <row r="167" spans="3:3">
      <c r="C167" s="15"/>
    </row>
    <row r="168" spans="3:3">
      <c r="C168" s="15"/>
    </row>
    <row r="169" spans="3:3">
      <c r="C169" s="15"/>
    </row>
    <row r="170" spans="3:3">
      <c r="C170" s="15"/>
    </row>
    <row r="171" spans="3:3">
      <c r="C171" s="15"/>
    </row>
    <row r="172" spans="3:3">
      <c r="C172" s="15"/>
    </row>
    <row r="173" spans="3:3">
      <c r="C173" s="15"/>
    </row>
    <row r="174" spans="3:3">
      <c r="C174" s="15"/>
    </row>
    <row r="175" spans="3:3">
      <c r="C175" s="15"/>
    </row>
    <row r="176" spans="3:3">
      <c r="C176" s="15"/>
    </row>
    <row r="177" spans="3:3">
      <c r="C177" s="15"/>
    </row>
    <row r="178" spans="3:3">
      <c r="C178" s="15"/>
    </row>
    <row r="179" spans="3:3">
      <c r="C179" s="15"/>
    </row>
    <row r="180" spans="3:3">
      <c r="C180" s="15"/>
    </row>
    <row r="181" spans="3:3">
      <c r="C181" s="15"/>
    </row>
    <row r="182" spans="3:3">
      <c r="C182" s="15"/>
    </row>
    <row r="183" spans="3:3">
      <c r="C183" s="15"/>
    </row>
    <row r="184" spans="3:3">
      <c r="C184" s="15"/>
    </row>
    <row r="185" spans="3:3">
      <c r="C185" s="15"/>
    </row>
    <row r="186" spans="3:3">
      <c r="C186" s="15"/>
    </row>
    <row r="187" spans="3:3">
      <c r="C187" s="15"/>
    </row>
    <row r="188" spans="3:3">
      <c r="C188" s="15"/>
    </row>
    <row r="189" spans="3:3">
      <c r="C189" s="15"/>
    </row>
    <row r="190" spans="3:3">
      <c r="C190" s="15"/>
    </row>
    <row r="191" spans="3:3">
      <c r="C191" s="15"/>
    </row>
    <row r="192" spans="3:3">
      <c r="C192" s="15"/>
    </row>
    <row r="193" spans="3:3">
      <c r="C193" s="15"/>
    </row>
    <row r="194" spans="3:3">
      <c r="C194" s="15"/>
    </row>
    <row r="195" spans="3:3">
      <c r="C195" s="15"/>
    </row>
    <row r="196" spans="3:3">
      <c r="C196" s="15"/>
    </row>
    <row r="197" spans="3:3">
      <c r="C197" s="15"/>
    </row>
    <row r="198" spans="3:3">
      <c r="C198" s="15"/>
    </row>
    <row r="199" spans="3:3">
      <c r="C199" s="15"/>
    </row>
    <row r="200" spans="3:3">
      <c r="C200" s="15"/>
    </row>
    <row r="201" spans="3:3">
      <c r="C201" s="15"/>
    </row>
    <row r="202" spans="3:3">
      <c r="C202" s="15"/>
    </row>
    <row r="203" spans="3:3">
      <c r="C203" s="15"/>
    </row>
    <row r="204" spans="3:3">
      <c r="C204" s="15"/>
    </row>
    <row r="205" spans="3:3">
      <c r="C205" s="15"/>
    </row>
    <row r="206" spans="3:3">
      <c r="C206" s="15"/>
    </row>
    <row r="207" spans="3:3">
      <c r="C207" s="15"/>
    </row>
    <row r="208" spans="3:3">
      <c r="C208" s="15"/>
    </row>
    <row r="209" spans="3:3">
      <c r="C209" s="15"/>
    </row>
    <row r="210" spans="3:3">
      <c r="C210" s="15"/>
    </row>
    <row r="211" spans="3:3">
      <c r="C211" s="15"/>
    </row>
    <row r="212" spans="3:3">
      <c r="C212" s="15"/>
    </row>
    <row r="213" spans="3:3">
      <c r="C213" s="15"/>
    </row>
    <row r="214" spans="3:3">
      <c r="C214" s="15"/>
    </row>
    <row r="215" spans="3:3">
      <c r="C215" s="15"/>
    </row>
    <row r="216" spans="3:3">
      <c r="C216" s="15"/>
    </row>
    <row r="217" spans="3:3">
      <c r="C217" s="15"/>
    </row>
    <row r="218" spans="3:3">
      <c r="C218" s="15"/>
    </row>
    <row r="219" spans="3:3">
      <c r="C219" s="15"/>
    </row>
    <row r="220" spans="3:3">
      <c r="C220" s="15"/>
    </row>
    <row r="221" spans="3:3">
      <c r="C221" s="15"/>
    </row>
    <row r="222" spans="3:3">
      <c r="C222" s="15"/>
    </row>
    <row r="223" spans="3:3">
      <c r="C223" s="15"/>
    </row>
    <row r="224" spans="3:3">
      <c r="C224" s="15"/>
    </row>
    <row r="225" spans="3:3">
      <c r="C225" s="15"/>
    </row>
    <row r="226" spans="3:3">
      <c r="C226" s="15"/>
    </row>
    <row r="227" spans="3:3">
      <c r="C227" s="15"/>
    </row>
    <row r="228" spans="3:3">
      <c r="C228" s="15"/>
    </row>
    <row r="229" spans="3:3">
      <c r="C229" s="15"/>
    </row>
    <row r="230" spans="3:3">
      <c r="C230" s="15"/>
    </row>
    <row r="231" spans="3:3">
      <c r="C231" s="15"/>
    </row>
    <row r="232" spans="3:3">
      <c r="C232" s="15"/>
    </row>
    <row r="233" spans="3:3">
      <c r="C233" s="15"/>
    </row>
    <row r="234" spans="3:3">
      <c r="C234" s="15"/>
    </row>
    <row r="235" spans="3:3">
      <c r="C235" s="15"/>
    </row>
    <row r="236" spans="3:3">
      <c r="C236" s="15"/>
    </row>
    <row r="237" spans="3:3">
      <c r="C237" s="15"/>
    </row>
    <row r="238" spans="3:3">
      <c r="C238" s="15"/>
    </row>
    <row r="239" spans="3:3">
      <c r="C239" s="15"/>
    </row>
    <row r="240" spans="3:3">
      <c r="C240" s="15"/>
    </row>
    <row r="241" spans="3:3">
      <c r="C241" s="15"/>
    </row>
    <row r="242" spans="3:3">
      <c r="C242" s="15"/>
    </row>
    <row r="243" spans="3:3">
      <c r="C243" s="15"/>
    </row>
    <row r="244" spans="3:3">
      <c r="C244" s="15"/>
    </row>
    <row r="245" spans="3:3">
      <c r="C245" s="15"/>
    </row>
    <row r="246" spans="3:3">
      <c r="C246" s="15"/>
    </row>
    <row r="247" spans="3:3">
      <c r="C247" s="15"/>
    </row>
    <row r="248" spans="3:3">
      <c r="C248" s="15"/>
    </row>
    <row r="249" spans="3:3">
      <c r="C249" s="15"/>
    </row>
    <row r="250" spans="3:3">
      <c r="C250" s="15"/>
    </row>
    <row r="251" spans="3:3">
      <c r="C251" s="15"/>
    </row>
    <row r="252" spans="3:3">
      <c r="C252" s="15"/>
    </row>
    <row r="253" spans="3:3">
      <c r="C253" s="15"/>
    </row>
    <row r="254" spans="3:3">
      <c r="C254" s="15"/>
    </row>
    <row r="255" spans="3:3">
      <c r="C255" s="15"/>
    </row>
    <row r="256" spans="3:3">
      <c r="C256" s="15"/>
    </row>
    <row r="257" spans="3:3">
      <c r="C257" s="15"/>
    </row>
    <row r="258" spans="3:3">
      <c r="C258" s="15"/>
    </row>
    <row r="259" spans="3:3">
      <c r="C259" s="15"/>
    </row>
    <row r="260" spans="3:3">
      <c r="C260" s="15"/>
    </row>
    <row r="261" spans="3:3">
      <c r="C261" s="15"/>
    </row>
    <row r="262" spans="3:3">
      <c r="C262" s="15"/>
    </row>
    <row r="263" spans="3:3">
      <c r="C263" s="15"/>
    </row>
    <row r="264" spans="3:3">
      <c r="C264" s="15"/>
    </row>
    <row r="265" spans="3:3">
      <c r="C265" s="15"/>
    </row>
    <row r="266" spans="3:3">
      <c r="C266" s="15"/>
    </row>
    <row r="267" spans="3:3">
      <c r="C267" s="15"/>
    </row>
    <row r="268" spans="3:3">
      <c r="C268" s="15"/>
    </row>
    <row r="269" spans="3:3">
      <c r="C269" s="15"/>
    </row>
    <row r="270" spans="3:3">
      <c r="C270" s="15"/>
    </row>
    <row r="271" spans="3:3">
      <c r="C271" s="15"/>
    </row>
    <row r="272" spans="3:3">
      <c r="C272" s="15"/>
    </row>
    <row r="273" spans="3:3">
      <c r="C273" s="15"/>
    </row>
    <row r="274" spans="3:3">
      <c r="C274" s="15"/>
    </row>
    <row r="275" spans="3:3">
      <c r="C275" s="15"/>
    </row>
    <row r="276" spans="3:3">
      <c r="C276" s="15"/>
    </row>
    <row r="277" spans="3:3">
      <c r="C277" s="15"/>
    </row>
    <row r="278" spans="3:3">
      <c r="C278" s="15"/>
    </row>
    <row r="279" spans="3:3">
      <c r="C279" s="15"/>
    </row>
    <row r="280" spans="3:3">
      <c r="C280" s="15"/>
    </row>
    <row r="281" spans="3:3">
      <c r="C281" s="15"/>
    </row>
    <row r="282" spans="3:3">
      <c r="C282" s="15"/>
    </row>
    <row r="283" spans="3:3">
      <c r="C283" s="15"/>
    </row>
    <row r="284" spans="3:3">
      <c r="C284" s="15"/>
    </row>
    <row r="285" spans="3:3">
      <c r="C285" s="15"/>
    </row>
    <row r="286" spans="3:3">
      <c r="C286" s="15"/>
    </row>
    <row r="287" spans="3:3">
      <c r="C287" s="15"/>
    </row>
    <row r="288" spans="3:3">
      <c r="C288" s="15"/>
    </row>
    <row r="289" spans="3:3">
      <c r="C289" s="15"/>
    </row>
    <row r="290" spans="3:3">
      <c r="C290" s="15"/>
    </row>
    <row r="291" spans="3:3">
      <c r="C291" s="15"/>
    </row>
    <row r="292" spans="3:3">
      <c r="C292" s="15"/>
    </row>
    <row r="293" spans="3:3">
      <c r="C293" s="15"/>
    </row>
    <row r="294" spans="3:3">
      <c r="C294" s="15"/>
    </row>
    <row r="295" spans="3:3">
      <c r="C295" s="15"/>
    </row>
    <row r="296" spans="3:3">
      <c r="C296" s="15"/>
    </row>
    <row r="297" spans="3:3">
      <c r="C297" s="15"/>
    </row>
    <row r="298" spans="3:3">
      <c r="C298" s="15"/>
    </row>
    <row r="299" spans="3:3">
      <c r="C299" s="15"/>
    </row>
    <row r="300" spans="3:3">
      <c r="C300" s="15"/>
    </row>
    <row r="301" spans="3:3">
      <c r="C301" s="15"/>
    </row>
    <row r="302" spans="3:3">
      <c r="C302" s="15"/>
    </row>
    <row r="303" spans="3:3">
      <c r="C303" s="15"/>
    </row>
    <row r="304" spans="3:3">
      <c r="C304" s="15"/>
    </row>
    <row r="305" spans="3:3">
      <c r="C305" s="15"/>
    </row>
    <row r="306" spans="3:3">
      <c r="C306" s="15"/>
    </row>
    <row r="307" spans="3:3">
      <c r="C307" s="15"/>
    </row>
    <row r="308" spans="3:3">
      <c r="C308" s="15"/>
    </row>
    <row r="309" spans="3:3">
      <c r="C309" s="15"/>
    </row>
    <row r="310" spans="3:3">
      <c r="C310" s="15"/>
    </row>
    <row r="311" spans="3:3">
      <c r="C311" s="15"/>
    </row>
    <row r="312" spans="3:3">
      <c r="C312" s="15"/>
    </row>
    <row r="313" spans="3:3">
      <c r="C313" s="15"/>
    </row>
    <row r="314" spans="3:3">
      <c r="C314" s="15"/>
    </row>
    <row r="315" spans="3:3">
      <c r="C315" s="15"/>
    </row>
    <row r="316" spans="3:3">
      <c r="C316" s="15"/>
    </row>
    <row r="317" spans="3:3">
      <c r="C317" s="15"/>
    </row>
    <row r="318" spans="3:3">
      <c r="C318" s="15"/>
    </row>
    <row r="319" spans="3:3">
      <c r="C319" s="15"/>
    </row>
    <row r="320" spans="3:3">
      <c r="C320" s="15"/>
    </row>
    <row r="321" spans="3:3">
      <c r="C321" s="15"/>
    </row>
    <row r="322" spans="3:3">
      <c r="C322" s="15"/>
    </row>
    <row r="323" spans="3:3">
      <c r="C323" s="15"/>
    </row>
    <row r="324" spans="3:3">
      <c r="C324" s="15"/>
    </row>
    <row r="325" spans="3:3">
      <c r="C325" s="15"/>
    </row>
    <row r="326" spans="3:3">
      <c r="C326" s="15"/>
    </row>
    <row r="327" spans="3:3">
      <c r="C327" s="15"/>
    </row>
    <row r="328" spans="3:3">
      <c r="C328" s="15"/>
    </row>
    <row r="329" spans="3:3">
      <c r="C329" s="15"/>
    </row>
    <row r="330" spans="3:3">
      <c r="C330" s="15"/>
    </row>
    <row r="331" spans="3:3">
      <c r="C331" s="15"/>
    </row>
    <row r="332" spans="3:3">
      <c r="C332" s="15"/>
    </row>
    <row r="333" spans="3:3">
      <c r="C333" s="15"/>
    </row>
    <row r="334" spans="3:3">
      <c r="C334" s="15"/>
    </row>
    <row r="335" spans="3:3">
      <c r="C335" s="15"/>
    </row>
    <row r="336" spans="3:3">
      <c r="C336" s="15"/>
    </row>
    <row r="337" spans="3:3">
      <c r="C337" s="15"/>
    </row>
    <row r="338" spans="3:3">
      <c r="C338" s="15"/>
    </row>
    <row r="339" spans="3:3">
      <c r="C339" s="15"/>
    </row>
    <row r="340" spans="3:3">
      <c r="C340" s="15"/>
    </row>
    <row r="341" spans="3:3">
      <c r="C341" s="15"/>
    </row>
    <row r="342" spans="3:3">
      <c r="C342" s="15"/>
    </row>
    <row r="343" spans="3:3">
      <c r="C343" s="15"/>
    </row>
    <row r="344" spans="3:3">
      <c r="C344" s="15"/>
    </row>
    <row r="345" spans="3:3">
      <c r="C345" s="15"/>
    </row>
    <row r="346" spans="3:3">
      <c r="C346" s="15"/>
    </row>
    <row r="347" spans="3:3">
      <c r="C347" s="15"/>
    </row>
    <row r="348" spans="3:3">
      <c r="C348" s="15"/>
    </row>
    <row r="349" spans="3:3">
      <c r="C349" s="15"/>
    </row>
    <row r="350" spans="3:3">
      <c r="C350" s="15"/>
    </row>
    <row r="351" spans="3:3">
      <c r="C351" s="15"/>
    </row>
    <row r="352" spans="3:3">
      <c r="C352" s="15"/>
    </row>
    <row r="353" spans="3:3">
      <c r="C353" s="15"/>
    </row>
    <row r="354" spans="3:3">
      <c r="C354" s="15"/>
    </row>
    <row r="355" spans="3:3">
      <c r="C355" s="15"/>
    </row>
    <row r="356" spans="3:3">
      <c r="C356" s="15"/>
    </row>
    <row r="357" spans="3:3">
      <c r="C357" s="15"/>
    </row>
    <row r="358" spans="3:3">
      <c r="C358" s="15"/>
    </row>
    <row r="359" spans="3:3">
      <c r="C359" s="15"/>
    </row>
    <row r="360" spans="3:3">
      <c r="C360" s="15"/>
    </row>
    <row r="361" spans="3:3">
      <c r="C361" s="15"/>
    </row>
    <row r="362" spans="3:3">
      <c r="C362" s="15"/>
    </row>
    <row r="363" spans="3:3">
      <c r="C363" s="15"/>
    </row>
    <row r="364" spans="3:3">
      <c r="C364" s="15"/>
    </row>
    <row r="365" spans="3:3">
      <c r="C365" s="15"/>
    </row>
    <row r="366" spans="3:3">
      <c r="C366" s="15"/>
    </row>
    <row r="367" spans="3:3">
      <c r="C367" s="15"/>
    </row>
    <row r="368" spans="3:3">
      <c r="C368" s="15"/>
    </row>
    <row r="369" spans="3:3">
      <c r="C369" s="15"/>
    </row>
    <row r="370" spans="3:3">
      <c r="C370" s="15"/>
    </row>
    <row r="371" spans="3:3">
      <c r="C371" s="15"/>
    </row>
    <row r="372" spans="3:3">
      <c r="C372" s="15"/>
    </row>
    <row r="373" spans="3:3">
      <c r="C373" s="15"/>
    </row>
    <row r="374" spans="3:3">
      <c r="C374" s="15"/>
    </row>
    <row r="375" spans="3:3">
      <c r="C375" s="15"/>
    </row>
    <row r="376" spans="3:3">
      <c r="C376" s="15"/>
    </row>
    <row r="377" spans="3:3">
      <c r="C377" s="15"/>
    </row>
    <row r="378" spans="3:3">
      <c r="C378" s="15"/>
    </row>
    <row r="379" spans="3:3">
      <c r="C379" s="15"/>
    </row>
    <row r="380" spans="3:3">
      <c r="C380" s="15"/>
    </row>
    <row r="381" spans="3:3">
      <c r="C381" s="15"/>
    </row>
    <row r="382" spans="3:3">
      <c r="C382" s="15"/>
    </row>
    <row r="383" spans="3:3">
      <c r="C383" s="15"/>
    </row>
    <row r="384" spans="3:3">
      <c r="C384" s="15"/>
    </row>
    <row r="385" spans="3:3">
      <c r="C385" s="15"/>
    </row>
    <row r="386" spans="3:3">
      <c r="C386" s="15"/>
    </row>
    <row r="387" spans="3:3">
      <c r="C387" s="15"/>
    </row>
    <row r="388" spans="3:3">
      <c r="C388" s="15"/>
    </row>
    <row r="389" spans="3:3">
      <c r="C389" s="15"/>
    </row>
    <row r="390" spans="3:3">
      <c r="C390" s="15"/>
    </row>
    <row r="391" spans="3:3">
      <c r="C391" s="15"/>
    </row>
    <row r="392" spans="3:3">
      <c r="C392" s="15"/>
    </row>
    <row r="393" spans="3:3">
      <c r="C393" s="15"/>
    </row>
    <row r="394" spans="3:3">
      <c r="C394" s="15"/>
    </row>
    <row r="395" spans="3:3">
      <c r="C395" s="15"/>
    </row>
    <row r="396" spans="3:3">
      <c r="C396" s="15"/>
    </row>
    <row r="397" spans="3:3">
      <c r="C397" s="15"/>
    </row>
    <row r="398" spans="3:3">
      <c r="C398" s="15"/>
    </row>
    <row r="399" spans="3:3">
      <c r="C399" s="15"/>
    </row>
    <row r="400" spans="3:3">
      <c r="C400" s="15"/>
    </row>
    <row r="401" spans="3:3">
      <c r="C401" s="15"/>
    </row>
    <row r="402" spans="3:3">
      <c r="C402" s="15"/>
    </row>
    <row r="403" spans="3:3">
      <c r="C403" s="15"/>
    </row>
    <row r="404" spans="3:3">
      <c r="C404" s="15"/>
    </row>
    <row r="405" spans="3:3">
      <c r="C405" s="15"/>
    </row>
    <row r="406" spans="3:3">
      <c r="C406" s="15"/>
    </row>
    <row r="407" spans="3:3">
      <c r="C407" s="15"/>
    </row>
    <row r="408" spans="3:3">
      <c r="C408" s="15"/>
    </row>
    <row r="409" spans="3:3">
      <c r="C409" s="15"/>
    </row>
    <row r="410" spans="3:3">
      <c r="C410" s="15"/>
    </row>
    <row r="411" spans="3:3">
      <c r="C411" s="15"/>
    </row>
    <row r="412" spans="3:3">
      <c r="C412" s="15"/>
    </row>
    <row r="413" spans="3:3">
      <c r="C413" s="15"/>
    </row>
    <row r="414" spans="3:3">
      <c r="C414" s="15"/>
    </row>
    <row r="415" spans="3:3">
      <c r="C415" s="15"/>
    </row>
    <row r="416" spans="3:3">
      <c r="C416" s="15"/>
    </row>
    <row r="417" spans="3:3">
      <c r="C417" s="15"/>
    </row>
    <row r="418" spans="3:3">
      <c r="C418" s="15"/>
    </row>
    <row r="419" spans="3:3">
      <c r="C419" s="15"/>
    </row>
    <row r="420" spans="3:3">
      <c r="C420" s="15"/>
    </row>
    <row r="421" spans="3:3">
      <c r="C421" s="15"/>
    </row>
    <row r="422" spans="3:3">
      <c r="C422" s="15"/>
    </row>
    <row r="423" spans="3:3">
      <c r="C423" s="15"/>
    </row>
    <row r="424" spans="3:3">
      <c r="C424" s="15"/>
    </row>
    <row r="425" spans="3:3">
      <c r="C425" s="15"/>
    </row>
    <row r="426" spans="3:3">
      <c r="C426" s="15"/>
    </row>
    <row r="427" spans="3:3">
      <c r="C427" s="15"/>
    </row>
    <row r="428" spans="3:3">
      <c r="C428" s="15"/>
    </row>
    <row r="429" spans="3:3">
      <c r="C429" s="15"/>
    </row>
    <row r="430" spans="3:3">
      <c r="C430" s="15"/>
    </row>
    <row r="431" spans="3:3">
      <c r="C431" s="15"/>
    </row>
    <row r="432" spans="3:3">
      <c r="C432" s="15"/>
    </row>
    <row r="433" spans="3:3">
      <c r="C433" s="15"/>
    </row>
    <row r="434" spans="3:3">
      <c r="C434" s="15"/>
    </row>
    <row r="435" spans="3:3">
      <c r="C435" s="15"/>
    </row>
    <row r="436" spans="3:3">
      <c r="C436" s="15"/>
    </row>
    <row r="437" spans="3:3">
      <c r="C437" s="15"/>
    </row>
    <row r="438" spans="3:3">
      <c r="C438" s="15"/>
    </row>
    <row r="439" spans="3:3">
      <c r="C439" s="15"/>
    </row>
    <row r="440" spans="3:3">
      <c r="C440" s="15"/>
    </row>
    <row r="441" spans="3:3">
      <c r="C441" s="15"/>
    </row>
    <row r="442" spans="3:3">
      <c r="C442" s="15"/>
    </row>
    <row r="443" spans="3:3">
      <c r="C443" s="15"/>
    </row>
    <row r="444" spans="3:3">
      <c r="C444" s="15"/>
    </row>
    <row r="445" spans="3:3">
      <c r="C445" s="15"/>
    </row>
    <row r="446" spans="3:3">
      <c r="C446" s="15"/>
    </row>
    <row r="447" spans="3:3">
      <c r="C447" s="15"/>
    </row>
    <row r="448" spans="3:3">
      <c r="C448" s="15"/>
    </row>
    <row r="449" spans="3:3">
      <c r="C449" s="15"/>
    </row>
    <row r="450" spans="3:3">
      <c r="C450" s="15"/>
    </row>
    <row r="451" spans="3:3">
      <c r="C451" s="15"/>
    </row>
    <row r="452" spans="3:3">
      <c r="C452" s="15"/>
    </row>
    <row r="453" spans="3:3">
      <c r="C453" s="15"/>
    </row>
    <row r="454" spans="3:3">
      <c r="C454" s="15"/>
    </row>
    <row r="455" spans="3:3">
      <c r="C455" s="15"/>
    </row>
    <row r="456" spans="3:3">
      <c r="C456" s="15"/>
    </row>
    <row r="457" spans="3:3">
      <c r="C457" s="15"/>
    </row>
    <row r="458" spans="3:3">
      <c r="C458" s="15"/>
    </row>
    <row r="459" spans="3:3">
      <c r="C459" s="15"/>
    </row>
    <row r="460" spans="3:3">
      <c r="C460" s="15"/>
    </row>
    <row r="461" spans="3:3">
      <c r="C461" s="15"/>
    </row>
    <row r="462" spans="3:3">
      <c r="C462" s="15"/>
    </row>
    <row r="463" spans="3:3">
      <c r="C463" s="15"/>
    </row>
    <row r="464" spans="3:3">
      <c r="C464" s="15"/>
    </row>
    <row r="465" spans="3:3">
      <c r="C465" s="15"/>
    </row>
    <row r="466" spans="3:3">
      <c r="C466" s="15"/>
    </row>
    <row r="467" spans="3:3">
      <c r="C467" s="15"/>
    </row>
    <row r="468" spans="3:3">
      <c r="C468" s="15"/>
    </row>
    <row r="469" spans="3:3">
      <c r="C469" s="15"/>
    </row>
    <row r="470" spans="3:3">
      <c r="C470" s="15"/>
    </row>
    <row r="471" spans="3:3">
      <c r="C471" s="15"/>
    </row>
    <row r="472" spans="3:3">
      <c r="C472" s="15"/>
    </row>
    <row r="473" spans="3:3">
      <c r="C473" s="15"/>
    </row>
    <row r="474" spans="3:3">
      <c r="C474" s="15"/>
    </row>
    <row r="475" spans="3:3">
      <c r="C475" s="15"/>
    </row>
    <row r="476" spans="3:3">
      <c r="C476" s="15"/>
    </row>
    <row r="477" spans="3:3">
      <c r="C477" s="15"/>
    </row>
    <row r="478" spans="3:3">
      <c r="C478" s="15"/>
    </row>
    <row r="479" spans="3:3">
      <c r="C479" s="15"/>
    </row>
    <row r="480" spans="3:3">
      <c r="C480" s="15"/>
    </row>
    <row r="481" spans="3:3">
      <c r="C481" s="15"/>
    </row>
    <row r="482" spans="3:3">
      <c r="C482" s="15"/>
    </row>
    <row r="483" spans="3:3">
      <c r="C483" s="15"/>
    </row>
    <row r="484" spans="3:3">
      <c r="C484" s="15"/>
    </row>
    <row r="485" spans="3:3">
      <c r="C485" s="15"/>
    </row>
    <row r="486" spans="3:3">
      <c r="C486" s="15"/>
    </row>
    <row r="487" spans="3:3">
      <c r="C487" s="15"/>
    </row>
    <row r="488" spans="3:3">
      <c r="C488" s="15"/>
    </row>
    <row r="489" spans="3:3">
      <c r="C489" s="15"/>
    </row>
    <row r="490" spans="3:3">
      <c r="C490" s="15"/>
    </row>
    <row r="491" spans="3:3">
      <c r="C491" s="15"/>
    </row>
    <row r="492" spans="3:3">
      <c r="C492" s="15"/>
    </row>
    <row r="493" spans="3:3">
      <c r="C493" s="15"/>
    </row>
    <row r="494" spans="3:3">
      <c r="C494" s="15"/>
    </row>
    <row r="495" spans="3:3">
      <c r="C495" s="15"/>
    </row>
    <row r="496" spans="3:3">
      <c r="C496" s="15"/>
    </row>
    <row r="497" spans="3:3">
      <c r="C497" s="15"/>
    </row>
    <row r="498" spans="3:3">
      <c r="C498" s="15"/>
    </row>
    <row r="499" spans="3:3">
      <c r="C499" s="15"/>
    </row>
    <row r="500" spans="3:3">
      <c r="C500" s="15"/>
    </row>
    <row r="501" spans="3:3">
      <c r="C501" s="15"/>
    </row>
    <row r="502" spans="3:3">
      <c r="C502" s="15"/>
    </row>
    <row r="503" spans="3:3">
      <c r="C503" s="15"/>
    </row>
    <row r="504" spans="3:3">
      <c r="C504" s="15"/>
    </row>
    <row r="505" spans="3:3">
      <c r="C505" s="15"/>
    </row>
    <row r="506" spans="3:3">
      <c r="C506" s="15"/>
    </row>
    <row r="507" spans="3:3">
      <c r="C507" s="15"/>
    </row>
    <row r="508" spans="3:3">
      <c r="C508" s="15"/>
    </row>
    <row r="509" spans="3:3">
      <c r="C509" s="15"/>
    </row>
    <row r="510" spans="3:3">
      <c r="C510" s="15"/>
    </row>
    <row r="511" spans="3:3">
      <c r="C511" s="15"/>
    </row>
    <row r="512" spans="3:3">
      <c r="C512" s="15"/>
    </row>
    <row r="513" spans="3:3">
      <c r="C513" s="15"/>
    </row>
    <row r="514" spans="3:3">
      <c r="C514" s="15"/>
    </row>
    <row r="515" spans="3:3">
      <c r="C515" s="15"/>
    </row>
    <row r="516" spans="3:3">
      <c r="C516" s="15"/>
    </row>
    <row r="517" spans="3:3">
      <c r="C517" s="15"/>
    </row>
    <row r="518" spans="3:3">
      <c r="C518" s="15"/>
    </row>
    <row r="519" spans="3:3">
      <c r="C519" s="15"/>
    </row>
    <row r="520" spans="3:3">
      <c r="C520" s="15"/>
    </row>
    <row r="521" spans="3:3">
      <c r="C521" s="15"/>
    </row>
    <row r="522" spans="3:3">
      <c r="C522" s="15"/>
    </row>
    <row r="523" spans="3:3">
      <c r="C523" s="15"/>
    </row>
    <row r="524" spans="3:3">
      <c r="C524" s="15"/>
    </row>
    <row r="525" spans="3:3">
      <c r="C525" s="15"/>
    </row>
    <row r="526" spans="3:3">
      <c r="C526" s="15"/>
    </row>
    <row r="527" spans="3:3">
      <c r="C527" s="15"/>
    </row>
    <row r="528" spans="3:3">
      <c r="C528" s="15"/>
    </row>
    <row r="529" spans="3:3">
      <c r="C529" s="15"/>
    </row>
    <row r="530" spans="3:3">
      <c r="C530" s="15"/>
    </row>
    <row r="531" spans="3:3">
      <c r="C531" s="15"/>
    </row>
    <row r="532" spans="3:3">
      <c r="C532" s="15"/>
    </row>
    <row r="533" spans="3:3">
      <c r="C533" s="15"/>
    </row>
    <row r="534" spans="3:3">
      <c r="C534" s="15"/>
    </row>
    <row r="535" spans="3:3">
      <c r="C535" s="15"/>
    </row>
    <row r="536" spans="3:3">
      <c r="C536" s="15"/>
    </row>
    <row r="537" spans="3:3">
      <c r="C537" s="15"/>
    </row>
    <row r="538" spans="3:3">
      <c r="C538" s="15"/>
    </row>
    <row r="539" spans="3:3">
      <c r="C539" s="15"/>
    </row>
    <row r="540" spans="3:3">
      <c r="C540" s="15"/>
    </row>
    <row r="541" spans="3:3">
      <c r="C541" s="15"/>
    </row>
    <row r="542" spans="3:3">
      <c r="C542" s="15"/>
    </row>
    <row r="543" spans="3:3">
      <c r="C543" s="15"/>
    </row>
    <row r="544" spans="3:3">
      <c r="C544" s="15"/>
    </row>
    <row r="545" spans="3:3">
      <c r="C545" s="15"/>
    </row>
    <row r="546" spans="3:3">
      <c r="C546" s="15"/>
    </row>
    <row r="547" spans="3:3">
      <c r="C547" s="15"/>
    </row>
    <row r="548" spans="3:3">
      <c r="C548" s="15"/>
    </row>
    <row r="549" spans="3:3">
      <c r="C549" s="15"/>
    </row>
    <row r="550" spans="3:3">
      <c r="C550" s="15"/>
    </row>
    <row r="551" spans="3:3">
      <c r="C551" s="15"/>
    </row>
    <row r="552" spans="3:3">
      <c r="C552" s="15"/>
    </row>
    <row r="553" spans="3:3">
      <c r="C553" s="15"/>
    </row>
    <row r="554" spans="3:3">
      <c r="C554" s="15"/>
    </row>
    <row r="555" spans="3:3">
      <c r="C555" s="15"/>
    </row>
    <row r="556" spans="3:3">
      <c r="C556" s="15"/>
    </row>
    <row r="557" spans="3:3">
      <c r="C557" s="15"/>
    </row>
    <row r="558" spans="3:3">
      <c r="C558" s="15"/>
    </row>
    <row r="559" spans="3:3">
      <c r="C559" s="15"/>
    </row>
    <row r="560" spans="3:3">
      <c r="C560" s="15"/>
    </row>
    <row r="561" spans="3:3">
      <c r="C561" s="15"/>
    </row>
    <row r="562" spans="3:3">
      <c r="C562" s="15"/>
    </row>
    <row r="563" spans="3:3">
      <c r="C563" s="15"/>
    </row>
    <row r="564" spans="3:3">
      <c r="C564" s="15"/>
    </row>
    <row r="565" spans="3:3">
      <c r="C565" s="15"/>
    </row>
    <row r="566" spans="3:3">
      <c r="C566" s="15"/>
    </row>
    <row r="567" spans="3:3">
      <c r="C567" s="15"/>
    </row>
    <row r="568" spans="3:3">
      <c r="C568" s="15"/>
    </row>
    <row r="569" spans="3:3">
      <c r="C569" s="15"/>
    </row>
    <row r="570" spans="3:3">
      <c r="C570" s="15"/>
    </row>
    <row r="571" spans="3:3">
      <c r="C571" s="15"/>
    </row>
    <row r="572" spans="3:3">
      <c r="C572" s="15"/>
    </row>
    <row r="573" spans="3:3">
      <c r="C573" s="15"/>
    </row>
    <row r="574" spans="3:3">
      <c r="C574" s="15"/>
    </row>
    <row r="575" spans="3:3">
      <c r="C575" s="15"/>
    </row>
    <row r="576" spans="3:3">
      <c r="C576" s="15"/>
    </row>
    <row r="577" spans="3:3">
      <c r="C577" s="15"/>
    </row>
    <row r="578" spans="3:3">
      <c r="C578" s="15"/>
    </row>
    <row r="579" spans="3:3">
      <c r="C579" s="15"/>
    </row>
    <row r="580" spans="3:3">
      <c r="C580" s="15"/>
    </row>
    <row r="581" spans="3:3">
      <c r="C581" s="15"/>
    </row>
    <row r="582" spans="3:3">
      <c r="C582" s="15"/>
    </row>
    <row r="583" spans="3:3">
      <c r="C583" s="15"/>
    </row>
    <row r="584" spans="3:3">
      <c r="C584" s="15"/>
    </row>
    <row r="585" spans="3:3">
      <c r="C585" s="15"/>
    </row>
    <row r="586" spans="3:3">
      <c r="C586" s="15"/>
    </row>
  </sheetData>
  <mergeCells count="2">
    <mergeCell ref="B6:K6"/>
    <mergeCell ref="B7:K7"/>
  </mergeCells>
  <dataValidations count="1">
    <dataValidation allowBlank="1" showInputMessage="1" showErrorMessage="1" sqref="A1:A1048576 B32:B1048576 B1:B29 D1:XFD1048576 C1:C2 C6:C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2" sqref="C2:C5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1392</v>
      </c>
    </row>
    <row r="3" spans="2:59">
      <c r="B3" s="2" t="s">
        <v>2</v>
      </c>
      <c r="C3" t="s">
        <v>191</v>
      </c>
    </row>
    <row r="4" spans="2:59">
      <c r="B4" s="2" t="s">
        <v>3</v>
      </c>
      <c r="C4">
        <v>1154</v>
      </c>
    </row>
    <row r="5" spans="2:59">
      <c r="B5" s="79" t="s">
        <v>193</v>
      </c>
      <c r="C5">
        <v>1154</v>
      </c>
    </row>
    <row r="6" spans="2:59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147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8" customFormat="1" ht="63">
      <c r="B8" s="4" t="s">
        <v>102</v>
      </c>
      <c r="C8" s="28" t="s">
        <v>50</v>
      </c>
      <c r="D8" s="28" t="s">
        <v>88</v>
      </c>
      <c r="E8" s="28" t="s">
        <v>54</v>
      </c>
      <c r="F8" s="28" t="s">
        <v>72</v>
      </c>
      <c r="G8" s="28" t="s">
        <v>74</v>
      </c>
      <c r="H8" s="28" t="s">
        <v>75</v>
      </c>
      <c r="I8" s="28" t="s">
        <v>5</v>
      </c>
      <c r="J8" s="28" t="s">
        <v>76</v>
      </c>
      <c r="K8" s="28" t="s">
        <v>58</v>
      </c>
      <c r="L8" s="35" t="s">
        <v>59</v>
      </c>
      <c r="M8" s="15"/>
      <c r="N8" s="15"/>
      <c r="O8" s="15"/>
      <c r="P8" s="15"/>
      <c r="BG8" s="15"/>
    </row>
    <row r="9" spans="2:59" s="18" customFormat="1" ht="24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30" t="s">
        <v>7</v>
      </c>
      <c r="K9" s="30" t="s">
        <v>7</v>
      </c>
      <c r="L9" s="31" t="s">
        <v>7</v>
      </c>
      <c r="M9" s="15"/>
      <c r="N9" s="15"/>
      <c r="O9" s="15"/>
      <c r="P9" s="15"/>
      <c r="BG9" s="15"/>
    </row>
    <row r="10" spans="2:5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M10" s="15"/>
      <c r="N10" s="15"/>
      <c r="O10" s="15"/>
      <c r="P10" s="15"/>
      <c r="BG10" s="15"/>
    </row>
    <row r="11" spans="2:59" s="22" customFormat="1" ht="18" customHeight="1">
      <c r="B11" s="23" t="s">
        <v>103</v>
      </c>
      <c r="C11" s="7"/>
      <c r="D11" s="7"/>
      <c r="E11" s="7"/>
      <c r="F11" s="7"/>
      <c r="G11" s="80">
        <v>0</v>
      </c>
      <c r="H11" s="7"/>
      <c r="I11" s="80">
        <v>0</v>
      </c>
      <c r="J11" s="7"/>
      <c r="K11" s="80">
        <v>0</v>
      </c>
      <c r="L11" s="80">
        <v>0</v>
      </c>
      <c r="M11" s="15"/>
      <c r="N11" s="15"/>
      <c r="O11" s="15"/>
      <c r="P11" s="15"/>
      <c r="BG11" s="15"/>
    </row>
    <row r="12" spans="2:59">
      <c r="B12" s="82" t="s">
        <v>1305</v>
      </c>
      <c r="C12" s="15"/>
      <c r="D12" s="15"/>
      <c r="G12" s="83">
        <v>0</v>
      </c>
      <c r="I12" s="83">
        <v>0</v>
      </c>
      <c r="K12" s="83">
        <v>0</v>
      </c>
      <c r="L12" s="83">
        <v>0</v>
      </c>
    </row>
    <row r="13" spans="2:59">
      <c r="B13" s="92">
        <v>0</v>
      </c>
      <c r="C13" s="92">
        <v>0</v>
      </c>
      <c r="D13" s="92">
        <v>0</v>
      </c>
      <c r="E13" s="92">
        <v>0</v>
      </c>
      <c r="G13" s="81">
        <v>0</v>
      </c>
      <c r="H13" s="81">
        <v>0</v>
      </c>
      <c r="I13" s="81">
        <v>0</v>
      </c>
      <c r="J13" s="81">
        <v>0</v>
      </c>
      <c r="K13" s="81">
        <v>0</v>
      </c>
      <c r="L13" s="81">
        <v>0</v>
      </c>
    </row>
    <row r="14" spans="2:59">
      <c r="B14" s="94" t="s">
        <v>1193</v>
      </c>
      <c r="C14" s="93"/>
      <c r="D14" s="93"/>
      <c r="E14" s="93"/>
      <c r="G14" s="83">
        <v>0</v>
      </c>
      <c r="I14" s="83">
        <v>0</v>
      </c>
      <c r="K14" s="83">
        <v>0</v>
      </c>
      <c r="L14" s="83">
        <v>0</v>
      </c>
    </row>
    <row r="15" spans="2:59">
      <c r="B15" s="92">
        <v>0</v>
      </c>
      <c r="C15" s="92">
        <v>0</v>
      </c>
      <c r="D15" s="92">
        <v>0</v>
      </c>
      <c r="E15" s="92">
        <v>0</v>
      </c>
      <c r="G15" s="81">
        <v>0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</row>
    <row r="16" spans="2:59">
      <c r="B16" s="91" t="s">
        <v>1389</v>
      </c>
      <c r="C16" s="15"/>
      <c r="D16" s="15"/>
    </row>
    <row r="17" spans="2:4">
      <c r="B17" s="91" t="s">
        <v>1390</v>
      </c>
      <c r="C17" s="15"/>
      <c r="D17" s="15"/>
    </row>
    <row r="18" spans="2:4">
      <c r="C18" s="15"/>
      <c r="D18" s="15"/>
    </row>
    <row r="19" spans="2:4">
      <c r="C19" s="15"/>
      <c r="D19" s="15"/>
    </row>
    <row r="20" spans="2:4">
      <c r="C20" s="15"/>
      <c r="D20" s="15"/>
    </row>
    <row r="21" spans="2:4">
      <c r="C21" s="15"/>
      <c r="D21" s="15"/>
    </row>
    <row r="22" spans="2:4">
      <c r="C22" s="15"/>
      <c r="D22" s="15"/>
    </row>
    <row r="23" spans="2:4">
      <c r="C23" s="15"/>
      <c r="D23" s="15"/>
    </row>
    <row r="24" spans="2:4">
      <c r="C24" s="15"/>
      <c r="D24" s="15"/>
    </row>
    <row r="25" spans="2:4">
      <c r="C25" s="15"/>
      <c r="D25" s="15"/>
    </row>
    <row r="26" spans="2:4">
      <c r="C26" s="15"/>
      <c r="D26" s="15"/>
    </row>
    <row r="27" spans="2:4">
      <c r="C27" s="15"/>
      <c r="D27" s="15"/>
    </row>
    <row r="28" spans="2:4">
      <c r="C28" s="15"/>
      <c r="D28" s="15"/>
    </row>
    <row r="29" spans="2:4">
      <c r="C29" s="15"/>
      <c r="D29" s="15"/>
    </row>
    <row r="30" spans="2:4">
      <c r="C30" s="15"/>
      <c r="D30" s="15"/>
    </row>
    <row r="31" spans="2:4">
      <c r="C31" s="15"/>
      <c r="D31" s="15"/>
    </row>
    <row r="32" spans="2:4">
      <c r="C32" s="15"/>
      <c r="D32" s="15"/>
    </row>
    <row r="33" spans="3:4">
      <c r="C33" s="15"/>
      <c r="D33" s="15"/>
    </row>
    <row r="34" spans="3:4">
      <c r="C34" s="15"/>
      <c r="D34" s="15"/>
    </row>
    <row r="35" spans="3:4">
      <c r="C35" s="15"/>
      <c r="D35" s="15"/>
    </row>
    <row r="36" spans="3:4">
      <c r="C36" s="15"/>
      <c r="D36" s="15"/>
    </row>
    <row r="37" spans="3:4">
      <c r="C37" s="15"/>
      <c r="D37" s="15"/>
    </row>
    <row r="38" spans="3:4">
      <c r="C38" s="15"/>
      <c r="D38" s="15"/>
    </row>
    <row r="39" spans="3:4">
      <c r="C39" s="15"/>
      <c r="D39" s="15"/>
    </row>
    <row r="40" spans="3:4">
      <c r="C40" s="15"/>
      <c r="D40" s="15"/>
    </row>
    <row r="41" spans="3:4">
      <c r="C41" s="15"/>
      <c r="D41" s="15"/>
    </row>
    <row r="42" spans="3:4">
      <c r="C42" s="15"/>
      <c r="D42" s="15"/>
    </row>
    <row r="43" spans="3:4">
      <c r="C43" s="15"/>
      <c r="D43" s="15"/>
    </row>
    <row r="44" spans="3:4">
      <c r="C44" s="15"/>
      <c r="D44" s="15"/>
    </row>
    <row r="45" spans="3:4">
      <c r="C45" s="15"/>
      <c r="D45" s="15"/>
    </row>
    <row r="46" spans="3:4">
      <c r="C46" s="15"/>
      <c r="D46" s="15"/>
    </row>
    <row r="47" spans="3:4">
      <c r="C47" s="15"/>
      <c r="D47" s="15"/>
    </row>
    <row r="48" spans="3:4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</sheetData>
  <mergeCells count="2">
    <mergeCell ref="B6:L6"/>
    <mergeCell ref="B7:L7"/>
  </mergeCells>
  <dataValidations count="1">
    <dataValidation allowBlank="1" showInputMessage="1" showErrorMessage="1" sqref="A1:A1048576 B18:B1048576 B1:B15 D1:XFD1048576 C1:C2 C6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9" workbookViewId="0">
      <selection activeCell="C2" sqref="C2:C5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1392</v>
      </c>
    </row>
    <row r="3" spans="2:52">
      <c r="B3" s="2" t="s">
        <v>2</v>
      </c>
      <c r="C3" t="s">
        <v>191</v>
      </c>
    </row>
    <row r="4" spans="2:52">
      <c r="B4" s="2" t="s">
        <v>3</v>
      </c>
      <c r="C4">
        <v>1154</v>
      </c>
    </row>
    <row r="5" spans="2:52">
      <c r="B5" s="79" t="s">
        <v>193</v>
      </c>
      <c r="C5">
        <v>1154</v>
      </c>
    </row>
    <row r="6" spans="2:52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8" customFormat="1" ht="63">
      <c r="B8" s="4" t="s">
        <v>102</v>
      </c>
      <c r="C8" s="27" t="s">
        <v>50</v>
      </c>
      <c r="D8" s="28" t="s">
        <v>88</v>
      </c>
      <c r="E8" s="28" t="s">
        <v>54</v>
      </c>
      <c r="F8" s="28" t="s">
        <v>72</v>
      </c>
      <c r="G8" s="28" t="s">
        <v>74</v>
      </c>
      <c r="H8" s="28" t="s">
        <v>75</v>
      </c>
      <c r="I8" s="28" t="s">
        <v>5</v>
      </c>
      <c r="J8" s="28" t="s">
        <v>76</v>
      </c>
      <c r="K8" s="28" t="s">
        <v>58</v>
      </c>
      <c r="L8" s="35" t="s">
        <v>59</v>
      </c>
      <c r="M8" s="15"/>
      <c r="AZ8" s="15"/>
    </row>
    <row r="9" spans="2:52" s="18" customFormat="1" ht="21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30" t="s">
        <v>7</v>
      </c>
      <c r="K9" s="30" t="s">
        <v>7</v>
      </c>
      <c r="L9" s="31" t="s">
        <v>7</v>
      </c>
      <c r="AZ9" s="15"/>
    </row>
    <row r="10" spans="2:5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AZ10" s="15"/>
    </row>
    <row r="11" spans="2:52" s="22" customFormat="1" ht="18" customHeight="1">
      <c r="B11" s="23" t="s">
        <v>105</v>
      </c>
      <c r="C11" s="7"/>
      <c r="D11" s="7"/>
      <c r="E11" s="7"/>
      <c r="F11" s="7"/>
      <c r="G11" s="80">
        <v>0</v>
      </c>
      <c r="H11" s="7"/>
      <c r="I11" s="80">
        <v>0</v>
      </c>
      <c r="J11" s="7"/>
      <c r="K11" s="80">
        <v>0</v>
      </c>
      <c r="L11" s="80">
        <v>0</v>
      </c>
      <c r="AZ11" s="15"/>
    </row>
    <row r="12" spans="2:52">
      <c r="B12" s="82" t="s">
        <v>195</v>
      </c>
      <c r="C12" s="15"/>
      <c r="D12" s="15"/>
      <c r="G12" s="83">
        <v>0</v>
      </c>
      <c r="I12" s="83">
        <v>0</v>
      </c>
      <c r="K12" s="83">
        <v>0</v>
      </c>
      <c r="L12" s="83">
        <v>0</v>
      </c>
    </row>
    <row r="13" spans="2:52">
      <c r="B13" s="82" t="s">
        <v>1194</v>
      </c>
      <c r="C13" s="15"/>
      <c r="D13" s="15"/>
      <c r="G13" s="83">
        <v>0</v>
      </c>
      <c r="I13" s="83">
        <v>0</v>
      </c>
      <c r="K13" s="83">
        <v>0</v>
      </c>
      <c r="L13" s="83">
        <v>0</v>
      </c>
    </row>
    <row r="14" spans="2:52">
      <c r="B14" s="92">
        <v>0</v>
      </c>
      <c r="C14" s="92">
        <v>0</v>
      </c>
      <c r="D14" s="92">
        <v>0</v>
      </c>
      <c r="E14" s="92">
        <v>0</v>
      </c>
      <c r="G14" s="81">
        <v>0</v>
      </c>
      <c r="H14" s="81">
        <v>0</v>
      </c>
      <c r="I14" s="81">
        <v>0</v>
      </c>
      <c r="J14" s="81">
        <v>0</v>
      </c>
      <c r="K14" s="81">
        <v>0</v>
      </c>
      <c r="L14" s="81">
        <v>0</v>
      </c>
    </row>
    <row r="15" spans="2:52">
      <c r="B15" s="82" t="s">
        <v>1195</v>
      </c>
      <c r="C15" s="15"/>
      <c r="D15" s="15"/>
      <c r="G15" s="83">
        <v>0</v>
      </c>
      <c r="I15" s="83">
        <v>0</v>
      </c>
      <c r="K15" s="83">
        <v>0</v>
      </c>
      <c r="L15" s="83">
        <v>0</v>
      </c>
    </row>
    <row r="16" spans="2:52">
      <c r="B16" s="92">
        <v>0</v>
      </c>
      <c r="C16" s="92">
        <v>0</v>
      </c>
      <c r="D16" s="92">
        <v>0</v>
      </c>
      <c r="E16" s="92">
        <v>0</v>
      </c>
      <c r="G16" s="81">
        <v>0</v>
      </c>
      <c r="H16" s="81">
        <v>0</v>
      </c>
      <c r="I16" s="81">
        <v>0</v>
      </c>
      <c r="J16" s="81">
        <v>0</v>
      </c>
      <c r="K16" s="81">
        <v>0</v>
      </c>
      <c r="L16" s="81">
        <v>0</v>
      </c>
    </row>
    <row r="17" spans="2:12">
      <c r="B17" s="82" t="s">
        <v>1306</v>
      </c>
      <c r="C17" s="15"/>
      <c r="D17" s="15"/>
      <c r="G17" s="83">
        <v>0</v>
      </c>
      <c r="I17" s="83">
        <v>0</v>
      </c>
      <c r="K17" s="83">
        <v>0</v>
      </c>
      <c r="L17" s="83">
        <v>0</v>
      </c>
    </row>
    <row r="18" spans="2:12">
      <c r="B18" s="92">
        <v>0</v>
      </c>
      <c r="C18" s="92">
        <v>0</v>
      </c>
      <c r="D18" s="92">
        <v>0</v>
      </c>
      <c r="E18" s="92">
        <v>0</v>
      </c>
      <c r="G18" s="81">
        <v>0</v>
      </c>
      <c r="H18" s="81">
        <v>0</v>
      </c>
      <c r="I18" s="81">
        <v>0</v>
      </c>
      <c r="J18" s="81">
        <v>0</v>
      </c>
      <c r="K18" s="81">
        <v>0</v>
      </c>
      <c r="L18" s="81">
        <v>0</v>
      </c>
    </row>
    <row r="19" spans="2:12">
      <c r="B19" s="82" t="s">
        <v>1196</v>
      </c>
      <c r="C19" s="15"/>
      <c r="D19" s="15"/>
      <c r="G19" s="83">
        <v>0</v>
      </c>
      <c r="I19" s="83">
        <v>0</v>
      </c>
      <c r="K19" s="83">
        <v>0</v>
      </c>
      <c r="L19" s="83">
        <v>0</v>
      </c>
    </row>
    <row r="20" spans="2:12">
      <c r="B20" s="92">
        <v>0</v>
      </c>
      <c r="C20" s="92">
        <v>0</v>
      </c>
      <c r="D20" s="92">
        <v>0</v>
      </c>
      <c r="E20" s="92">
        <v>0</v>
      </c>
      <c r="G20" s="81">
        <v>0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</row>
    <row r="21" spans="2:12">
      <c r="B21" s="82" t="s">
        <v>676</v>
      </c>
      <c r="C21" s="15"/>
      <c r="D21" s="15"/>
      <c r="G21" s="83">
        <v>0</v>
      </c>
      <c r="I21" s="83">
        <v>0</v>
      </c>
      <c r="K21" s="83">
        <v>0</v>
      </c>
      <c r="L21" s="83">
        <v>0</v>
      </c>
    </row>
    <row r="22" spans="2:12">
      <c r="B22" s="92">
        <v>0</v>
      </c>
      <c r="C22" s="92">
        <v>0</v>
      </c>
      <c r="D22" s="92">
        <v>0</v>
      </c>
      <c r="E22" s="92">
        <v>0</v>
      </c>
      <c r="G22" s="81">
        <v>0</v>
      </c>
      <c r="H22" s="81">
        <v>0</v>
      </c>
      <c r="I22" s="81">
        <v>0</v>
      </c>
      <c r="J22" s="81">
        <v>0</v>
      </c>
      <c r="K22" s="81">
        <v>0</v>
      </c>
      <c r="L22" s="81">
        <v>0</v>
      </c>
    </row>
    <row r="23" spans="2:12">
      <c r="B23" s="82" t="s">
        <v>212</v>
      </c>
      <c r="C23" s="15"/>
      <c r="D23" s="15"/>
      <c r="G23" s="83">
        <v>0</v>
      </c>
      <c r="I23" s="83">
        <v>0</v>
      </c>
      <c r="K23" s="83">
        <v>0</v>
      </c>
      <c r="L23" s="83">
        <v>0</v>
      </c>
    </row>
    <row r="24" spans="2:12">
      <c r="B24" s="82" t="s">
        <v>1194</v>
      </c>
      <c r="C24" s="15"/>
      <c r="D24" s="15"/>
      <c r="G24" s="83">
        <v>0</v>
      </c>
      <c r="I24" s="83">
        <v>0</v>
      </c>
      <c r="K24" s="83">
        <v>0</v>
      </c>
      <c r="L24" s="83">
        <v>0</v>
      </c>
    </row>
    <row r="25" spans="2:12">
      <c r="B25" s="92">
        <v>0</v>
      </c>
      <c r="C25" s="92">
        <v>0</v>
      </c>
      <c r="D25" s="92">
        <v>0</v>
      </c>
      <c r="E25" s="92">
        <v>0</v>
      </c>
      <c r="G25" s="81">
        <v>0</v>
      </c>
      <c r="H25" s="81">
        <v>0</v>
      </c>
      <c r="I25" s="81">
        <v>0</v>
      </c>
      <c r="J25" s="81">
        <v>0</v>
      </c>
      <c r="K25" s="81">
        <v>0</v>
      </c>
      <c r="L25" s="81">
        <v>0</v>
      </c>
    </row>
    <row r="26" spans="2:12">
      <c r="B26" s="82" t="s">
        <v>1307</v>
      </c>
      <c r="C26" s="15"/>
      <c r="D26" s="15"/>
      <c r="G26" s="83">
        <v>0</v>
      </c>
      <c r="I26" s="83">
        <v>0</v>
      </c>
      <c r="K26" s="83">
        <v>0</v>
      </c>
      <c r="L26" s="83">
        <v>0</v>
      </c>
    </row>
    <row r="27" spans="2:12">
      <c r="B27" s="92">
        <v>0</v>
      </c>
      <c r="C27" s="92">
        <v>0</v>
      </c>
      <c r="D27" s="92">
        <v>0</v>
      </c>
      <c r="E27" s="92">
        <v>0</v>
      </c>
      <c r="G27" s="81">
        <v>0</v>
      </c>
      <c r="H27" s="81">
        <v>0</v>
      </c>
      <c r="I27" s="81">
        <v>0</v>
      </c>
      <c r="J27" s="81">
        <v>0</v>
      </c>
      <c r="K27" s="81">
        <v>0</v>
      </c>
      <c r="L27" s="81">
        <v>0</v>
      </c>
    </row>
    <row r="28" spans="2:12">
      <c r="B28" s="82" t="s">
        <v>1196</v>
      </c>
      <c r="C28" s="15"/>
      <c r="D28" s="15"/>
      <c r="G28" s="83">
        <v>0</v>
      </c>
      <c r="I28" s="83">
        <v>0</v>
      </c>
      <c r="K28" s="83">
        <v>0</v>
      </c>
      <c r="L28" s="83">
        <v>0</v>
      </c>
    </row>
    <row r="29" spans="2:12">
      <c r="B29" s="92">
        <v>0</v>
      </c>
      <c r="C29" s="92">
        <v>0</v>
      </c>
      <c r="D29" s="92">
        <v>0</v>
      </c>
      <c r="E29" s="92">
        <v>0</v>
      </c>
      <c r="G29" s="81">
        <v>0</v>
      </c>
      <c r="H29" s="81">
        <v>0</v>
      </c>
      <c r="I29" s="81">
        <v>0</v>
      </c>
      <c r="J29" s="81">
        <v>0</v>
      </c>
      <c r="K29" s="81">
        <v>0</v>
      </c>
      <c r="L29" s="81">
        <v>0</v>
      </c>
    </row>
    <row r="30" spans="2:12">
      <c r="B30" s="82" t="s">
        <v>1197</v>
      </c>
      <c r="C30" s="15"/>
      <c r="D30" s="15"/>
      <c r="G30" s="83">
        <v>0</v>
      </c>
      <c r="I30" s="83">
        <v>0</v>
      </c>
      <c r="K30" s="83">
        <v>0</v>
      </c>
      <c r="L30" s="83">
        <v>0</v>
      </c>
    </row>
    <row r="31" spans="2:12">
      <c r="B31" s="92">
        <v>0</v>
      </c>
      <c r="C31" s="92">
        <v>0</v>
      </c>
      <c r="D31" s="92">
        <v>0</v>
      </c>
      <c r="E31" s="92">
        <v>0</v>
      </c>
      <c r="G31" s="81">
        <v>0</v>
      </c>
      <c r="H31" s="81">
        <v>0</v>
      </c>
      <c r="I31" s="81">
        <v>0</v>
      </c>
      <c r="J31" s="81">
        <v>0</v>
      </c>
      <c r="K31" s="81">
        <v>0</v>
      </c>
      <c r="L31" s="81">
        <v>0</v>
      </c>
    </row>
    <row r="32" spans="2:12">
      <c r="B32" s="82" t="s">
        <v>676</v>
      </c>
      <c r="C32" s="15"/>
      <c r="D32" s="15"/>
      <c r="G32" s="83">
        <v>0</v>
      </c>
      <c r="I32" s="83">
        <v>0</v>
      </c>
      <c r="K32" s="83">
        <v>0</v>
      </c>
      <c r="L32" s="83">
        <v>0</v>
      </c>
    </row>
    <row r="33" spans="2:12">
      <c r="B33" s="92">
        <v>0</v>
      </c>
      <c r="C33" s="92">
        <v>0</v>
      </c>
      <c r="D33" s="92">
        <v>0</v>
      </c>
      <c r="E33" s="92">
        <v>0</v>
      </c>
      <c r="G33" s="81">
        <v>0</v>
      </c>
      <c r="H33" s="81">
        <v>0</v>
      </c>
      <c r="I33" s="81">
        <v>0</v>
      </c>
      <c r="J33" s="81">
        <v>0</v>
      </c>
      <c r="K33" s="81">
        <v>0</v>
      </c>
      <c r="L33" s="81">
        <v>0</v>
      </c>
    </row>
    <row r="34" spans="2:12">
      <c r="B34" s="91" t="s">
        <v>1389</v>
      </c>
      <c r="C34" s="15"/>
      <c r="D34" s="15"/>
    </row>
    <row r="35" spans="2:12">
      <c r="B35" s="91" t="s">
        <v>1390</v>
      </c>
      <c r="C35" s="15"/>
      <c r="D35" s="15"/>
    </row>
    <row r="36" spans="2:12">
      <c r="C36" s="15"/>
      <c r="D36" s="15"/>
    </row>
    <row r="37" spans="2:12">
      <c r="C37" s="15"/>
      <c r="D37" s="15"/>
    </row>
    <row r="38" spans="2:12">
      <c r="C38" s="15"/>
      <c r="D38" s="15"/>
    </row>
    <row r="39" spans="2:12">
      <c r="C39" s="15"/>
      <c r="D39" s="15"/>
    </row>
    <row r="40" spans="2:12">
      <c r="C40" s="15"/>
      <c r="D40" s="15"/>
    </row>
    <row r="41" spans="2:12">
      <c r="C41" s="15"/>
      <c r="D41" s="15"/>
    </row>
    <row r="42" spans="2:12">
      <c r="C42" s="15"/>
      <c r="D42" s="15"/>
    </row>
    <row r="43" spans="2:12">
      <c r="C43" s="15"/>
      <c r="D43" s="15"/>
    </row>
    <row r="44" spans="2:12">
      <c r="C44" s="15"/>
      <c r="D44" s="15"/>
    </row>
    <row r="45" spans="2:12">
      <c r="C45" s="15"/>
      <c r="D45" s="15"/>
    </row>
    <row r="46" spans="2:12">
      <c r="C46" s="15"/>
      <c r="D46" s="15"/>
    </row>
    <row r="47" spans="2:12">
      <c r="C47" s="15"/>
      <c r="D47" s="15"/>
    </row>
    <row r="48" spans="2:12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</sheetData>
  <mergeCells count="2">
    <mergeCell ref="B6:L6"/>
    <mergeCell ref="B7:L7"/>
  </mergeCells>
  <dataValidations count="1">
    <dataValidation allowBlank="1" showInputMessage="1" showErrorMessage="1" sqref="A1:A1048576 B36:B1048576 B1:B33 D1:XFD1048576 C1:C2 C6:C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topLeftCell="A25" workbookViewId="0">
      <selection activeCell="B36" sqref="B36"/>
    </sheetView>
  </sheetViews>
  <sheetFormatPr defaultColWidth="9.140625" defaultRowHeight="18"/>
  <cols>
    <col min="1" max="1" width="6.28515625" style="15" customWidth="1"/>
    <col min="2" max="2" width="45.7109375" style="14" customWidth="1"/>
    <col min="3" max="3" width="21.42578125" style="14" customWidth="1"/>
    <col min="4" max="4" width="10.7109375" style="14" customWidth="1"/>
    <col min="5" max="9" width="10.7109375" style="15" customWidth="1"/>
    <col min="10" max="10" width="14.7109375" style="15" customWidth="1"/>
    <col min="11" max="12" width="10.710937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37" width="5.7109375" style="15" customWidth="1"/>
    <col min="38" max="38" width="3.42578125" style="15" customWidth="1"/>
    <col min="39" max="39" width="5.7109375" style="15" hidden="1" customWidth="1"/>
    <col min="40" max="40" width="10.140625" style="15" customWidth="1"/>
    <col min="41" max="41" width="13.85546875" style="15" customWidth="1"/>
    <col min="42" max="42" width="5.7109375" style="15" customWidth="1"/>
    <col min="43" max="16384" width="9.140625" style="15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1392</v>
      </c>
    </row>
    <row r="3" spans="2:13">
      <c r="B3" s="2" t="s">
        <v>2</v>
      </c>
      <c r="C3" t="s">
        <v>191</v>
      </c>
    </row>
    <row r="4" spans="2:13">
      <c r="B4" s="2" t="s">
        <v>3</v>
      </c>
      <c r="C4">
        <v>1154</v>
      </c>
    </row>
    <row r="5" spans="2:13">
      <c r="B5" s="79" t="s">
        <v>193</v>
      </c>
      <c r="C5">
        <v>1154</v>
      </c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8" customFormat="1" ht="63">
      <c r="B8" s="16" t="s">
        <v>49</v>
      </c>
      <c r="C8" s="17" t="s">
        <v>50</v>
      </c>
      <c r="D8" s="17" t="s">
        <v>51</v>
      </c>
      <c r="E8" s="17" t="s">
        <v>52</v>
      </c>
      <c r="F8" s="17" t="s">
        <v>53</v>
      </c>
      <c r="G8" s="17" t="s">
        <v>54</v>
      </c>
      <c r="H8" s="17" t="s">
        <v>55</v>
      </c>
      <c r="I8" s="17" t="s">
        <v>56</v>
      </c>
      <c r="J8" s="17" t="s">
        <v>57</v>
      </c>
      <c r="K8" s="17" t="s">
        <v>58</v>
      </c>
      <c r="L8" s="17" t="s">
        <v>59</v>
      </c>
      <c r="M8" s="15"/>
    </row>
    <row r="9" spans="2:13" s="18" customFormat="1" ht="28.5" customHeight="1">
      <c r="B9" s="19"/>
      <c r="C9" s="20"/>
      <c r="D9" s="20"/>
      <c r="E9" s="20"/>
      <c r="F9" s="20"/>
      <c r="G9" s="20"/>
      <c r="H9" s="20" t="s">
        <v>7</v>
      </c>
      <c r="I9" s="20" t="s">
        <v>7</v>
      </c>
      <c r="J9" s="20" t="s">
        <v>6</v>
      </c>
      <c r="K9" s="20" t="s">
        <v>7</v>
      </c>
      <c r="L9" s="20" t="s">
        <v>7</v>
      </c>
    </row>
    <row r="10" spans="2:1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2" customFormat="1" ht="18" customHeight="1">
      <c r="B11" s="23" t="s">
        <v>68</v>
      </c>
      <c r="C11" s="7"/>
      <c r="D11" s="7"/>
      <c r="E11" s="7"/>
      <c r="F11" s="7"/>
      <c r="G11" s="7"/>
      <c r="H11" s="7"/>
      <c r="I11" s="80">
        <v>0</v>
      </c>
      <c r="J11" s="80">
        <v>3796.2636604214199</v>
      </c>
      <c r="K11" s="80">
        <v>100</v>
      </c>
      <c r="L11" s="80">
        <v>6.59</v>
      </c>
    </row>
    <row r="12" spans="2:13">
      <c r="B12" s="82" t="s">
        <v>195</v>
      </c>
      <c r="C12" s="25"/>
      <c r="D12" s="26"/>
      <c r="E12" s="26"/>
      <c r="F12" s="26"/>
      <c r="G12" s="26"/>
      <c r="H12" s="26"/>
      <c r="I12" s="83">
        <v>0</v>
      </c>
      <c r="J12" s="83">
        <v>3796.2636604214199</v>
      </c>
      <c r="K12" s="83">
        <v>100</v>
      </c>
      <c r="L12" s="83">
        <v>6.59</v>
      </c>
    </row>
    <row r="13" spans="2:13">
      <c r="B13" s="82" t="s">
        <v>196</v>
      </c>
      <c r="C13" s="25"/>
      <c r="D13" s="26"/>
      <c r="E13" s="26"/>
      <c r="F13" s="26"/>
      <c r="G13" s="26"/>
      <c r="H13" s="26"/>
      <c r="I13" s="83">
        <v>0</v>
      </c>
      <c r="J13" s="83">
        <v>140.66551999999999</v>
      </c>
      <c r="K13" s="83">
        <v>3.71</v>
      </c>
      <c r="L13" s="83">
        <v>0.24</v>
      </c>
    </row>
    <row r="14" spans="2:13">
      <c r="B14" t="s">
        <v>197</v>
      </c>
      <c r="C14" t="s">
        <v>1385</v>
      </c>
      <c r="D14" t="s">
        <v>198</v>
      </c>
      <c r="E14" t="s">
        <v>265</v>
      </c>
      <c r="F14" t="s">
        <v>155</v>
      </c>
      <c r="G14" t="s">
        <v>108</v>
      </c>
      <c r="H14" s="81">
        <v>0.01</v>
      </c>
      <c r="I14" s="81">
        <v>0</v>
      </c>
      <c r="J14" s="81">
        <v>43.10371</v>
      </c>
      <c r="K14" s="81">
        <v>1.1399999999999999</v>
      </c>
      <c r="L14" s="81">
        <v>7.0000000000000007E-2</v>
      </c>
    </row>
    <row r="15" spans="2:13">
      <c r="B15" t="s">
        <v>202</v>
      </c>
      <c r="C15" t="s">
        <v>1386</v>
      </c>
      <c r="D15" t="s">
        <v>203</v>
      </c>
      <c r="E15" t="s">
        <v>265</v>
      </c>
      <c r="F15" t="s">
        <v>155</v>
      </c>
      <c r="G15" t="s">
        <v>108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201</v>
      </c>
      <c r="C16" t="s">
        <v>1401</v>
      </c>
      <c r="D16" s="87">
        <v>512199381</v>
      </c>
      <c r="E16" t="s">
        <v>288</v>
      </c>
      <c r="F16" t="s">
        <v>155</v>
      </c>
      <c r="G16" t="s">
        <v>108</v>
      </c>
      <c r="H16" s="81">
        <v>0</v>
      </c>
      <c r="I16" s="81">
        <v>0</v>
      </c>
      <c r="J16" s="81">
        <v>97.561750000000004</v>
      </c>
      <c r="K16" s="81">
        <v>2.57</v>
      </c>
      <c r="L16" s="81">
        <v>0.17</v>
      </c>
    </row>
    <row r="17" spans="2:12">
      <c r="B17" s="82" t="s">
        <v>204</v>
      </c>
      <c r="D17" s="15"/>
      <c r="I17" s="83">
        <v>0.02</v>
      </c>
      <c r="J17" s="83">
        <v>198.57928042142001</v>
      </c>
      <c r="K17" s="83">
        <v>5.23</v>
      </c>
      <c r="L17" s="83">
        <v>0.34</v>
      </c>
    </row>
    <row r="18" spans="2:12">
      <c r="B18" s="87" t="s">
        <v>1387</v>
      </c>
      <c r="C18" s="87" t="s">
        <v>1402</v>
      </c>
      <c r="D18" s="87">
        <v>512199381</v>
      </c>
      <c r="E18" s="88" t="s">
        <v>288</v>
      </c>
      <c r="F18" s="87" t="s">
        <v>155</v>
      </c>
      <c r="G18" t="s">
        <v>116</v>
      </c>
      <c r="H18" s="81">
        <v>0</v>
      </c>
      <c r="I18" s="81">
        <v>4.75</v>
      </c>
      <c r="J18" s="81">
        <v>0.72623636999999996</v>
      </c>
      <c r="K18" s="81">
        <v>0.02</v>
      </c>
      <c r="L18" s="81">
        <v>0</v>
      </c>
    </row>
    <row r="19" spans="2:12">
      <c r="B19" s="87" t="s">
        <v>205</v>
      </c>
      <c r="C19" s="87" t="s">
        <v>1403</v>
      </c>
      <c r="D19" s="87">
        <v>512199381</v>
      </c>
      <c r="E19" s="88" t="s">
        <v>288</v>
      </c>
      <c r="F19" s="87" t="s">
        <v>155</v>
      </c>
      <c r="G19" t="s">
        <v>119</v>
      </c>
      <c r="H19" s="81">
        <v>0</v>
      </c>
      <c r="I19" s="81">
        <v>0</v>
      </c>
      <c r="J19" s="81">
        <v>-4.8717000000000001E-5</v>
      </c>
      <c r="K19" s="81">
        <v>0</v>
      </c>
      <c r="L19" s="81">
        <v>0</v>
      </c>
    </row>
    <row r="20" spans="2:12">
      <c r="B20" s="87" t="s">
        <v>1388</v>
      </c>
      <c r="C20" s="87" t="s">
        <v>1404</v>
      </c>
      <c r="D20" s="87">
        <v>512199381</v>
      </c>
      <c r="E20" s="88" t="s">
        <v>288</v>
      </c>
      <c r="F20" s="87" t="s">
        <v>155</v>
      </c>
      <c r="G20" t="s">
        <v>112</v>
      </c>
      <c r="H20" s="81">
        <v>0</v>
      </c>
      <c r="I20" s="81">
        <v>0</v>
      </c>
      <c r="J20" s="81">
        <v>197.85310057999999</v>
      </c>
      <c r="K20" s="81">
        <v>5.21</v>
      </c>
      <c r="L20" s="81">
        <v>0.34</v>
      </c>
    </row>
    <row r="21" spans="2:12">
      <c r="B21" s="82" t="s">
        <v>206</v>
      </c>
      <c r="D21" s="15"/>
      <c r="E21" s="89"/>
      <c r="I21" s="83">
        <v>0</v>
      </c>
      <c r="J21" s="83">
        <v>3457.0188600000001</v>
      </c>
      <c r="K21" s="83">
        <v>91.06</v>
      </c>
      <c r="L21" s="83">
        <v>6.01</v>
      </c>
    </row>
    <row r="22" spans="2:12">
      <c r="B22" s="87" t="s">
        <v>207</v>
      </c>
      <c r="C22" s="87" t="s">
        <v>1405</v>
      </c>
      <c r="D22" s="87">
        <v>512199381</v>
      </c>
      <c r="E22" s="88" t="s">
        <v>288</v>
      </c>
      <c r="F22" s="87" t="s">
        <v>155</v>
      </c>
      <c r="G22" t="s">
        <v>108</v>
      </c>
      <c r="H22" s="81">
        <v>0</v>
      </c>
      <c r="I22" s="81">
        <v>0</v>
      </c>
      <c r="J22" s="81">
        <v>3457.0188600000001</v>
      </c>
      <c r="K22" s="81">
        <v>91.06</v>
      </c>
      <c r="L22" s="81">
        <v>6.01</v>
      </c>
    </row>
    <row r="23" spans="2:12">
      <c r="B23" s="82" t="s">
        <v>208</v>
      </c>
      <c r="D23" s="15"/>
      <c r="I23" s="83">
        <v>0</v>
      </c>
      <c r="J23" s="83">
        <v>0</v>
      </c>
      <c r="K23" s="83">
        <v>0</v>
      </c>
      <c r="L23" s="83">
        <v>0</v>
      </c>
    </row>
    <row r="24" spans="2:12">
      <c r="B24" s="81">
        <v>0</v>
      </c>
      <c r="C24" s="81">
        <v>0</v>
      </c>
      <c r="D24" s="15"/>
      <c r="E24" s="81">
        <v>0</v>
      </c>
      <c r="G24" s="81">
        <v>0</v>
      </c>
      <c r="H24" s="81">
        <v>0</v>
      </c>
      <c r="I24" s="81">
        <v>0</v>
      </c>
      <c r="J24" s="81">
        <v>0</v>
      </c>
      <c r="K24" s="81">
        <v>0</v>
      </c>
      <c r="L24" s="81">
        <v>0</v>
      </c>
    </row>
    <row r="25" spans="2:12">
      <c r="B25" s="82" t="s">
        <v>209</v>
      </c>
      <c r="D25" s="15"/>
      <c r="I25" s="83">
        <v>0</v>
      </c>
      <c r="J25" s="83">
        <v>0</v>
      </c>
      <c r="K25" s="83">
        <v>0</v>
      </c>
      <c r="L25" s="83">
        <v>0</v>
      </c>
    </row>
    <row r="26" spans="2:12">
      <c r="B26" s="81">
        <v>0</v>
      </c>
      <c r="C26" s="81">
        <v>0</v>
      </c>
      <c r="D26" s="15"/>
      <c r="E26" s="81">
        <v>0</v>
      </c>
      <c r="G26" s="81">
        <v>0</v>
      </c>
      <c r="H26" s="81">
        <v>0</v>
      </c>
      <c r="I26" s="81">
        <v>0</v>
      </c>
      <c r="J26" s="81">
        <v>0</v>
      </c>
      <c r="K26" s="81">
        <v>0</v>
      </c>
      <c r="L26" s="81">
        <v>0</v>
      </c>
    </row>
    <row r="27" spans="2:12">
      <c r="B27" s="82" t="s">
        <v>210</v>
      </c>
      <c r="D27" s="15"/>
      <c r="I27" s="83">
        <v>0</v>
      </c>
      <c r="J27" s="83">
        <v>0</v>
      </c>
      <c r="K27" s="83">
        <v>0</v>
      </c>
      <c r="L27" s="83">
        <v>0</v>
      </c>
    </row>
    <row r="28" spans="2:12">
      <c r="B28" s="81">
        <v>0</v>
      </c>
      <c r="C28" s="81">
        <v>0</v>
      </c>
      <c r="D28" s="15"/>
      <c r="E28" s="81">
        <v>0</v>
      </c>
      <c r="G28" s="81">
        <v>0</v>
      </c>
      <c r="H28" s="81">
        <v>0</v>
      </c>
      <c r="I28" s="81">
        <v>0</v>
      </c>
      <c r="J28" s="81">
        <v>0</v>
      </c>
      <c r="K28" s="81">
        <v>0</v>
      </c>
      <c r="L28" s="81">
        <v>0</v>
      </c>
    </row>
    <row r="29" spans="2:12">
      <c r="B29" s="82" t="s">
        <v>211</v>
      </c>
      <c r="D29" s="15"/>
      <c r="I29" s="83">
        <v>0</v>
      </c>
      <c r="J29" s="83">
        <v>0</v>
      </c>
      <c r="K29" s="83">
        <v>0</v>
      </c>
      <c r="L29" s="83">
        <v>0</v>
      </c>
    </row>
    <row r="30" spans="2:12">
      <c r="B30" s="81">
        <v>0</v>
      </c>
      <c r="C30" s="81">
        <v>0</v>
      </c>
      <c r="D30" s="15"/>
      <c r="E30" s="81">
        <v>0</v>
      </c>
      <c r="G30" s="81">
        <v>0</v>
      </c>
      <c r="H30" s="81">
        <v>0</v>
      </c>
      <c r="I30" s="81">
        <v>0</v>
      </c>
      <c r="J30" s="81">
        <v>0</v>
      </c>
      <c r="K30" s="81">
        <v>0</v>
      </c>
      <c r="L30" s="81">
        <v>0</v>
      </c>
    </row>
    <row r="31" spans="2:12">
      <c r="B31" s="82" t="s">
        <v>212</v>
      </c>
      <c r="D31" s="15"/>
      <c r="I31" s="83">
        <v>0</v>
      </c>
      <c r="J31" s="83">
        <v>0</v>
      </c>
      <c r="K31" s="83">
        <v>0</v>
      </c>
      <c r="L31" s="83">
        <v>0</v>
      </c>
    </row>
    <row r="32" spans="2:12">
      <c r="B32" s="82" t="s">
        <v>213</v>
      </c>
      <c r="D32" s="15"/>
      <c r="I32" s="83">
        <v>0</v>
      </c>
      <c r="J32" s="83">
        <v>0</v>
      </c>
      <c r="K32" s="83">
        <v>0</v>
      </c>
      <c r="L32" s="83">
        <v>0</v>
      </c>
    </row>
    <row r="33" spans="2:12">
      <c r="B33" s="81">
        <v>0</v>
      </c>
      <c r="C33" s="81">
        <v>0</v>
      </c>
      <c r="D33" s="15"/>
      <c r="E33" s="81">
        <v>0</v>
      </c>
      <c r="G33" s="81">
        <v>0</v>
      </c>
      <c r="H33" s="81">
        <v>0</v>
      </c>
      <c r="I33" s="81">
        <v>0</v>
      </c>
      <c r="J33" s="81">
        <v>0</v>
      </c>
      <c r="K33" s="81">
        <v>0</v>
      </c>
      <c r="L33" s="81">
        <v>0</v>
      </c>
    </row>
    <row r="34" spans="2:12">
      <c r="B34" s="82" t="s">
        <v>214</v>
      </c>
      <c r="D34" s="15"/>
      <c r="I34" s="83">
        <v>0</v>
      </c>
      <c r="J34" s="83">
        <v>0</v>
      </c>
      <c r="K34" s="83">
        <v>0</v>
      </c>
      <c r="L34" s="83">
        <v>0</v>
      </c>
    </row>
    <row r="35" spans="2:12">
      <c r="B35" s="81">
        <v>0</v>
      </c>
      <c r="C35" s="81">
        <v>0</v>
      </c>
      <c r="D35" s="15"/>
      <c r="E35" s="81">
        <v>0</v>
      </c>
      <c r="G35" s="81">
        <v>0</v>
      </c>
      <c r="H35" s="81">
        <v>0</v>
      </c>
      <c r="I35" s="81">
        <v>0</v>
      </c>
      <c r="J35" s="81">
        <v>0</v>
      </c>
      <c r="K35" s="81">
        <v>0</v>
      </c>
      <c r="L35" s="81">
        <v>0</v>
      </c>
    </row>
    <row r="36" spans="2:12">
      <c r="B36" s="91" t="s">
        <v>1409</v>
      </c>
      <c r="D36" s="15"/>
    </row>
    <row r="37" spans="2:12">
      <c r="D37" s="15"/>
    </row>
    <row r="38" spans="2:12">
      <c r="D38" s="15"/>
    </row>
    <row r="39" spans="2:12">
      <c r="D39" s="15"/>
    </row>
    <row r="40" spans="2:12">
      <c r="D40" s="15"/>
    </row>
    <row r="41" spans="2:12">
      <c r="D41" s="15"/>
    </row>
    <row r="42" spans="2:12">
      <c r="D42" s="15"/>
    </row>
    <row r="43" spans="2:12">
      <c r="D43" s="15"/>
    </row>
    <row r="44" spans="2:12">
      <c r="D44" s="15"/>
    </row>
    <row r="45" spans="2:12">
      <c r="D45" s="15"/>
    </row>
    <row r="46" spans="2:12">
      <c r="D46" s="15"/>
    </row>
    <row r="47" spans="2:12">
      <c r="D47" s="15"/>
    </row>
    <row r="48" spans="2:12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5">
      <c r="D481" s="15"/>
    </row>
    <row r="482" spans="4:5">
      <c r="D482" s="15"/>
    </row>
    <row r="483" spans="4:5">
      <c r="D483" s="15"/>
    </row>
    <row r="484" spans="4:5">
      <c r="D484" s="15"/>
    </row>
    <row r="485" spans="4:5">
      <c r="E485" s="14"/>
    </row>
  </sheetData>
  <mergeCells count="1">
    <mergeCell ref="B7:L7"/>
  </mergeCells>
  <dataValidations count="2">
    <dataValidation allowBlank="1" showInputMessage="1" showErrorMessage="1" sqref="E11 C2"/>
    <dataValidation type="list" allowBlank="1" showInputMessage="1" showErrorMessage="1" sqref="F16 F18:F20 F22">
      <formula1>$AN$7:$AN$10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9" workbookViewId="0">
      <selection activeCell="M24" sqref="M24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1" width="10.7109375" style="15" customWidth="1"/>
    <col min="12" max="12" width="12.140625" style="15" bestFit="1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1392</v>
      </c>
    </row>
    <row r="3" spans="2:49">
      <c r="B3" s="2" t="s">
        <v>2</v>
      </c>
      <c r="C3" t="s">
        <v>191</v>
      </c>
    </row>
    <row r="4" spans="2:49">
      <c r="B4" s="2" t="s">
        <v>3</v>
      </c>
      <c r="C4">
        <v>1154</v>
      </c>
    </row>
    <row r="5" spans="2:49">
      <c r="B5" s="79" t="s">
        <v>193</v>
      </c>
      <c r="C5">
        <v>1154</v>
      </c>
    </row>
    <row r="6" spans="2:49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8" customFormat="1" ht="63">
      <c r="B8" s="4" t="s">
        <v>102</v>
      </c>
      <c r="C8" s="27" t="s">
        <v>50</v>
      </c>
      <c r="D8" s="28" t="s">
        <v>88</v>
      </c>
      <c r="E8" s="28" t="s">
        <v>54</v>
      </c>
      <c r="F8" s="28" t="s">
        <v>72</v>
      </c>
      <c r="G8" s="28" t="s">
        <v>74</v>
      </c>
      <c r="H8" s="28" t="s">
        <v>75</v>
      </c>
      <c r="I8" s="28" t="s">
        <v>5</v>
      </c>
      <c r="J8" s="28" t="s">
        <v>58</v>
      </c>
      <c r="K8" s="35" t="s">
        <v>59</v>
      </c>
      <c r="L8" s="15"/>
      <c r="AW8" s="15"/>
    </row>
    <row r="9" spans="2:49" s="18" customFormat="1" ht="22.5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30" t="s">
        <v>7</v>
      </c>
      <c r="K9" s="44" t="s">
        <v>7</v>
      </c>
      <c r="AW9" s="15"/>
    </row>
    <row r="10" spans="2:4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AW10" s="15"/>
    </row>
    <row r="11" spans="2:49" s="22" customFormat="1" ht="18" customHeight="1">
      <c r="B11" s="23" t="s">
        <v>150</v>
      </c>
      <c r="C11" s="7"/>
      <c r="D11" s="7"/>
      <c r="E11" s="7"/>
      <c r="F11" s="7"/>
      <c r="G11" s="80">
        <v>0</v>
      </c>
      <c r="H11" s="7"/>
      <c r="I11" s="80">
        <v>34.694812800000001</v>
      </c>
      <c r="J11" s="80">
        <v>100</v>
      </c>
      <c r="K11" s="80">
        <v>0.06</v>
      </c>
      <c r="AW11" s="15"/>
    </row>
    <row r="12" spans="2:49">
      <c r="B12" s="82" t="s">
        <v>195</v>
      </c>
      <c r="C12" s="15"/>
      <c r="D12" s="15"/>
      <c r="G12" s="83">
        <v>0</v>
      </c>
      <c r="I12" s="83">
        <v>34.694812800000001</v>
      </c>
      <c r="J12" s="83">
        <v>100</v>
      </c>
      <c r="K12" s="83">
        <v>0.06</v>
      </c>
    </row>
    <row r="13" spans="2:49">
      <c r="B13" s="82" t="s">
        <v>1194</v>
      </c>
      <c r="C13" s="15"/>
      <c r="D13" s="15"/>
      <c r="G13" s="83">
        <v>0</v>
      </c>
      <c r="I13" s="83">
        <v>0</v>
      </c>
      <c r="J13" s="83">
        <v>0</v>
      </c>
      <c r="K13" s="83">
        <v>0</v>
      </c>
    </row>
    <row r="14" spans="2:49">
      <c r="B14" s="92">
        <v>0</v>
      </c>
      <c r="C14" s="92">
        <v>0</v>
      </c>
      <c r="D14" s="92">
        <v>0</v>
      </c>
      <c r="E14" s="92">
        <v>0</v>
      </c>
      <c r="G14" s="81">
        <v>0</v>
      </c>
      <c r="H14" s="81">
        <v>0</v>
      </c>
      <c r="I14" s="81">
        <v>0</v>
      </c>
      <c r="J14" s="81">
        <v>0</v>
      </c>
      <c r="K14" s="81">
        <v>0</v>
      </c>
    </row>
    <row r="15" spans="2:49">
      <c r="B15" s="82" t="s">
        <v>1195</v>
      </c>
      <c r="C15" s="15"/>
      <c r="D15" s="15"/>
      <c r="G15" s="83">
        <v>0</v>
      </c>
      <c r="I15" s="83">
        <v>34.694812800000001</v>
      </c>
      <c r="J15" s="83">
        <v>100</v>
      </c>
      <c r="K15" s="83">
        <v>0.06</v>
      </c>
    </row>
    <row r="16" spans="2:49">
      <c r="B16" t="s">
        <v>1308</v>
      </c>
      <c r="C16" s="119">
        <v>87125538</v>
      </c>
      <c r="D16" t="s">
        <v>264</v>
      </c>
      <c r="E16" t="s">
        <v>108</v>
      </c>
      <c r="F16" t="s">
        <v>1309</v>
      </c>
      <c r="G16" s="81">
        <v>-453120</v>
      </c>
      <c r="H16" s="81">
        <v>99.36</v>
      </c>
      <c r="I16" s="81">
        <v>-450.220032</v>
      </c>
      <c r="J16" s="81">
        <v>-1297.6600000000001</v>
      </c>
      <c r="K16" s="81">
        <v>-0.78</v>
      </c>
    </row>
    <row r="17" spans="2:11">
      <c r="B17" t="s">
        <v>1310</v>
      </c>
      <c r="C17" s="119">
        <v>87125539</v>
      </c>
      <c r="D17" t="s">
        <v>264</v>
      </c>
      <c r="E17" t="s">
        <v>108</v>
      </c>
      <c r="F17" t="s">
        <v>1309</v>
      </c>
      <c r="G17" s="81">
        <v>453120</v>
      </c>
      <c r="H17" s="81">
        <v>99.9</v>
      </c>
      <c r="I17" s="81">
        <v>452.66687999999999</v>
      </c>
      <c r="J17" s="81">
        <v>1304.71</v>
      </c>
      <c r="K17" s="81">
        <v>0.79</v>
      </c>
    </row>
    <row r="18" spans="2:11">
      <c r="B18" t="s">
        <v>1311</v>
      </c>
      <c r="C18" s="119">
        <v>87125414</v>
      </c>
      <c r="D18" t="s">
        <v>264</v>
      </c>
      <c r="E18" t="s">
        <v>108</v>
      </c>
      <c r="F18" t="s">
        <v>1312</v>
      </c>
      <c r="G18" s="81">
        <v>-722262</v>
      </c>
      <c r="H18" s="81">
        <v>99.37</v>
      </c>
      <c r="I18" s="81">
        <v>-717.71174940000003</v>
      </c>
      <c r="J18" s="81">
        <v>-2068.64</v>
      </c>
      <c r="K18" s="81">
        <v>-1.25</v>
      </c>
    </row>
    <row r="19" spans="2:11">
      <c r="B19" t="s">
        <v>1313</v>
      </c>
      <c r="C19" s="119">
        <v>87125415</v>
      </c>
      <c r="D19" t="s">
        <v>264</v>
      </c>
      <c r="E19" t="s">
        <v>108</v>
      </c>
      <c r="F19" t="s">
        <v>1312</v>
      </c>
      <c r="G19" s="81">
        <v>722262</v>
      </c>
      <c r="H19" s="81">
        <v>100.27</v>
      </c>
      <c r="I19" s="81">
        <v>724.21210740000004</v>
      </c>
      <c r="J19" s="81">
        <v>2087.38</v>
      </c>
      <c r="K19" s="81">
        <v>1.26</v>
      </c>
    </row>
    <row r="20" spans="2:11">
      <c r="B20" t="s">
        <v>1314</v>
      </c>
      <c r="C20" s="119">
        <v>87125420</v>
      </c>
      <c r="D20" t="s">
        <v>264</v>
      </c>
      <c r="E20" t="s">
        <v>108</v>
      </c>
      <c r="F20" t="s">
        <v>1315</v>
      </c>
      <c r="G20" s="81">
        <v>424890</v>
      </c>
      <c r="H20" s="81">
        <v>99.37</v>
      </c>
      <c r="I20" s="81">
        <v>422.21319299999999</v>
      </c>
      <c r="J20" s="81">
        <v>1216.93</v>
      </c>
      <c r="K20" s="81">
        <v>0.73</v>
      </c>
    </row>
    <row r="21" spans="2:11">
      <c r="B21" t="s">
        <v>1316</v>
      </c>
      <c r="C21" s="119">
        <v>87125421</v>
      </c>
      <c r="D21" t="s">
        <v>264</v>
      </c>
      <c r="E21" t="s">
        <v>108</v>
      </c>
      <c r="F21" t="s">
        <v>1315</v>
      </c>
      <c r="G21" s="81">
        <v>-424890</v>
      </c>
      <c r="H21" s="81">
        <v>100.29</v>
      </c>
      <c r="I21" s="81">
        <v>-426.12218100000001</v>
      </c>
      <c r="J21" s="81">
        <v>-1228.2</v>
      </c>
      <c r="K21" s="81">
        <v>-0.74</v>
      </c>
    </row>
    <row r="22" spans="2:11">
      <c r="B22" t="s">
        <v>1317</v>
      </c>
      <c r="C22" s="119">
        <v>87124980</v>
      </c>
      <c r="D22" t="s">
        <v>264</v>
      </c>
      <c r="E22" t="s">
        <v>108</v>
      </c>
      <c r="F22" t="s">
        <v>1318</v>
      </c>
      <c r="G22" s="81">
        <v>-915327</v>
      </c>
      <c r="H22" s="81">
        <v>96.86</v>
      </c>
      <c r="I22" s="81">
        <v>-886.58573220000005</v>
      </c>
      <c r="J22" s="81">
        <v>-2555.38</v>
      </c>
      <c r="K22" s="81">
        <v>-1.54</v>
      </c>
    </row>
    <row r="23" spans="2:11">
      <c r="B23" t="s">
        <v>1319</v>
      </c>
      <c r="C23" s="119">
        <v>87124981</v>
      </c>
      <c r="D23" t="s">
        <v>264</v>
      </c>
      <c r="E23" t="s">
        <v>108</v>
      </c>
      <c r="F23" t="s">
        <v>1318</v>
      </c>
      <c r="G23" s="81">
        <v>915327</v>
      </c>
      <c r="H23" s="81">
        <v>100.1</v>
      </c>
      <c r="I23" s="81">
        <v>916.24232700000005</v>
      </c>
      <c r="J23" s="81">
        <v>2640.86</v>
      </c>
      <c r="K23" s="81">
        <v>1.59</v>
      </c>
    </row>
    <row r="24" spans="2:11">
      <c r="B24" s="82" t="s">
        <v>1306</v>
      </c>
      <c r="C24" s="15"/>
      <c r="D24" s="15"/>
      <c r="G24" s="83">
        <v>0</v>
      </c>
      <c r="I24" s="83">
        <v>0</v>
      </c>
      <c r="J24" s="83">
        <v>0</v>
      </c>
      <c r="K24" s="83">
        <v>0</v>
      </c>
    </row>
    <row r="25" spans="2:11">
      <c r="B25" s="92">
        <v>0</v>
      </c>
      <c r="C25" s="92">
        <v>0</v>
      </c>
      <c r="D25" s="92">
        <v>0</v>
      </c>
      <c r="E25" s="92">
        <v>0</v>
      </c>
      <c r="G25" s="81">
        <v>0</v>
      </c>
      <c r="H25" s="81">
        <v>0</v>
      </c>
      <c r="I25" s="81">
        <v>0</v>
      </c>
      <c r="J25" s="81">
        <v>0</v>
      </c>
      <c r="K25" s="81">
        <v>0</v>
      </c>
    </row>
    <row r="26" spans="2:11">
      <c r="B26" s="94" t="s">
        <v>1196</v>
      </c>
      <c r="C26" s="93"/>
      <c r="D26" s="93"/>
      <c r="E26" s="93"/>
      <c r="G26" s="83">
        <v>0</v>
      </c>
      <c r="I26" s="83">
        <v>0</v>
      </c>
      <c r="J26" s="83">
        <v>0</v>
      </c>
      <c r="K26" s="83">
        <v>0</v>
      </c>
    </row>
    <row r="27" spans="2:11">
      <c r="B27" s="92">
        <v>0</v>
      </c>
      <c r="C27" s="92">
        <v>0</v>
      </c>
      <c r="D27" s="92">
        <v>0</v>
      </c>
      <c r="E27" s="92">
        <v>0</v>
      </c>
      <c r="G27" s="81">
        <v>0</v>
      </c>
      <c r="H27" s="81">
        <v>0</v>
      </c>
      <c r="I27" s="81">
        <v>0</v>
      </c>
      <c r="J27" s="81">
        <v>0</v>
      </c>
      <c r="K27" s="81">
        <v>0</v>
      </c>
    </row>
    <row r="28" spans="2:11">
      <c r="B28" s="94" t="s">
        <v>676</v>
      </c>
      <c r="C28" s="93"/>
      <c r="D28" s="93"/>
      <c r="E28" s="93"/>
      <c r="G28" s="83">
        <v>0</v>
      </c>
      <c r="I28" s="83">
        <v>0</v>
      </c>
      <c r="J28" s="83">
        <v>0</v>
      </c>
      <c r="K28" s="83">
        <v>0</v>
      </c>
    </row>
    <row r="29" spans="2:11">
      <c r="B29" s="92">
        <v>0</v>
      </c>
      <c r="C29" s="92">
        <v>0</v>
      </c>
      <c r="D29" s="92">
        <v>0</v>
      </c>
      <c r="E29" s="92">
        <v>0</v>
      </c>
      <c r="G29" s="81">
        <v>0</v>
      </c>
      <c r="H29" s="81">
        <v>0</v>
      </c>
      <c r="I29" s="81">
        <v>0</v>
      </c>
      <c r="J29" s="81">
        <v>0</v>
      </c>
      <c r="K29" s="81">
        <v>0</v>
      </c>
    </row>
    <row r="30" spans="2:11">
      <c r="B30" s="94" t="s">
        <v>212</v>
      </c>
      <c r="C30" s="93"/>
      <c r="D30" s="93"/>
      <c r="E30" s="93"/>
      <c r="G30" s="83">
        <v>0</v>
      </c>
      <c r="I30" s="83">
        <v>0</v>
      </c>
      <c r="J30" s="83">
        <v>0</v>
      </c>
      <c r="K30" s="83">
        <v>0</v>
      </c>
    </row>
    <row r="31" spans="2:11">
      <c r="B31" s="94" t="s">
        <v>1194</v>
      </c>
      <c r="C31" s="93"/>
      <c r="D31" s="93"/>
      <c r="E31" s="93"/>
      <c r="G31" s="83">
        <v>0</v>
      </c>
      <c r="I31" s="83">
        <v>0</v>
      </c>
      <c r="J31" s="83">
        <v>0</v>
      </c>
      <c r="K31" s="83">
        <v>0</v>
      </c>
    </row>
    <row r="32" spans="2:11">
      <c r="B32" s="92">
        <v>0</v>
      </c>
      <c r="C32" s="92">
        <v>0</v>
      </c>
      <c r="D32" s="92">
        <v>0</v>
      </c>
      <c r="E32" s="92">
        <v>0</v>
      </c>
      <c r="G32" s="81">
        <v>0</v>
      </c>
      <c r="H32" s="81">
        <v>0</v>
      </c>
      <c r="I32" s="81">
        <v>0</v>
      </c>
      <c r="J32" s="81">
        <v>0</v>
      </c>
      <c r="K32" s="81">
        <v>0</v>
      </c>
    </row>
    <row r="33" spans="2:11">
      <c r="B33" s="94" t="s">
        <v>1307</v>
      </c>
      <c r="C33" s="93"/>
      <c r="D33" s="93"/>
      <c r="E33" s="93"/>
      <c r="G33" s="83">
        <v>0</v>
      </c>
      <c r="I33" s="83">
        <v>0</v>
      </c>
      <c r="J33" s="83">
        <v>0</v>
      </c>
      <c r="K33" s="83">
        <v>0</v>
      </c>
    </row>
    <row r="34" spans="2:11">
      <c r="B34" s="92">
        <v>0</v>
      </c>
      <c r="C34" s="92">
        <v>0</v>
      </c>
      <c r="D34" s="92">
        <v>0</v>
      </c>
      <c r="E34" s="92">
        <v>0</v>
      </c>
      <c r="G34" s="81">
        <v>0</v>
      </c>
      <c r="H34" s="81">
        <v>0</v>
      </c>
      <c r="I34" s="81">
        <v>0</v>
      </c>
      <c r="J34" s="81">
        <v>0</v>
      </c>
      <c r="K34" s="81">
        <v>0</v>
      </c>
    </row>
    <row r="35" spans="2:11">
      <c r="B35" s="94" t="s">
        <v>1196</v>
      </c>
      <c r="C35" s="93"/>
      <c r="D35" s="93"/>
      <c r="E35" s="93"/>
      <c r="G35" s="83">
        <v>0</v>
      </c>
      <c r="I35" s="83">
        <v>0</v>
      </c>
      <c r="J35" s="83">
        <v>0</v>
      </c>
      <c r="K35" s="83">
        <v>0</v>
      </c>
    </row>
    <row r="36" spans="2:11">
      <c r="B36" s="92">
        <v>0</v>
      </c>
      <c r="C36" s="92">
        <v>0</v>
      </c>
      <c r="D36" s="92">
        <v>0</v>
      </c>
      <c r="E36" s="92">
        <v>0</v>
      </c>
      <c r="G36" s="81">
        <v>0</v>
      </c>
      <c r="H36" s="81">
        <v>0</v>
      </c>
      <c r="I36" s="81">
        <v>0</v>
      </c>
      <c r="J36" s="81">
        <v>0</v>
      </c>
      <c r="K36" s="81">
        <v>0</v>
      </c>
    </row>
    <row r="37" spans="2:11">
      <c r="B37" s="94" t="s">
        <v>676</v>
      </c>
      <c r="C37" s="93"/>
      <c r="D37" s="93"/>
      <c r="E37" s="93"/>
      <c r="G37" s="83">
        <v>0</v>
      </c>
      <c r="I37" s="83">
        <v>0</v>
      </c>
      <c r="J37" s="83">
        <v>0</v>
      </c>
      <c r="K37" s="83">
        <v>0</v>
      </c>
    </row>
    <row r="38" spans="2:11">
      <c r="B38" s="92">
        <v>0</v>
      </c>
      <c r="C38" s="92">
        <v>0</v>
      </c>
      <c r="D38" s="92">
        <v>0</v>
      </c>
      <c r="E38" s="92">
        <v>0</v>
      </c>
      <c r="G38" s="81">
        <v>0</v>
      </c>
      <c r="H38" s="81">
        <v>0</v>
      </c>
      <c r="I38" s="81">
        <v>0</v>
      </c>
      <c r="J38" s="81">
        <v>0</v>
      </c>
      <c r="K38" s="81">
        <v>0</v>
      </c>
    </row>
    <row r="39" spans="2:11">
      <c r="B39" s="91" t="s">
        <v>1389</v>
      </c>
      <c r="C39" s="15"/>
      <c r="D39" s="15"/>
    </row>
    <row r="40" spans="2:11">
      <c r="B40" s="91" t="s">
        <v>1390</v>
      </c>
      <c r="C40" s="15"/>
      <c r="D40" s="15"/>
    </row>
    <row r="41" spans="2:11">
      <c r="C41" s="15"/>
      <c r="D41" s="15"/>
    </row>
    <row r="42" spans="2:11">
      <c r="C42" s="15"/>
      <c r="D42" s="15"/>
    </row>
    <row r="43" spans="2:11">
      <c r="C43" s="15"/>
      <c r="D43" s="15"/>
    </row>
    <row r="44" spans="2:11">
      <c r="C44" s="15"/>
      <c r="D44" s="15"/>
    </row>
    <row r="45" spans="2:11">
      <c r="C45" s="15"/>
      <c r="D45" s="15"/>
    </row>
    <row r="46" spans="2:11">
      <c r="C46" s="15"/>
      <c r="D46" s="15"/>
    </row>
    <row r="47" spans="2:11">
      <c r="C47" s="15"/>
      <c r="D47" s="15"/>
    </row>
    <row r="48" spans="2:11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</sheetData>
  <mergeCells count="2">
    <mergeCell ref="B6:K6"/>
    <mergeCell ref="B7:K7"/>
  </mergeCells>
  <dataValidations count="1">
    <dataValidation allowBlank="1" showInputMessage="1" showErrorMessage="1" sqref="A1:A1048576 B41:B1048576 B1:B38 C6:C1048576 C1:C2 D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25" workbookViewId="0">
      <selection activeCell="D35" sqref="D35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1392</v>
      </c>
    </row>
    <row r="3" spans="2:78">
      <c r="B3" s="2" t="s">
        <v>2</v>
      </c>
      <c r="C3" t="s">
        <v>191</v>
      </c>
    </row>
    <row r="4" spans="2:78">
      <c r="B4" s="2" t="s">
        <v>3</v>
      </c>
      <c r="C4">
        <v>1154</v>
      </c>
    </row>
    <row r="5" spans="2:78">
      <c r="B5" s="79" t="s">
        <v>193</v>
      </c>
      <c r="C5">
        <v>1154</v>
      </c>
    </row>
    <row r="6" spans="2:78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151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8" customFormat="1" ht="63">
      <c r="B8" s="4" t="s">
        <v>102</v>
      </c>
      <c r="C8" s="27" t="s">
        <v>50</v>
      </c>
      <c r="D8" s="27" t="s">
        <v>140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74</v>
      </c>
      <c r="M8" s="27" t="s">
        <v>75</v>
      </c>
      <c r="N8" s="27" t="s">
        <v>5</v>
      </c>
      <c r="O8" s="27" t="s">
        <v>76</v>
      </c>
      <c r="P8" s="28" t="s">
        <v>58</v>
      </c>
      <c r="Q8" s="35" t="s">
        <v>59</v>
      </c>
      <c r="R8" s="15"/>
      <c r="S8" s="15"/>
      <c r="T8" s="15"/>
      <c r="U8" s="15"/>
      <c r="V8" s="15"/>
    </row>
    <row r="9" spans="2:78" s="18" customFormat="1" ht="18.75" customHeight="1">
      <c r="B9" s="19"/>
      <c r="C9" s="20"/>
      <c r="D9" s="20"/>
      <c r="E9" s="20"/>
      <c r="F9" s="20"/>
      <c r="G9" s="20" t="s">
        <v>77</v>
      </c>
      <c r="H9" s="20" t="s">
        <v>78</v>
      </c>
      <c r="I9" s="20"/>
      <c r="J9" s="20" t="s">
        <v>7</v>
      </c>
      <c r="K9" s="20" t="s">
        <v>7</v>
      </c>
      <c r="L9" s="20"/>
      <c r="M9" s="20" t="s">
        <v>79</v>
      </c>
      <c r="N9" s="20" t="s">
        <v>6</v>
      </c>
      <c r="O9" s="20" t="s">
        <v>7</v>
      </c>
      <c r="P9" s="30" t="s">
        <v>7</v>
      </c>
      <c r="Q9" s="44" t="s">
        <v>7</v>
      </c>
      <c r="R9" s="15"/>
      <c r="S9" s="15"/>
      <c r="T9" s="15"/>
      <c r="U9" s="15"/>
      <c r="V9" s="15"/>
    </row>
    <row r="10" spans="2:7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33" t="s">
        <v>84</v>
      </c>
      <c r="R10" s="15"/>
      <c r="S10" s="15"/>
      <c r="T10" s="15"/>
      <c r="U10" s="15"/>
      <c r="V10" s="15"/>
    </row>
    <row r="11" spans="2:78" s="22" customFormat="1" ht="18" customHeight="1">
      <c r="B11" s="23" t="s">
        <v>141</v>
      </c>
      <c r="C11" s="7"/>
      <c r="D11" s="7"/>
      <c r="E11" s="7"/>
      <c r="F11" s="7"/>
      <c r="G11" s="7"/>
      <c r="H11" s="80">
        <v>10.44</v>
      </c>
      <c r="I11" s="7"/>
      <c r="J11" s="7"/>
      <c r="K11" s="80">
        <v>2.31</v>
      </c>
      <c r="L11" s="80">
        <v>73389.23</v>
      </c>
      <c r="M11" s="7"/>
      <c r="N11" s="80">
        <v>260.9596227824</v>
      </c>
      <c r="O11" s="7"/>
      <c r="P11" s="80">
        <v>100</v>
      </c>
      <c r="Q11" s="80">
        <v>0.45</v>
      </c>
      <c r="R11" s="15"/>
      <c r="S11" s="15"/>
      <c r="T11" s="15"/>
      <c r="U11" s="15"/>
      <c r="V11" s="15"/>
      <c r="BZ11" s="15"/>
    </row>
    <row r="12" spans="2:78">
      <c r="B12" s="82" t="s">
        <v>195</v>
      </c>
      <c r="D12" s="15"/>
      <c r="H12" s="83">
        <v>3.84</v>
      </c>
      <c r="K12" s="83">
        <v>66.459999999999994</v>
      </c>
      <c r="L12" s="83">
        <v>4389.2299999999996</v>
      </c>
      <c r="N12" s="83">
        <v>0.71676125899999998</v>
      </c>
      <c r="P12" s="83">
        <v>0.27</v>
      </c>
      <c r="Q12" s="83">
        <v>0</v>
      </c>
    </row>
    <row r="13" spans="2:78">
      <c r="B13" s="82" t="s">
        <v>1198</v>
      </c>
      <c r="D13" s="15"/>
      <c r="H13" s="83">
        <v>0</v>
      </c>
      <c r="K13" s="83">
        <v>0</v>
      </c>
      <c r="L13" s="83">
        <v>0</v>
      </c>
      <c r="N13" s="83">
        <v>0</v>
      </c>
      <c r="P13" s="83">
        <v>0</v>
      </c>
      <c r="Q13" s="83">
        <v>0</v>
      </c>
    </row>
    <row r="14" spans="2:78">
      <c r="B14" s="81">
        <v>0</v>
      </c>
      <c r="C14" s="81">
        <v>0</v>
      </c>
      <c r="D14" s="15"/>
      <c r="E14" s="81">
        <v>0</v>
      </c>
      <c r="H14" s="81">
        <v>0</v>
      </c>
      <c r="I14" s="81">
        <v>0</v>
      </c>
      <c r="J14" s="81">
        <v>0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  <c r="Q14" s="81">
        <v>0</v>
      </c>
    </row>
    <row r="15" spans="2:78">
      <c r="B15" s="82" t="s">
        <v>1199</v>
      </c>
      <c r="D15" s="15"/>
      <c r="H15" s="83">
        <v>3.84</v>
      </c>
      <c r="K15" s="83">
        <v>66.459999999999994</v>
      </c>
      <c r="L15" s="83">
        <v>4389.2299999999996</v>
      </c>
      <c r="N15" s="83">
        <v>0.71676125899999998</v>
      </c>
      <c r="P15" s="83">
        <v>0.27</v>
      </c>
      <c r="Q15" s="83">
        <v>0</v>
      </c>
    </row>
    <row r="16" spans="2:78">
      <c r="B16" t="s">
        <v>1320</v>
      </c>
      <c r="C16" t="s">
        <v>1321</v>
      </c>
      <c r="D16" t="s">
        <v>1322</v>
      </c>
      <c r="E16"/>
      <c r="F16"/>
      <c r="G16" t="s">
        <v>1323</v>
      </c>
      <c r="H16" s="81">
        <v>3.84</v>
      </c>
      <c r="I16" t="s">
        <v>108</v>
      </c>
      <c r="J16" s="81">
        <v>2</v>
      </c>
      <c r="K16" s="81">
        <v>66.459999999999994</v>
      </c>
      <c r="L16" s="81">
        <v>4389.2299999999996</v>
      </c>
      <c r="M16" s="81">
        <v>16.329999999999998</v>
      </c>
      <c r="N16" s="81">
        <v>0.71676125899999998</v>
      </c>
      <c r="O16" s="81">
        <v>0</v>
      </c>
      <c r="P16" s="81">
        <v>0.27</v>
      </c>
      <c r="Q16" s="81">
        <v>0</v>
      </c>
    </row>
    <row r="17" spans="2:17">
      <c r="B17" s="82" t="s">
        <v>1200</v>
      </c>
      <c r="D17" s="15"/>
      <c r="H17" s="83">
        <v>0</v>
      </c>
      <c r="K17" s="83">
        <v>0</v>
      </c>
      <c r="L17" s="83">
        <v>0</v>
      </c>
      <c r="N17" s="83">
        <v>0</v>
      </c>
      <c r="P17" s="83">
        <v>0</v>
      </c>
      <c r="Q17" s="83">
        <v>0</v>
      </c>
    </row>
    <row r="18" spans="2:17">
      <c r="B18" s="82" t="s">
        <v>1201</v>
      </c>
      <c r="D18" s="15"/>
      <c r="H18" s="83">
        <v>0</v>
      </c>
      <c r="K18" s="83">
        <v>0</v>
      </c>
      <c r="L18" s="83">
        <v>0</v>
      </c>
      <c r="N18" s="83">
        <v>0</v>
      </c>
      <c r="P18" s="83">
        <v>0</v>
      </c>
      <c r="Q18" s="83">
        <v>0</v>
      </c>
    </row>
    <row r="19" spans="2:17">
      <c r="B19" s="92">
        <v>0</v>
      </c>
      <c r="C19" s="92">
        <v>0</v>
      </c>
      <c r="D19" s="93"/>
      <c r="E19" s="92">
        <v>0</v>
      </c>
      <c r="H19" s="81">
        <v>0</v>
      </c>
      <c r="I19" s="92">
        <v>0</v>
      </c>
      <c r="J19" s="81">
        <v>0</v>
      </c>
      <c r="K19" s="81">
        <v>0</v>
      </c>
      <c r="L19" s="81">
        <v>0</v>
      </c>
      <c r="M19" s="81">
        <v>0</v>
      </c>
      <c r="N19" s="81">
        <v>0</v>
      </c>
      <c r="O19" s="81">
        <v>0</v>
      </c>
      <c r="P19" s="81">
        <v>0</v>
      </c>
      <c r="Q19" s="81">
        <v>0</v>
      </c>
    </row>
    <row r="20" spans="2:17">
      <c r="B20" s="94" t="s">
        <v>1202</v>
      </c>
      <c r="C20" s="95"/>
      <c r="D20" s="93"/>
      <c r="E20" s="93"/>
      <c r="H20" s="83">
        <v>0</v>
      </c>
      <c r="I20" s="93"/>
      <c r="K20" s="83">
        <v>0</v>
      </c>
      <c r="L20" s="83">
        <v>0</v>
      </c>
      <c r="N20" s="83">
        <v>0</v>
      </c>
      <c r="P20" s="83">
        <v>0</v>
      </c>
      <c r="Q20" s="83">
        <v>0</v>
      </c>
    </row>
    <row r="21" spans="2:17">
      <c r="B21" s="92">
        <v>0</v>
      </c>
      <c r="C21" s="92">
        <v>0</v>
      </c>
      <c r="D21" s="93"/>
      <c r="E21" s="92">
        <v>0</v>
      </c>
      <c r="H21" s="81">
        <v>0</v>
      </c>
      <c r="I21" s="92">
        <v>0</v>
      </c>
      <c r="J21" s="81">
        <v>0</v>
      </c>
      <c r="K21" s="81">
        <v>0</v>
      </c>
      <c r="L21" s="81">
        <v>0</v>
      </c>
      <c r="M21" s="81">
        <v>0</v>
      </c>
      <c r="N21" s="81">
        <v>0</v>
      </c>
      <c r="O21" s="81">
        <v>0</v>
      </c>
      <c r="P21" s="81">
        <v>0</v>
      </c>
      <c r="Q21" s="81">
        <v>0</v>
      </c>
    </row>
    <row r="22" spans="2:17">
      <c r="B22" s="94" t="s">
        <v>1203</v>
      </c>
      <c r="C22" s="95"/>
      <c r="D22" s="93"/>
      <c r="E22" s="93"/>
      <c r="H22" s="83">
        <v>0</v>
      </c>
      <c r="I22" s="93"/>
      <c r="K22" s="83">
        <v>0</v>
      </c>
      <c r="L22" s="83">
        <v>0</v>
      </c>
      <c r="N22" s="83">
        <v>0</v>
      </c>
      <c r="P22" s="83">
        <v>0</v>
      </c>
      <c r="Q22" s="83">
        <v>0</v>
      </c>
    </row>
    <row r="23" spans="2:17">
      <c r="B23" s="92">
        <v>0</v>
      </c>
      <c r="C23" s="92">
        <v>0</v>
      </c>
      <c r="D23" s="93"/>
      <c r="E23" s="92">
        <v>0</v>
      </c>
      <c r="H23" s="81">
        <v>0</v>
      </c>
      <c r="I23" s="92">
        <v>0</v>
      </c>
      <c r="J23" s="81">
        <v>0</v>
      </c>
      <c r="K23" s="81">
        <v>0</v>
      </c>
      <c r="L23" s="81">
        <v>0</v>
      </c>
      <c r="M23" s="81">
        <v>0</v>
      </c>
      <c r="N23" s="81">
        <v>0</v>
      </c>
      <c r="O23" s="81">
        <v>0</v>
      </c>
      <c r="P23" s="81">
        <v>0</v>
      </c>
      <c r="Q23" s="81">
        <v>0</v>
      </c>
    </row>
    <row r="24" spans="2:17">
      <c r="B24" s="94" t="s">
        <v>1208</v>
      </c>
      <c r="C24" s="95"/>
      <c r="D24" s="93"/>
      <c r="E24" s="93"/>
      <c r="H24" s="83">
        <v>0</v>
      </c>
      <c r="I24" s="93"/>
      <c r="K24" s="83">
        <v>0</v>
      </c>
      <c r="L24" s="83">
        <v>0</v>
      </c>
      <c r="N24" s="83">
        <v>0</v>
      </c>
      <c r="P24" s="83">
        <v>0</v>
      </c>
      <c r="Q24" s="83">
        <v>0</v>
      </c>
    </row>
    <row r="25" spans="2:17">
      <c r="B25" s="92">
        <v>0</v>
      </c>
      <c r="C25" s="92">
        <v>0</v>
      </c>
      <c r="D25" s="93"/>
      <c r="E25" s="92">
        <v>0</v>
      </c>
      <c r="H25" s="81">
        <v>0</v>
      </c>
      <c r="I25" s="92">
        <v>0</v>
      </c>
      <c r="J25" s="81">
        <v>0</v>
      </c>
      <c r="K25" s="81">
        <v>0</v>
      </c>
      <c r="L25" s="81">
        <v>0</v>
      </c>
      <c r="M25" s="81">
        <v>0</v>
      </c>
      <c r="N25" s="81">
        <v>0</v>
      </c>
      <c r="O25" s="81">
        <v>0</v>
      </c>
      <c r="P25" s="81">
        <v>0</v>
      </c>
      <c r="Q25" s="81">
        <v>0</v>
      </c>
    </row>
    <row r="26" spans="2:17">
      <c r="B26" s="94" t="s">
        <v>212</v>
      </c>
      <c r="C26" s="95"/>
      <c r="D26" s="93"/>
      <c r="E26" s="93"/>
      <c r="H26" s="83">
        <v>10.46</v>
      </c>
      <c r="I26" s="93"/>
      <c r="K26" s="83">
        <v>2.13</v>
      </c>
      <c r="L26" s="83">
        <v>69000</v>
      </c>
      <c r="N26" s="83">
        <v>260.24286152339999</v>
      </c>
      <c r="P26" s="83">
        <v>99.73</v>
      </c>
      <c r="Q26" s="83">
        <v>0.45</v>
      </c>
    </row>
    <row r="27" spans="2:17">
      <c r="B27" s="94" t="s">
        <v>1198</v>
      </c>
      <c r="C27" s="95"/>
      <c r="D27" s="93"/>
      <c r="E27" s="93"/>
      <c r="H27" s="83">
        <v>0</v>
      </c>
      <c r="I27" s="93"/>
      <c r="K27" s="83">
        <v>0</v>
      </c>
      <c r="L27" s="83">
        <v>0</v>
      </c>
      <c r="N27" s="83">
        <v>0</v>
      </c>
      <c r="P27" s="83">
        <v>0</v>
      </c>
      <c r="Q27" s="83">
        <v>0</v>
      </c>
    </row>
    <row r="28" spans="2:17">
      <c r="B28" s="92">
        <v>0</v>
      </c>
      <c r="C28" s="92">
        <v>0</v>
      </c>
      <c r="D28" s="93"/>
      <c r="E28" s="92">
        <v>0</v>
      </c>
      <c r="H28" s="81">
        <v>0</v>
      </c>
      <c r="I28" s="92">
        <v>0</v>
      </c>
      <c r="J28" s="81">
        <v>0</v>
      </c>
      <c r="K28" s="81">
        <v>0</v>
      </c>
      <c r="L28" s="81">
        <v>0</v>
      </c>
      <c r="M28" s="81">
        <v>0</v>
      </c>
      <c r="N28" s="81">
        <v>0</v>
      </c>
      <c r="O28" s="81">
        <v>0</v>
      </c>
      <c r="P28" s="81">
        <v>0</v>
      </c>
      <c r="Q28" s="81">
        <v>0</v>
      </c>
    </row>
    <row r="29" spans="2:17">
      <c r="B29" s="94" t="s">
        <v>1199</v>
      </c>
      <c r="C29" s="95"/>
      <c r="D29" s="93"/>
      <c r="E29" s="93"/>
      <c r="H29" s="83">
        <v>0</v>
      </c>
      <c r="I29" s="93"/>
      <c r="K29" s="83">
        <v>0</v>
      </c>
      <c r="L29" s="83">
        <v>0</v>
      </c>
      <c r="N29" s="83">
        <v>0</v>
      </c>
      <c r="P29" s="83">
        <v>0</v>
      </c>
      <c r="Q29" s="83">
        <v>0</v>
      </c>
    </row>
    <row r="30" spans="2:17">
      <c r="B30" s="92">
        <v>0</v>
      </c>
      <c r="C30" s="92">
        <v>0</v>
      </c>
      <c r="D30" s="93"/>
      <c r="E30" s="92">
        <v>0</v>
      </c>
      <c r="H30" s="81">
        <v>0</v>
      </c>
      <c r="I30" s="92">
        <v>0</v>
      </c>
      <c r="J30" s="81">
        <v>0</v>
      </c>
      <c r="K30" s="81">
        <v>0</v>
      </c>
      <c r="L30" s="81">
        <v>0</v>
      </c>
      <c r="M30" s="81">
        <v>0</v>
      </c>
      <c r="N30" s="81">
        <v>0</v>
      </c>
      <c r="O30" s="81">
        <v>0</v>
      </c>
      <c r="P30" s="81">
        <v>0</v>
      </c>
      <c r="Q30" s="81">
        <v>0</v>
      </c>
    </row>
    <row r="31" spans="2:17">
      <c r="B31" s="82" t="s">
        <v>1200</v>
      </c>
      <c r="D31" s="15"/>
      <c r="H31" s="83">
        <v>10.46</v>
      </c>
      <c r="K31" s="83">
        <v>2.13</v>
      </c>
      <c r="L31" s="83">
        <v>69000</v>
      </c>
      <c r="N31" s="83">
        <v>260.24286152339999</v>
      </c>
      <c r="P31" s="83">
        <v>99.73</v>
      </c>
      <c r="Q31" s="83">
        <v>0.45</v>
      </c>
    </row>
    <row r="32" spans="2:17">
      <c r="B32" s="82" t="s">
        <v>1201</v>
      </c>
      <c r="D32" s="15"/>
      <c r="H32" s="83">
        <v>10.46</v>
      </c>
      <c r="K32" s="83">
        <v>2.13</v>
      </c>
      <c r="L32" s="83">
        <v>69000</v>
      </c>
      <c r="N32" s="83">
        <v>260.24286152339999</v>
      </c>
      <c r="P32" s="83">
        <v>99.73</v>
      </c>
      <c r="Q32" s="83">
        <v>0.45</v>
      </c>
    </row>
    <row r="33" spans="2:17">
      <c r="B33" t="s">
        <v>1324</v>
      </c>
      <c r="C33" t="s">
        <v>1325</v>
      </c>
      <c r="D33" t="s">
        <v>1206</v>
      </c>
      <c r="E33" t="s">
        <v>1326</v>
      </c>
      <c r="F33" t="s">
        <v>696</v>
      </c>
      <c r="G33" t="s">
        <v>1327</v>
      </c>
      <c r="H33" s="81">
        <v>10.37</v>
      </c>
      <c r="I33" t="s">
        <v>112</v>
      </c>
      <c r="J33" s="81">
        <v>1.6</v>
      </c>
      <c r="K33" s="81">
        <v>2.34</v>
      </c>
      <c r="L33" s="81">
        <v>32000</v>
      </c>
      <c r="M33" s="81">
        <v>100.1228059375</v>
      </c>
      <c r="N33" s="81">
        <v>120.40368150819999</v>
      </c>
      <c r="O33" s="81">
        <v>0</v>
      </c>
      <c r="P33" s="81">
        <v>46.14</v>
      </c>
      <c r="Q33" s="81">
        <v>0.21</v>
      </c>
    </row>
    <row r="34" spans="2:17">
      <c r="B34" t="s">
        <v>1328</v>
      </c>
      <c r="C34" t="s">
        <v>1329</v>
      </c>
      <c r="D34" t="s">
        <v>1206</v>
      </c>
      <c r="E34" t="s">
        <v>265</v>
      </c>
      <c r="F34" s="96" t="s">
        <v>1391</v>
      </c>
      <c r="G34" t="s">
        <v>1330</v>
      </c>
      <c r="H34" s="81">
        <v>10.75</v>
      </c>
      <c r="I34" t="s">
        <v>112</v>
      </c>
      <c r="J34" s="81">
        <v>1.54</v>
      </c>
      <c r="K34" s="81">
        <v>1.54</v>
      </c>
      <c r="L34" s="81">
        <v>26000</v>
      </c>
      <c r="M34" s="81">
        <v>100.73935269230769</v>
      </c>
      <c r="N34" s="81">
        <v>98.430406728600005</v>
      </c>
      <c r="O34" s="81">
        <v>0</v>
      </c>
      <c r="P34" s="81">
        <v>37.72</v>
      </c>
      <c r="Q34" s="81">
        <v>0.17</v>
      </c>
    </row>
    <row r="35" spans="2:17">
      <c r="B35" t="s">
        <v>1331</v>
      </c>
      <c r="C35" t="s">
        <v>1332</v>
      </c>
      <c r="D35" t="s">
        <v>1206</v>
      </c>
      <c r="E35" t="s">
        <v>566</v>
      </c>
      <c r="F35" t="s">
        <v>696</v>
      </c>
      <c r="G35" t="s">
        <v>1327</v>
      </c>
      <c r="H35" s="81">
        <v>10.029999999999999</v>
      </c>
      <c r="I35" t="s">
        <v>112</v>
      </c>
      <c r="J35" s="81">
        <v>2.2000000000000002</v>
      </c>
      <c r="K35" s="81">
        <v>2.95</v>
      </c>
      <c r="L35" s="81">
        <v>11000</v>
      </c>
      <c r="M35" s="81">
        <v>100.17120636363636</v>
      </c>
      <c r="N35" s="81">
        <v>41.408773286600002</v>
      </c>
      <c r="O35" s="81">
        <v>0</v>
      </c>
      <c r="P35" s="81">
        <v>15.87</v>
      </c>
      <c r="Q35" s="81">
        <v>7.0000000000000007E-2</v>
      </c>
    </row>
    <row r="36" spans="2:17">
      <c r="B36" s="82" t="s">
        <v>1202</v>
      </c>
      <c r="D36" s="15"/>
      <c r="H36" s="83">
        <v>0</v>
      </c>
      <c r="K36" s="83">
        <v>0</v>
      </c>
      <c r="L36" s="83">
        <v>0</v>
      </c>
      <c r="N36" s="83">
        <v>0</v>
      </c>
      <c r="P36" s="83">
        <v>0</v>
      </c>
      <c r="Q36" s="83">
        <v>0</v>
      </c>
    </row>
    <row r="37" spans="2:17">
      <c r="B37" s="92">
        <v>0</v>
      </c>
      <c r="C37" s="92">
        <v>0</v>
      </c>
      <c r="D37" s="93"/>
      <c r="E37" s="92">
        <v>0</v>
      </c>
      <c r="H37" s="81">
        <v>0</v>
      </c>
      <c r="I37" s="92">
        <v>0</v>
      </c>
      <c r="J37" s="81">
        <v>0</v>
      </c>
      <c r="K37" s="81">
        <v>0</v>
      </c>
      <c r="L37" s="81">
        <v>0</v>
      </c>
      <c r="M37" s="81">
        <v>0</v>
      </c>
      <c r="N37" s="81">
        <v>0</v>
      </c>
      <c r="O37" s="81">
        <v>0</v>
      </c>
      <c r="P37" s="81">
        <v>0</v>
      </c>
      <c r="Q37" s="81">
        <v>0</v>
      </c>
    </row>
    <row r="38" spans="2:17">
      <c r="B38" s="94" t="s">
        <v>1203</v>
      </c>
      <c r="C38" s="95"/>
      <c r="D38" s="93"/>
      <c r="E38" s="93"/>
      <c r="H38" s="83">
        <v>0</v>
      </c>
      <c r="I38" s="93"/>
      <c r="K38" s="83">
        <v>0</v>
      </c>
      <c r="L38" s="83">
        <v>0</v>
      </c>
      <c r="N38" s="83">
        <v>0</v>
      </c>
      <c r="P38" s="83">
        <v>0</v>
      </c>
      <c r="Q38" s="83">
        <v>0</v>
      </c>
    </row>
    <row r="39" spans="2:17">
      <c r="B39" s="92">
        <v>0</v>
      </c>
      <c r="C39" s="92">
        <v>0</v>
      </c>
      <c r="D39" s="93"/>
      <c r="E39" s="92">
        <v>0</v>
      </c>
      <c r="H39" s="81">
        <v>0</v>
      </c>
      <c r="I39" s="92">
        <v>0</v>
      </c>
      <c r="J39" s="81">
        <v>0</v>
      </c>
      <c r="K39" s="81">
        <v>0</v>
      </c>
      <c r="L39" s="81">
        <v>0</v>
      </c>
      <c r="M39" s="81">
        <v>0</v>
      </c>
      <c r="N39" s="81">
        <v>0</v>
      </c>
      <c r="O39" s="81">
        <v>0</v>
      </c>
      <c r="P39" s="81">
        <v>0</v>
      </c>
      <c r="Q39" s="81">
        <v>0</v>
      </c>
    </row>
    <row r="40" spans="2:17">
      <c r="B40" s="94" t="s">
        <v>1208</v>
      </c>
      <c r="C40" s="95"/>
      <c r="D40" s="93"/>
      <c r="E40" s="93"/>
      <c r="H40" s="83">
        <v>0</v>
      </c>
      <c r="I40" s="93"/>
      <c r="K40" s="83">
        <v>0</v>
      </c>
      <c r="L40" s="83">
        <v>0</v>
      </c>
      <c r="N40" s="83">
        <v>0</v>
      </c>
      <c r="P40" s="83">
        <v>0</v>
      </c>
      <c r="Q40" s="83">
        <v>0</v>
      </c>
    </row>
    <row r="41" spans="2:17">
      <c r="B41" s="92">
        <v>0</v>
      </c>
      <c r="C41" s="92">
        <v>0</v>
      </c>
      <c r="D41" s="93"/>
      <c r="E41" s="92">
        <v>0</v>
      </c>
      <c r="H41" s="81">
        <v>0</v>
      </c>
      <c r="I41" s="92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0</v>
      </c>
      <c r="P41" s="81">
        <v>0</v>
      </c>
      <c r="Q41" s="81">
        <v>0</v>
      </c>
    </row>
    <row r="42" spans="2:17">
      <c r="B42" s="91" t="s">
        <v>1389</v>
      </c>
      <c r="D42" s="15"/>
    </row>
    <row r="43" spans="2:17">
      <c r="B43" s="91" t="s">
        <v>1390</v>
      </c>
      <c r="D43" s="15"/>
    </row>
    <row r="44" spans="2:17">
      <c r="D44" s="15"/>
    </row>
    <row r="45" spans="2:17">
      <c r="D45" s="15"/>
    </row>
    <row r="46" spans="2:17">
      <c r="D46" s="15"/>
    </row>
    <row r="47" spans="2:17">
      <c r="D47" s="15"/>
    </row>
    <row r="48" spans="2:17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4">
      <c r="D481" s="15"/>
    </row>
    <row r="482" spans="4:4">
      <c r="D482" s="15"/>
    </row>
    <row r="483" spans="4:4">
      <c r="D483" s="15"/>
    </row>
    <row r="484" spans="4:4">
      <c r="D484" s="15"/>
    </row>
    <row r="485" spans="4:4">
      <c r="D485" s="15"/>
    </row>
    <row r="486" spans="4:4">
      <c r="D486" s="15"/>
    </row>
    <row r="487" spans="4:4">
      <c r="D487" s="15"/>
    </row>
    <row r="488" spans="4:4">
      <c r="D488" s="15"/>
    </row>
    <row r="489" spans="4:4">
      <c r="D489" s="15"/>
    </row>
    <row r="490" spans="4:4">
      <c r="D490" s="15"/>
    </row>
    <row r="491" spans="4:4">
      <c r="D491" s="15"/>
    </row>
    <row r="492" spans="4:4">
      <c r="D492" s="15"/>
    </row>
    <row r="493" spans="4:4">
      <c r="D493" s="15"/>
    </row>
    <row r="494" spans="4:4">
      <c r="D494" s="15"/>
    </row>
    <row r="495" spans="4:4">
      <c r="D495" s="15"/>
    </row>
    <row r="496" spans="4:4">
      <c r="D496" s="15"/>
    </row>
    <row r="497" spans="4:4">
      <c r="D497" s="15"/>
    </row>
    <row r="498" spans="4:4">
      <c r="D498" s="15"/>
    </row>
    <row r="499" spans="4:4">
      <c r="D499" s="15"/>
    </row>
    <row r="500" spans="4:4">
      <c r="D500" s="15"/>
    </row>
    <row r="501" spans="4:4">
      <c r="D501" s="15"/>
    </row>
    <row r="502" spans="4:4">
      <c r="D502" s="15"/>
    </row>
    <row r="503" spans="4:4">
      <c r="D503" s="15"/>
    </row>
  </sheetData>
  <mergeCells count="2">
    <mergeCell ref="B6:Q6"/>
    <mergeCell ref="B7:Q7"/>
  </mergeCells>
  <dataValidations count="1">
    <dataValidation allowBlank="1" showInputMessage="1" showErrorMessage="1" sqref="A1:A1048576 B44:B1048576 B1:B41 C6:C1048576 C1:C2 D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topLeftCell="A13" workbookViewId="0">
      <selection activeCell="B16" sqref="B16"/>
    </sheetView>
  </sheetViews>
  <sheetFormatPr defaultColWidth="9.140625" defaultRowHeight="18"/>
  <cols>
    <col min="1" max="1" width="6.28515625" style="15" customWidth="1"/>
    <col min="2" max="2" width="38.7109375" style="14" customWidth="1"/>
    <col min="3" max="4" width="10.7109375" style="14" customWidth="1"/>
    <col min="5" max="10" width="10.71093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1392</v>
      </c>
    </row>
    <row r="3" spans="2:59">
      <c r="B3" s="2" t="s">
        <v>2</v>
      </c>
      <c r="C3" t="s">
        <v>191</v>
      </c>
    </row>
    <row r="4" spans="2:59">
      <c r="B4" s="2" t="s">
        <v>3</v>
      </c>
      <c r="C4">
        <v>1154</v>
      </c>
    </row>
    <row r="5" spans="2:59">
      <c r="B5" s="79" t="s">
        <v>193</v>
      </c>
      <c r="C5">
        <v>1154</v>
      </c>
    </row>
    <row r="7" spans="2:59" ht="26.25" customHeight="1">
      <c r="B7" s="115" t="s">
        <v>152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59" s="18" customFormat="1" ht="63">
      <c r="B8" s="4" t="s">
        <v>102</v>
      </c>
      <c r="C8" s="27" t="s">
        <v>153</v>
      </c>
      <c r="D8" s="27" t="s">
        <v>50</v>
      </c>
      <c r="E8" s="27" t="s">
        <v>52</v>
      </c>
      <c r="F8" s="27" t="s">
        <v>53</v>
      </c>
      <c r="G8" s="27" t="s">
        <v>73</v>
      </c>
      <c r="H8" s="27" t="s">
        <v>54</v>
      </c>
      <c r="I8" s="17" t="s">
        <v>154</v>
      </c>
      <c r="J8" s="28" t="s">
        <v>56</v>
      </c>
      <c r="K8" s="27" t="s">
        <v>74</v>
      </c>
      <c r="L8" s="27" t="s">
        <v>75</v>
      </c>
      <c r="M8" s="27" t="s">
        <v>5</v>
      </c>
      <c r="N8" s="28" t="s">
        <v>58</v>
      </c>
      <c r="O8" s="35" t="s">
        <v>59</v>
      </c>
      <c r="P8" s="15"/>
      <c r="Q8" s="15"/>
      <c r="R8" s="15"/>
      <c r="S8" s="15"/>
      <c r="T8" s="15"/>
      <c r="U8" s="15"/>
      <c r="BF8" s="18" t="s">
        <v>155</v>
      </c>
      <c r="BG8" s="18" t="s">
        <v>108</v>
      </c>
    </row>
    <row r="9" spans="2:59" s="18" customFormat="1" ht="24" customHeight="1">
      <c r="B9" s="19"/>
      <c r="C9" s="48"/>
      <c r="D9" s="20"/>
      <c r="E9" s="20"/>
      <c r="F9" s="20"/>
      <c r="G9" s="20" t="s">
        <v>78</v>
      </c>
      <c r="H9" s="20"/>
      <c r="I9" s="20" t="s">
        <v>7</v>
      </c>
      <c r="J9" s="20" t="s">
        <v>7</v>
      </c>
      <c r="K9" s="20"/>
      <c r="L9" s="20" t="s">
        <v>79</v>
      </c>
      <c r="M9" s="20" t="s">
        <v>6</v>
      </c>
      <c r="N9" s="30" t="s">
        <v>7</v>
      </c>
      <c r="O9" s="44" t="s">
        <v>7</v>
      </c>
      <c r="P9" s="15"/>
      <c r="Q9" s="15"/>
      <c r="R9" s="15"/>
      <c r="S9" s="15"/>
      <c r="T9" s="15"/>
      <c r="U9" s="15"/>
      <c r="BF9" s="18" t="s">
        <v>156</v>
      </c>
      <c r="BG9" s="18" t="s">
        <v>112</v>
      </c>
    </row>
    <row r="10" spans="2:59" s="22" customFormat="1" ht="18" customHeight="1">
      <c r="B10" s="21"/>
      <c r="C10" s="17" t="s">
        <v>9</v>
      </c>
      <c r="D10" s="17" t="s">
        <v>10</v>
      </c>
      <c r="E10" s="17" t="s">
        <v>60</v>
      </c>
      <c r="F10" s="17" t="s">
        <v>61</v>
      </c>
      <c r="G10" s="17" t="s">
        <v>62</v>
      </c>
      <c r="H10" s="1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3" t="s">
        <v>80</v>
      </c>
      <c r="N10" s="33" t="s">
        <v>81</v>
      </c>
      <c r="O10" s="33" t="s">
        <v>82</v>
      </c>
      <c r="P10" s="15"/>
      <c r="Q10" s="15"/>
      <c r="R10" s="15"/>
      <c r="S10" s="15"/>
      <c r="T10" s="15"/>
      <c r="U10" s="15"/>
      <c r="BF10" s="22" t="s">
        <v>157</v>
      </c>
      <c r="BG10" s="22" t="s">
        <v>116</v>
      </c>
    </row>
    <row r="11" spans="2:59" s="22" customFormat="1" ht="18" customHeight="1">
      <c r="B11" s="23" t="s">
        <v>158</v>
      </c>
      <c r="C11" s="17"/>
      <c r="D11" s="17"/>
      <c r="E11" s="17"/>
      <c r="F11" s="17"/>
      <c r="G11" s="80">
        <v>3.8</v>
      </c>
      <c r="H11" s="17"/>
      <c r="I11" s="17"/>
      <c r="J11" s="80">
        <v>1.4</v>
      </c>
      <c r="K11" s="80">
        <v>430</v>
      </c>
      <c r="L11" s="7"/>
      <c r="M11" s="80">
        <v>1.10428343</v>
      </c>
      <c r="N11" s="80">
        <v>100</v>
      </c>
      <c r="O11" s="80">
        <v>0</v>
      </c>
      <c r="P11" s="15"/>
      <c r="Q11" s="15"/>
      <c r="R11" s="15"/>
      <c r="S11" s="15"/>
      <c r="T11" s="15"/>
      <c r="U11" s="15"/>
      <c r="BF11" s="15" t="s">
        <v>129</v>
      </c>
      <c r="BG11" s="22" t="s">
        <v>119</v>
      </c>
    </row>
    <row r="12" spans="2:59">
      <c r="B12" s="82" t="s">
        <v>195</v>
      </c>
      <c r="G12" s="83">
        <v>3.8</v>
      </c>
      <c r="J12" s="83">
        <v>1.4</v>
      </c>
      <c r="K12" s="83">
        <v>430</v>
      </c>
      <c r="M12" s="83">
        <v>1.10428343</v>
      </c>
      <c r="N12" s="83">
        <v>100</v>
      </c>
      <c r="O12" s="83">
        <v>0</v>
      </c>
    </row>
    <row r="13" spans="2:59">
      <c r="B13" s="82" t="s">
        <v>1333</v>
      </c>
      <c r="G13" s="83">
        <v>0</v>
      </c>
      <c r="J13" s="83">
        <v>0</v>
      </c>
      <c r="K13" s="83">
        <v>0</v>
      </c>
      <c r="M13" s="83">
        <v>0</v>
      </c>
      <c r="N13" s="83">
        <v>0</v>
      </c>
      <c r="O13" s="83">
        <v>0</v>
      </c>
    </row>
    <row r="14" spans="2:59">
      <c r="B14" s="81">
        <v>0</v>
      </c>
      <c r="C14" s="81">
        <v>0</v>
      </c>
      <c r="D14" s="81">
        <v>0</v>
      </c>
      <c r="E14" s="81">
        <v>0</v>
      </c>
      <c r="G14" s="81">
        <v>0</v>
      </c>
      <c r="H14" s="81">
        <v>0</v>
      </c>
      <c r="I14" s="81">
        <v>0</v>
      </c>
      <c r="J14" s="81">
        <v>0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</row>
    <row r="15" spans="2:59">
      <c r="B15" s="82" t="s">
        <v>1334</v>
      </c>
      <c r="G15" s="83">
        <v>3.8</v>
      </c>
      <c r="J15" s="83">
        <v>1.4</v>
      </c>
      <c r="K15" s="83">
        <v>430</v>
      </c>
      <c r="M15" s="83">
        <v>1.10428343</v>
      </c>
      <c r="N15" s="83">
        <v>100</v>
      </c>
      <c r="O15" s="83">
        <v>0</v>
      </c>
    </row>
    <row r="16" spans="2:59">
      <c r="B16" s="97" t="s">
        <v>1393</v>
      </c>
      <c r="C16" t="s">
        <v>1335</v>
      </c>
      <c r="D16" t="s">
        <v>1336</v>
      </c>
      <c r="E16"/>
      <c r="F16"/>
      <c r="G16" s="81">
        <v>3.8</v>
      </c>
      <c r="H16" t="s">
        <v>108</v>
      </c>
      <c r="I16" s="81">
        <v>4</v>
      </c>
      <c r="J16" s="81">
        <v>1.4</v>
      </c>
      <c r="K16" s="81">
        <v>430</v>
      </c>
      <c r="L16" s="81">
        <v>256.81009999999998</v>
      </c>
      <c r="M16" s="81">
        <v>1.10428343</v>
      </c>
      <c r="N16" s="81">
        <v>100</v>
      </c>
      <c r="O16" s="81">
        <v>0</v>
      </c>
    </row>
    <row r="17" spans="2:15">
      <c r="B17" s="82" t="s">
        <v>1337</v>
      </c>
      <c r="G17" s="83">
        <v>0</v>
      </c>
      <c r="J17" s="83">
        <v>0</v>
      </c>
      <c r="K17" s="83">
        <v>0</v>
      </c>
      <c r="M17" s="83">
        <v>0</v>
      </c>
      <c r="N17" s="83">
        <v>0</v>
      </c>
      <c r="O17" s="83">
        <v>0</v>
      </c>
    </row>
    <row r="18" spans="2:15">
      <c r="B18" s="81">
        <v>0</v>
      </c>
      <c r="C18" s="81">
        <v>0</v>
      </c>
      <c r="D18" s="81">
        <v>0</v>
      </c>
      <c r="E18" s="81">
        <v>0</v>
      </c>
      <c r="G18" s="81">
        <v>0</v>
      </c>
      <c r="H18" s="81">
        <v>0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0</v>
      </c>
    </row>
    <row r="19" spans="2:15">
      <c r="B19" s="82" t="s">
        <v>1338</v>
      </c>
      <c r="G19" s="83">
        <v>0</v>
      </c>
      <c r="J19" s="83">
        <v>0</v>
      </c>
      <c r="K19" s="83">
        <v>0</v>
      </c>
      <c r="M19" s="83">
        <v>0</v>
      </c>
      <c r="N19" s="83">
        <v>0</v>
      </c>
      <c r="O19" s="83">
        <v>0</v>
      </c>
    </row>
    <row r="20" spans="2:15">
      <c r="B20" s="81">
        <v>0</v>
      </c>
      <c r="C20" s="81">
        <v>0</v>
      </c>
      <c r="D20" s="81">
        <v>0</v>
      </c>
      <c r="E20" s="81">
        <v>0</v>
      </c>
      <c r="G20" s="81">
        <v>0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  <c r="O20" s="81">
        <v>0</v>
      </c>
    </row>
    <row r="21" spans="2:15">
      <c r="B21" s="82" t="s">
        <v>1339</v>
      </c>
      <c r="G21" s="83">
        <v>0</v>
      </c>
      <c r="J21" s="83">
        <v>0</v>
      </c>
      <c r="K21" s="83">
        <v>0</v>
      </c>
      <c r="M21" s="83">
        <v>0</v>
      </c>
      <c r="N21" s="83">
        <v>0</v>
      </c>
      <c r="O21" s="83">
        <v>0</v>
      </c>
    </row>
    <row r="22" spans="2:15">
      <c r="B22" s="81">
        <v>0</v>
      </c>
      <c r="C22" s="81">
        <v>0</v>
      </c>
      <c r="D22" s="81">
        <v>0</v>
      </c>
      <c r="E22" s="81">
        <v>0</v>
      </c>
      <c r="G22" s="81">
        <v>0</v>
      </c>
      <c r="H22" s="81">
        <v>0</v>
      </c>
      <c r="I22" s="81">
        <v>0</v>
      </c>
      <c r="J22" s="81">
        <v>0</v>
      </c>
      <c r="K22" s="81">
        <v>0</v>
      </c>
      <c r="L22" s="81">
        <v>0</v>
      </c>
      <c r="M22" s="81">
        <v>0</v>
      </c>
      <c r="N22" s="81">
        <v>0</v>
      </c>
      <c r="O22" s="81">
        <v>0</v>
      </c>
    </row>
    <row r="23" spans="2:15">
      <c r="B23" s="82" t="s">
        <v>1340</v>
      </c>
      <c r="G23" s="83">
        <v>0</v>
      </c>
      <c r="J23" s="83">
        <v>0</v>
      </c>
      <c r="K23" s="83">
        <v>0</v>
      </c>
      <c r="M23" s="83">
        <v>0</v>
      </c>
      <c r="N23" s="83">
        <v>0</v>
      </c>
      <c r="O23" s="83">
        <v>0</v>
      </c>
    </row>
    <row r="24" spans="2:15">
      <c r="B24" s="82" t="s">
        <v>1341</v>
      </c>
      <c r="G24" s="83">
        <v>0</v>
      </c>
      <c r="J24" s="83">
        <v>0</v>
      </c>
      <c r="K24" s="83">
        <v>0</v>
      </c>
      <c r="M24" s="83">
        <v>0</v>
      </c>
      <c r="N24" s="83">
        <v>0</v>
      </c>
      <c r="O24" s="83">
        <v>0</v>
      </c>
    </row>
    <row r="25" spans="2:15">
      <c r="B25" s="81">
        <v>0</v>
      </c>
      <c r="C25" s="81">
        <v>0</v>
      </c>
      <c r="D25" s="81">
        <v>0</v>
      </c>
      <c r="E25" s="81">
        <v>0</v>
      </c>
      <c r="G25" s="81">
        <v>0</v>
      </c>
      <c r="H25" s="81">
        <v>0</v>
      </c>
      <c r="I25" s="81">
        <v>0</v>
      </c>
      <c r="J25" s="81">
        <v>0</v>
      </c>
      <c r="K25" s="81">
        <v>0</v>
      </c>
      <c r="L25" s="81">
        <v>0</v>
      </c>
      <c r="M25" s="81">
        <v>0</v>
      </c>
      <c r="N25" s="81">
        <v>0</v>
      </c>
      <c r="O25" s="81">
        <v>0</v>
      </c>
    </row>
    <row r="26" spans="2:15">
      <c r="B26" s="82" t="s">
        <v>1342</v>
      </c>
      <c r="G26" s="83">
        <v>0</v>
      </c>
      <c r="J26" s="83">
        <v>0</v>
      </c>
      <c r="K26" s="83">
        <v>0</v>
      </c>
      <c r="M26" s="83">
        <v>0</v>
      </c>
      <c r="N26" s="83">
        <v>0</v>
      </c>
      <c r="O26" s="83">
        <v>0</v>
      </c>
    </row>
    <row r="27" spans="2:15">
      <c r="B27" s="81">
        <v>0</v>
      </c>
      <c r="C27" s="81">
        <v>0</v>
      </c>
      <c r="D27" s="81">
        <v>0</v>
      </c>
      <c r="E27" s="81">
        <v>0</v>
      </c>
      <c r="G27" s="81">
        <v>0</v>
      </c>
      <c r="H27" s="81">
        <v>0</v>
      </c>
      <c r="I27" s="81">
        <v>0</v>
      </c>
      <c r="J27" s="81">
        <v>0</v>
      </c>
      <c r="K27" s="81">
        <v>0</v>
      </c>
      <c r="L27" s="81">
        <v>0</v>
      </c>
      <c r="M27" s="81">
        <v>0</v>
      </c>
      <c r="N27" s="81">
        <v>0</v>
      </c>
      <c r="O27" s="81">
        <v>0</v>
      </c>
    </row>
    <row r="28" spans="2:15">
      <c r="B28" s="82" t="s">
        <v>1343</v>
      </c>
      <c r="G28" s="83">
        <v>0</v>
      </c>
      <c r="J28" s="83">
        <v>0</v>
      </c>
      <c r="K28" s="83">
        <v>0</v>
      </c>
      <c r="M28" s="83">
        <v>0</v>
      </c>
      <c r="N28" s="83">
        <v>0</v>
      </c>
      <c r="O28" s="83">
        <v>0</v>
      </c>
    </row>
    <row r="29" spans="2:15">
      <c r="B29" s="81">
        <v>0</v>
      </c>
      <c r="C29" s="81">
        <v>0</v>
      </c>
      <c r="D29" s="81">
        <v>0</v>
      </c>
      <c r="E29" s="81">
        <v>0</v>
      </c>
      <c r="G29" s="81">
        <v>0</v>
      </c>
      <c r="H29" s="81">
        <v>0</v>
      </c>
      <c r="I29" s="81">
        <v>0</v>
      </c>
      <c r="J29" s="81">
        <v>0</v>
      </c>
      <c r="K29" s="81">
        <v>0</v>
      </c>
      <c r="L29" s="81">
        <v>0</v>
      </c>
      <c r="M29" s="81">
        <v>0</v>
      </c>
      <c r="N29" s="81">
        <v>0</v>
      </c>
      <c r="O29" s="81">
        <v>0</v>
      </c>
    </row>
    <row r="30" spans="2:15">
      <c r="B30" s="82" t="s">
        <v>1344</v>
      </c>
      <c r="G30" s="83">
        <v>0</v>
      </c>
      <c r="J30" s="83">
        <v>0</v>
      </c>
      <c r="K30" s="83">
        <v>0</v>
      </c>
      <c r="M30" s="83">
        <v>0</v>
      </c>
      <c r="N30" s="83">
        <v>0</v>
      </c>
      <c r="O30" s="83">
        <v>0</v>
      </c>
    </row>
    <row r="31" spans="2:15">
      <c r="B31" s="81">
        <v>0</v>
      </c>
      <c r="C31" s="81">
        <v>0</v>
      </c>
      <c r="D31" s="81">
        <v>0</v>
      </c>
      <c r="E31" s="81">
        <v>0</v>
      </c>
      <c r="G31" s="81">
        <v>0</v>
      </c>
      <c r="H31" s="81">
        <v>0</v>
      </c>
      <c r="I31" s="81">
        <v>0</v>
      </c>
      <c r="J31" s="81">
        <v>0</v>
      </c>
      <c r="K31" s="81">
        <v>0</v>
      </c>
      <c r="L31" s="81">
        <v>0</v>
      </c>
      <c r="M31" s="81">
        <v>0</v>
      </c>
      <c r="N31" s="81">
        <v>0</v>
      </c>
      <c r="O31" s="81">
        <v>0</v>
      </c>
    </row>
    <row r="32" spans="2:15">
      <c r="B32" s="82" t="s">
        <v>212</v>
      </c>
      <c r="G32" s="83">
        <v>0</v>
      </c>
      <c r="J32" s="83">
        <v>0</v>
      </c>
      <c r="K32" s="83">
        <v>0</v>
      </c>
      <c r="M32" s="83">
        <v>0</v>
      </c>
      <c r="N32" s="83">
        <v>0</v>
      </c>
      <c r="O32" s="83">
        <v>0</v>
      </c>
    </row>
    <row r="33" spans="2:15">
      <c r="B33" s="82" t="s">
        <v>1345</v>
      </c>
      <c r="G33" s="83">
        <v>0</v>
      </c>
      <c r="J33" s="83">
        <v>0</v>
      </c>
      <c r="K33" s="83">
        <v>0</v>
      </c>
      <c r="M33" s="83">
        <v>0</v>
      </c>
      <c r="N33" s="83">
        <v>0</v>
      </c>
      <c r="O33" s="83">
        <v>0</v>
      </c>
    </row>
    <row r="34" spans="2:15">
      <c r="B34" s="81">
        <v>0</v>
      </c>
      <c r="C34" s="81">
        <v>0</v>
      </c>
      <c r="D34" s="81">
        <v>0</v>
      </c>
      <c r="E34" s="81">
        <v>0</v>
      </c>
      <c r="G34" s="81">
        <v>0</v>
      </c>
      <c r="H34" s="81">
        <v>0</v>
      </c>
      <c r="I34" s="81">
        <v>0</v>
      </c>
      <c r="J34" s="81">
        <v>0</v>
      </c>
      <c r="K34" s="81">
        <v>0</v>
      </c>
      <c r="L34" s="81">
        <v>0</v>
      </c>
      <c r="M34" s="81">
        <v>0</v>
      </c>
      <c r="N34" s="81">
        <v>0</v>
      </c>
      <c r="O34" s="81">
        <v>0</v>
      </c>
    </row>
    <row r="35" spans="2:15">
      <c r="B35" s="82" t="s">
        <v>1337</v>
      </c>
      <c r="G35" s="83">
        <v>0</v>
      </c>
      <c r="J35" s="83">
        <v>0</v>
      </c>
      <c r="K35" s="83">
        <v>0</v>
      </c>
      <c r="M35" s="83">
        <v>0</v>
      </c>
      <c r="N35" s="83">
        <v>0</v>
      </c>
      <c r="O35" s="83">
        <v>0</v>
      </c>
    </row>
    <row r="36" spans="2:15">
      <c r="B36" s="81">
        <v>0</v>
      </c>
      <c r="C36" s="81">
        <v>0</v>
      </c>
      <c r="D36" s="81">
        <v>0</v>
      </c>
      <c r="E36" s="81">
        <v>0</v>
      </c>
      <c r="G36" s="81">
        <v>0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0</v>
      </c>
      <c r="O36" s="81">
        <v>0</v>
      </c>
    </row>
    <row r="37" spans="2:15">
      <c r="B37" s="82" t="s">
        <v>1338</v>
      </c>
      <c r="G37" s="83">
        <v>0</v>
      </c>
      <c r="J37" s="83">
        <v>0</v>
      </c>
      <c r="K37" s="83">
        <v>0</v>
      </c>
      <c r="M37" s="83">
        <v>0</v>
      </c>
      <c r="N37" s="83">
        <v>0</v>
      </c>
      <c r="O37" s="83">
        <v>0</v>
      </c>
    </row>
    <row r="38" spans="2:15">
      <c r="B38" s="81">
        <v>0</v>
      </c>
      <c r="C38" s="81">
        <v>0</v>
      </c>
      <c r="D38" s="81">
        <v>0</v>
      </c>
      <c r="E38" s="81">
        <v>0</v>
      </c>
      <c r="G38" s="81">
        <v>0</v>
      </c>
      <c r="H38" s="81">
        <v>0</v>
      </c>
      <c r="I38" s="81">
        <v>0</v>
      </c>
      <c r="J38" s="81">
        <v>0</v>
      </c>
      <c r="K38" s="81">
        <v>0</v>
      </c>
      <c r="L38" s="81">
        <v>0</v>
      </c>
      <c r="M38" s="81">
        <v>0</v>
      </c>
      <c r="N38" s="81">
        <v>0</v>
      </c>
      <c r="O38" s="81">
        <v>0</v>
      </c>
    </row>
    <row r="39" spans="2:15">
      <c r="B39" s="82" t="s">
        <v>1344</v>
      </c>
      <c r="G39" s="83">
        <v>0</v>
      </c>
      <c r="J39" s="83">
        <v>0</v>
      </c>
      <c r="K39" s="83">
        <v>0</v>
      </c>
      <c r="M39" s="83">
        <v>0</v>
      </c>
      <c r="N39" s="83">
        <v>0</v>
      </c>
      <c r="O39" s="83">
        <v>0</v>
      </c>
    </row>
    <row r="40" spans="2:15">
      <c r="B40" s="81">
        <v>0</v>
      </c>
      <c r="C40" s="81">
        <v>0</v>
      </c>
      <c r="D40" s="81">
        <v>0</v>
      </c>
      <c r="E40" s="81">
        <v>0</v>
      </c>
      <c r="G40" s="81">
        <v>0</v>
      </c>
      <c r="H40" s="81">
        <v>0</v>
      </c>
      <c r="I40" s="81">
        <v>0</v>
      </c>
      <c r="J40" s="81">
        <v>0</v>
      </c>
      <c r="K40" s="81">
        <v>0</v>
      </c>
      <c r="L40" s="81">
        <v>0</v>
      </c>
      <c r="M40" s="81">
        <v>0</v>
      </c>
      <c r="N40" s="81">
        <v>0</v>
      </c>
      <c r="O40" s="81">
        <v>0</v>
      </c>
    </row>
    <row r="41" spans="2:15">
      <c r="B41" s="91" t="s">
        <v>1389</v>
      </c>
    </row>
    <row r="42" spans="2:15">
      <c r="B42" s="91" t="s">
        <v>1390</v>
      </c>
    </row>
  </sheetData>
  <mergeCells count="1">
    <mergeCell ref="B7:O7"/>
  </mergeCells>
  <dataValidations count="1">
    <dataValidation allowBlank="1" showInputMessage="1" showErrorMessage="1" sqref="C1:C2 D1:XFD1048576 C6:C1048576 A1:A1048576 B43:B1048576 B1:B15 B17:B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topLeftCell="A10" workbookViewId="0">
      <selection activeCell="B28" sqref="B28:B29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10" width="10.7109375" style="15" customWidth="1"/>
    <col min="11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1392</v>
      </c>
    </row>
    <row r="3" spans="2:64">
      <c r="B3" s="2" t="s">
        <v>2</v>
      </c>
      <c r="C3" t="s">
        <v>191</v>
      </c>
    </row>
    <row r="4" spans="2:64">
      <c r="B4" s="2" t="s">
        <v>3</v>
      </c>
      <c r="C4">
        <v>1154</v>
      </c>
    </row>
    <row r="5" spans="2:64">
      <c r="B5" s="79" t="s">
        <v>193</v>
      </c>
      <c r="C5">
        <v>1154</v>
      </c>
    </row>
    <row r="7" spans="2:64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8" customFormat="1" ht="63">
      <c r="B8" s="49" t="s">
        <v>102</v>
      </c>
      <c r="C8" s="50" t="s">
        <v>50</v>
      </c>
      <c r="D8" s="50" t="s">
        <v>51</v>
      </c>
      <c r="E8" s="50" t="s">
        <v>52</v>
      </c>
      <c r="F8" s="50" t="s">
        <v>53</v>
      </c>
      <c r="G8" s="50" t="s">
        <v>73</v>
      </c>
      <c r="H8" s="50" t="s">
        <v>54</v>
      </c>
      <c r="I8" s="50" t="s">
        <v>160</v>
      </c>
      <c r="J8" s="50" t="s">
        <v>56</v>
      </c>
      <c r="K8" s="50" t="s">
        <v>74</v>
      </c>
      <c r="L8" s="50" t="s">
        <v>75</v>
      </c>
      <c r="M8" s="50" t="s">
        <v>5</v>
      </c>
      <c r="N8" s="51" t="s">
        <v>58</v>
      </c>
      <c r="O8" s="52" t="s">
        <v>59</v>
      </c>
      <c r="P8" s="15"/>
      <c r="Q8" s="15"/>
      <c r="R8" s="15"/>
      <c r="S8" s="15"/>
      <c r="T8" s="15"/>
      <c r="U8" s="15"/>
    </row>
    <row r="9" spans="2:64" s="18" customFormat="1" ht="24.75" customHeight="1">
      <c r="B9" s="19"/>
      <c r="C9" s="30"/>
      <c r="D9" s="30"/>
      <c r="E9" s="30"/>
      <c r="F9" s="30"/>
      <c r="G9" s="30" t="s">
        <v>78</v>
      </c>
      <c r="H9" s="30"/>
      <c r="I9" s="30" t="s">
        <v>7</v>
      </c>
      <c r="J9" s="30" t="s">
        <v>7</v>
      </c>
      <c r="K9" s="30"/>
      <c r="L9" s="30" t="s">
        <v>79</v>
      </c>
      <c r="M9" s="30" t="s">
        <v>6</v>
      </c>
      <c r="N9" s="30" t="s">
        <v>7</v>
      </c>
      <c r="O9" s="44" t="s">
        <v>7</v>
      </c>
      <c r="P9" s="15"/>
      <c r="Q9" s="15"/>
      <c r="R9" s="15"/>
      <c r="S9" s="15"/>
      <c r="T9" s="15"/>
      <c r="U9" s="15"/>
    </row>
    <row r="10" spans="2:64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3" t="s">
        <v>81</v>
      </c>
      <c r="O10" s="33" t="s">
        <v>82</v>
      </c>
      <c r="P10" s="15"/>
      <c r="Q10" s="15"/>
      <c r="R10" s="15"/>
      <c r="S10" s="15"/>
      <c r="T10" s="15"/>
      <c r="U10" s="15"/>
    </row>
    <row r="11" spans="2:64" s="22" customFormat="1" ht="18" customHeight="1">
      <c r="B11" s="23" t="s">
        <v>161</v>
      </c>
      <c r="C11" s="7"/>
      <c r="D11" s="7"/>
      <c r="E11" s="7"/>
      <c r="F11" s="7"/>
      <c r="G11" s="80">
        <v>2.83</v>
      </c>
      <c r="H11" s="7"/>
      <c r="I11" s="7"/>
      <c r="J11" s="80">
        <v>0.85</v>
      </c>
      <c r="K11" s="80">
        <v>562929.27</v>
      </c>
      <c r="L11" s="7"/>
      <c r="M11" s="80">
        <v>622.35295115199995</v>
      </c>
      <c r="N11" s="80">
        <v>100</v>
      </c>
      <c r="O11" s="80">
        <v>1.08</v>
      </c>
      <c r="P11" s="15"/>
      <c r="Q11" s="15"/>
      <c r="R11" s="15"/>
      <c r="S11" s="15"/>
      <c r="T11" s="15"/>
      <c r="U11" s="15"/>
      <c r="BL11" s="15"/>
    </row>
    <row r="12" spans="2:64">
      <c r="B12" s="82" t="s">
        <v>195</v>
      </c>
      <c r="G12" s="83">
        <v>2.83</v>
      </c>
      <c r="J12" s="83">
        <v>0.85</v>
      </c>
      <c r="K12" s="83">
        <v>562929.27</v>
      </c>
      <c r="M12" s="83">
        <v>622.35295115199995</v>
      </c>
      <c r="N12" s="83">
        <v>100</v>
      </c>
      <c r="O12" s="83">
        <v>1.08</v>
      </c>
    </row>
    <row r="13" spans="2:64">
      <c r="B13" s="82" t="s">
        <v>1214</v>
      </c>
      <c r="G13" s="83">
        <v>2.83</v>
      </c>
      <c r="J13" s="83">
        <v>0.85</v>
      </c>
      <c r="K13" s="83">
        <v>562929.27</v>
      </c>
      <c r="M13" s="83">
        <v>622.35295115199995</v>
      </c>
      <c r="N13" s="83">
        <v>100</v>
      </c>
      <c r="O13" s="83">
        <v>1.08</v>
      </c>
    </row>
    <row r="14" spans="2:64">
      <c r="B14" t="s">
        <v>1346</v>
      </c>
      <c r="C14" s="98" t="s">
        <v>1394</v>
      </c>
      <c r="D14" s="98">
        <v>12</v>
      </c>
      <c r="E14" t="s">
        <v>265</v>
      </c>
      <c r="F14" t="s">
        <v>155</v>
      </c>
      <c r="G14" s="81">
        <v>3.47</v>
      </c>
      <c r="H14" t="s">
        <v>108</v>
      </c>
      <c r="I14" s="81">
        <v>1.65</v>
      </c>
      <c r="J14" s="81">
        <v>0.78</v>
      </c>
      <c r="K14" s="81">
        <v>288000</v>
      </c>
      <c r="L14" s="81">
        <v>104.48</v>
      </c>
      <c r="M14" s="81">
        <v>300.9024</v>
      </c>
      <c r="N14" s="81">
        <v>48.35</v>
      </c>
      <c r="O14" s="81">
        <v>0.52</v>
      </c>
    </row>
    <row r="15" spans="2:64">
      <c r="B15" t="s">
        <v>1347</v>
      </c>
      <c r="C15" s="98" t="s">
        <v>1395</v>
      </c>
      <c r="D15" s="98">
        <v>10</v>
      </c>
      <c r="E15" t="s">
        <v>265</v>
      </c>
      <c r="F15" t="s">
        <v>155</v>
      </c>
      <c r="G15" s="81">
        <v>2.91</v>
      </c>
      <c r="H15" t="s">
        <v>108</v>
      </c>
      <c r="I15" s="81">
        <v>0.8</v>
      </c>
      <c r="J15" s="81">
        <v>0.82</v>
      </c>
      <c r="K15" s="81">
        <v>160000</v>
      </c>
      <c r="L15" s="81">
        <v>99.98</v>
      </c>
      <c r="M15" s="81">
        <v>159.96799999999999</v>
      </c>
      <c r="N15" s="81">
        <v>25.7</v>
      </c>
      <c r="O15" s="81">
        <v>0.28000000000000003</v>
      </c>
    </row>
    <row r="16" spans="2:64">
      <c r="B16" s="87" t="s">
        <v>1348</v>
      </c>
      <c r="C16" s="98" t="s">
        <v>1396</v>
      </c>
      <c r="D16" s="98">
        <v>31</v>
      </c>
      <c r="E16" t="s">
        <v>288</v>
      </c>
      <c r="F16" t="s">
        <v>155</v>
      </c>
      <c r="G16" s="81">
        <v>1.71</v>
      </c>
      <c r="H16" t="s">
        <v>108</v>
      </c>
      <c r="I16" s="81">
        <v>6.1</v>
      </c>
      <c r="J16" s="81">
        <v>0.9</v>
      </c>
      <c r="K16" s="81">
        <v>81595.94</v>
      </c>
      <c r="L16" s="81">
        <v>144.61000000000001</v>
      </c>
      <c r="M16" s="81">
        <v>117.995888834</v>
      </c>
      <c r="N16" s="81">
        <v>18.96</v>
      </c>
      <c r="O16" s="81">
        <v>0.2</v>
      </c>
    </row>
    <row r="17" spans="2:15">
      <c r="B17" t="s">
        <v>1349</v>
      </c>
      <c r="C17" s="98" t="s">
        <v>1397</v>
      </c>
      <c r="D17" s="98">
        <v>68</v>
      </c>
      <c r="E17" t="s">
        <v>341</v>
      </c>
      <c r="F17" t="s">
        <v>155</v>
      </c>
      <c r="G17" s="81">
        <v>1.1599999999999999</v>
      </c>
      <c r="H17" t="s">
        <v>108</v>
      </c>
      <c r="I17" s="81">
        <v>6.35</v>
      </c>
      <c r="J17" s="81">
        <v>1.3</v>
      </c>
      <c r="K17" s="81">
        <v>33333.33</v>
      </c>
      <c r="L17" s="81">
        <v>130.46</v>
      </c>
      <c r="M17" s="81">
        <v>43.486662318</v>
      </c>
      <c r="N17" s="81">
        <v>6.99</v>
      </c>
      <c r="O17" s="81">
        <v>0.08</v>
      </c>
    </row>
    <row r="18" spans="2:15">
      <c r="B18" s="82" t="s">
        <v>1215</v>
      </c>
      <c r="G18" s="83">
        <v>0</v>
      </c>
      <c r="J18" s="83">
        <v>0</v>
      </c>
      <c r="K18" s="83">
        <v>0</v>
      </c>
      <c r="M18" s="83">
        <v>0</v>
      </c>
      <c r="N18" s="83">
        <v>0</v>
      </c>
      <c r="O18" s="83">
        <v>0</v>
      </c>
    </row>
    <row r="19" spans="2:15">
      <c r="B19" s="92">
        <v>0</v>
      </c>
      <c r="C19" s="92">
        <v>0</v>
      </c>
      <c r="D19" s="95"/>
      <c r="E19" s="92">
        <v>0</v>
      </c>
      <c r="F19" s="93"/>
      <c r="G19" s="99">
        <v>0</v>
      </c>
      <c r="H19" s="92">
        <v>0</v>
      </c>
      <c r="I19" s="81">
        <v>0</v>
      </c>
      <c r="J19" s="81">
        <v>0</v>
      </c>
      <c r="K19" s="81">
        <v>0</v>
      </c>
      <c r="L19" s="81">
        <v>0</v>
      </c>
      <c r="M19" s="81">
        <v>0</v>
      </c>
      <c r="N19" s="81">
        <v>0</v>
      </c>
      <c r="O19" s="81">
        <v>0</v>
      </c>
    </row>
    <row r="20" spans="2:15">
      <c r="B20" s="94" t="s">
        <v>1350</v>
      </c>
      <c r="C20" s="95"/>
      <c r="D20" s="95"/>
      <c r="E20" s="93"/>
      <c r="F20" s="93"/>
      <c r="G20" s="94">
        <v>0</v>
      </c>
      <c r="H20" s="93"/>
      <c r="J20" s="83">
        <v>0</v>
      </c>
      <c r="K20" s="83">
        <v>0</v>
      </c>
      <c r="M20" s="83">
        <v>0</v>
      </c>
      <c r="N20" s="83">
        <v>0</v>
      </c>
      <c r="O20" s="83">
        <v>0</v>
      </c>
    </row>
    <row r="21" spans="2:15">
      <c r="B21" s="92">
        <v>0</v>
      </c>
      <c r="C21" s="92">
        <v>0</v>
      </c>
      <c r="D21" s="95"/>
      <c r="E21" s="92">
        <v>0</v>
      </c>
      <c r="F21" s="93"/>
      <c r="G21" s="99">
        <v>0</v>
      </c>
      <c r="H21" s="92">
        <v>0</v>
      </c>
      <c r="I21" s="81">
        <v>0</v>
      </c>
      <c r="J21" s="81">
        <v>0</v>
      </c>
      <c r="K21" s="81">
        <v>0</v>
      </c>
      <c r="L21" s="81">
        <v>0</v>
      </c>
      <c r="M21" s="81">
        <v>0</v>
      </c>
      <c r="N21" s="81">
        <v>0</v>
      </c>
      <c r="O21" s="81">
        <v>0</v>
      </c>
    </row>
    <row r="22" spans="2:15">
      <c r="B22" s="94" t="s">
        <v>1351</v>
      </c>
      <c r="C22" s="95"/>
      <c r="D22" s="95"/>
      <c r="E22" s="93"/>
      <c r="F22" s="93"/>
      <c r="G22" s="94">
        <v>0</v>
      </c>
      <c r="H22" s="93"/>
      <c r="J22" s="83">
        <v>0</v>
      </c>
      <c r="K22" s="83">
        <v>0</v>
      </c>
      <c r="M22" s="83">
        <v>0</v>
      </c>
      <c r="N22" s="83">
        <v>0</v>
      </c>
      <c r="O22" s="83">
        <v>0</v>
      </c>
    </row>
    <row r="23" spans="2:15">
      <c r="B23" s="92">
        <v>0</v>
      </c>
      <c r="C23" s="92">
        <v>0</v>
      </c>
      <c r="D23" s="95"/>
      <c r="E23" s="92">
        <v>0</v>
      </c>
      <c r="F23" s="93"/>
      <c r="G23" s="99">
        <v>0</v>
      </c>
      <c r="H23" s="92">
        <v>0</v>
      </c>
      <c r="I23" s="81">
        <v>0</v>
      </c>
      <c r="J23" s="81">
        <v>0</v>
      </c>
      <c r="K23" s="81">
        <v>0</v>
      </c>
      <c r="L23" s="81">
        <v>0</v>
      </c>
      <c r="M23" s="81">
        <v>0</v>
      </c>
      <c r="N23" s="81">
        <v>0</v>
      </c>
      <c r="O23" s="81">
        <v>0</v>
      </c>
    </row>
    <row r="24" spans="2:15">
      <c r="B24" s="94" t="s">
        <v>676</v>
      </c>
      <c r="C24" s="95"/>
      <c r="D24" s="95"/>
      <c r="E24" s="93"/>
      <c r="F24" s="93"/>
      <c r="G24" s="94">
        <v>0</v>
      </c>
      <c r="H24" s="93"/>
      <c r="J24" s="83">
        <v>0</v>
      </c>
      <c r="K24" s="83">
        <v>0</v>
      </c>
      <c r="M24" s="83">
        <v>0</v>
      </c>
      <c r="N24" s="83">
        <v>0</v>
      </c>
      <c r="O24" s="83">
        <v>0</v>
      </c>
    </row>
    <row r="25" spans="2:15">
      <c r="B25" s="92">
        <v>0</v>
      </c>
      <c r="C25" s="92">
        <v>0</v>
      </c>
      <c r="D25" s="95"/>
      <c r="E25" s="92">
        <v>0</v>
      </c>
      <c r="F25" s="93"/>
      <c r="G25" s="99">
        <v>0</v>
      </c>
      <c r="H25" s="92">
        <v>0</v>
      </c>
      <c r="I25" s="81">
        <v>0</v>
      </c>
      <c r="J25" s="81">
        <v>0</v>
      </c>
      <c r="K25" s="81">
        <v>0</v>
      </c>
      <c r="L25" s="81">
        <v>0</v>
      </c>
      <c r="M25" s="81">
        <v>0</v>
      </c>
      <c r="N25" s="81">
        <v>0</v>
      </c>
      <c r="O25" s="81">
        <v>0</v>
      </c>
    </row>
    <row r="26" spans="2:15">
      <c r="B26" s="94" t="s">
        <v>212</v>
      </c>
      <c r="C26" s="95"/>
      <c r="D26" s="95"/>
      <c r="E26" s="93"/>
      <c r="F26" s="93"/>
      <c r="G26" s="94">
        <v>0</v>
      </c>
      <c r="H26" s="93"/>
      <c r="J26" s="83">
        <v>0</v>
      </c>
      <c r="K26" s="83">
        <v>0</v>
      </c>
      <c r="M26" s="83">
        <v>0</v>
      </c>
      <c r="N26" s="83">
        <v>0</v>
      </c>
      <c r="O26" s="83">
        <v>0</v>
      </c>
    </row>
    <row r="27" spans="2:15">
      <c r="B27" s="92">
        <v>0</v>
      </c>
      <c r="C27" s="92">
        <v>0</v>
      </c>
      <c r="D27" s="95"/>
      <c r="E27" s="92">
        <v>0</v>
      </c>
      <c r="F27" s="93"/>
      <c r="G27" s="99">
        <v>0</v>
      </c>
      <c r="H27" s="92">
        <v>0</v>
      </c>
      <c r="I27" s="81">
        <v>0</v>
      </c>
      <c r="J27" s="81">
        <v>0</v>
      </c>
      <c r="K27" s="81">
        <v>0</v>
      </c>
      <c r="L27" s="81">
        <v>0</v>
      </c>
      <c r="M27" s="81">
        <v>0</v>
      </c>
      <c r="N27" s="81">
        <v>0</v>
      </c>
      <c r="O27" s="81">
        <v>0</v>
      </c>
    </row>
    <row r="28" spans="2:15">
      <c r="B28" s="91" t="s">
        <v>1389</v>
      </c>
    </row>
    <row r="29" spans="2:15">
      <c r="B29" s="91" t="s">
        <v>1390</v>
      </c>
    </row>
  </sheetData>
  <mergeCells count="1">
    <mergeCell ref="B7:O7"/>
  </mergeCells>
  <dataValidations count="1">
    <dataValidation allowBlank="1" showInputMessage="1" showErrorMessage="1" sqref="C18:D1048576 C1:C2 C6:C13 E1:XFD1048576 D1:D13 A1:A1048576 B1:B27 B30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F14" sqref="B14:F21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6" width="10.7109375" style="15" customWidth="1"/>
    <col min="7" max="7" width="12.7109375" style="15" customWidth="1"/>
    <col min="8" max="9" width="10.7109375" style="15" customWidth="1"/>
    <col min="10" max="10" width="7.57031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5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1392</v>
      </c>
    </row>
    <row r="3" spans="2:55">
      <c r="B3" s="2" t="s">
        <v>2</v>
      </c>
      <c r="C3" t="s">
        <v>191</v>
      </c>
    </row>
    <row r="4" spans="2:55">
      <c r="B4" s="2" t="s">
        <v>3</v>
      </c>
      <c r="C4">
        <v>1154</v>
      </c>
    </row>
    <row r="5" spans="2:55">
      <c r="B5" s="79" t="s">
        <v>193</v>
      </c>
      <c r="C5">
        <v>1154</v>
      </c>
    </row>
    <row r="7" spans="2:55" ht="26.25" customHeight="1">
      <c r="B7" s="115" t="s">
        <v>162</v>
      </c>
      <c r="C7" s="116"/>
      <c r="D7" s="116"/>
      <c r="E7" s="116"/>
      <c r="F7" s="116"/>
      <c r="G7" s="116"/>
      <c r="H7" s="116"/>
      <c r="I7" s="117"/>
    </row>
    <row r="8" spans="2:55" s="18" customFormat="1" ht="63">
      <c r="B8" s="49" t="s">
        <v>102</v>
      </c>
      <c r="C8" s="53" t="s">
        <v>163</v>
      </c>
      <c r="D8" s="53" t="s">
        <v>164</v>
      </c>
      <c r="E8" s="53" t="s">
        <v>165</v>
      </c>
      <c r="F8" s="53" t="s">
        <v>54</v>
      </c>
      <c r="G8" s="53" t="s">
        <v>166</v>
      </c>
      <c r="H8" s="54" t="s">
        <v>58</v>
      </c>
      <c r="I8" s="55" t="s">
        <v>59</v>
      </c>
    </row>
    <row r="9" spans="2:55" s="18" customFormat="1" ht="22.5" customHeight="1">
      <c r="B9" s="19"/>
      <c r="C9" s="20" t="s">
        <v>77</v>
      </c>
      <c r="D9" s="20"/>
      <c r="E9" s="20" t="s">
        <v>7</v>
      </c>
      <c r="F9" s="20"/>
      <c r="G9" s="20" t="s">
        <v>167</v>
      </c>
      <c r="H9" s="30" t="s">
        <v>7</v>
      </c>
      <c r="I9" s="44" t="s">
        <v>7</v>
      </c>
    </row>
    <row r="10" spans="2:5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3" t="s">
        <v>63</v>
      </c>
      <c r="I10" s="33" t="s">
        <v>64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168</v>
      </c>
      <c r="C11" s="7"/>
      <c r="D11" s="7"/>
      <c r="E11" s="7"/>
      <c r="F11" s="7"/>
      <c r="G11" s="80">
        <v>0</v>
      </c>
      <c r="H11" s="80">
        <v>0</v>
      </c>
      <c r="I11" s="80"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82" t="s">
        <v>195</v>
      </c>
      <c r="E12" s="83">
        <v>0</v>
      </c>
      <c r="F12" s="18"/>
      <c r="G12" s="83">
        <v>0</v>
      </c>
      <c r="H12" s="83">
        <v>0</v>
      </c>
      <c r="I12" s="83">
        <v>0</v>
      </c>
    </row>
    <row r="13" spans="2:55">
      <c r="B13" s="82" t="s">
        <v>1352</v>
      </c>
      <c r="E13" s="83">
        <v>0</v>
      </c>
      <c r="F13" s="18"/>
      <c r="G13" s="83">
        <v>0</v>
      </c>
      <c r="H13" s="83">
        <v>0</v>
      </c>
      <c r="I13" s="83">
        <v>0</v>
      </c>
    </row>
    <row r="14" spans="2:55">
      <c r="B14" s="92">
        <v>0</v>
      </c>
      <c r="C14" s="95"/>
      <c r="D14" s="92">
        <v>0</v>
      </c>
      <c r="E14" s="99">
        <v>0</v>
      </c>
      <c r="F14" s="92">
        <v>0</v>
      </c>
      <c r="G14" s="81">
        <v>0</v>
      </c>
      <c r="H14" s="81">
        <v>0</v>
      </c>
      <c r="I14" s="81">
        <v>0</v>
      </c>
    </row>
    <row r="15" spans="2:55">
      <c r="B15" s="94" t="s">
        <v>1353</v>
      </c>
      <c r="C15" s="95"/>
      <c r="D15" s="93"/>
      <c r="E15" s="94">
        <v>0</v>
      </c>
      <c r="F15" s="100"/>
      <c r="G15" s="83">
        <v>0</v>
      </c>
      <c r="H15" s="83">
        <v>0</v>
      </c>
      <c r="I15" s="83">
        <v>0</v>
      </c>
    </row>
    <row r="16" spans="2:55">
      <c r="B16" s="92">
        <v>0</v>
      </c>
      <c r="C16" s="95"/>
      <c r="D16" s="92">
        <v>0</v>
      </c>
      <c r="E16" s="99">
        <v>0</v>
      </c>
      <c r="F16" s="92">
        <v>0</v>
      </c>
      <c r="G16" s="81">
        <v>0</v>
      </c>
      <c r="H16" s="81">
        <v>0</v>
      </c>
      <c r="I16" s="81">
        <v>0</v>
      </c>
    </row>
    <row r="17" spans="2:9">
      <c r="B17" s="94" t="s">
        <v>212</v>
      </c>
      <c r="C17" s="95"/>
      <c r="D17" s="93"/>
      <c r="E17" s="94">
        <v>0</v>
      </c>
      <c r="F17" s="100"/>
      <c r="G17" s="83">
        <v>0</v>
      </c>
      <c r="H17" s="83">
        <v>0</v>
      </c>
      <c r="I17" s="83">
        <v>0</v>
      </c>
    </row>
    <row r="18" spans="2:9">
      <c r="B18" s="94" t="s">
        <v>1352</v>
      </c>
      <c r="C18" s="95"/>
      <c r="D18" s="93"/>
      <c r="E18" s="94">
        <v>0</v>
      </c>
      <c r="F18" s="100"/>
      <c r="G18" s="83">
        <v>0</v>
      </c>
      <c r="H18" s="83">
        <v>0</v>
      </c>
      <c r="I18" s="83">
        <v>0</v>
      </c>
    </row>
    <row r="19" spans="2:9">
      <c r="B19" s="92">
        <v>0</v>
      </c>
      <c r="C19" s="95"/>
      <c r="D19" s="92">
        <v>0</v>
      </c>
      <c r="E19" s="99">
        <v>0</v>
      </c>
      <c r="F19" s="92">
        <v>0</v>
      </c>
      <c r="G19" s="81">
        <v>0</v>
      </c>
      <c r="H19" s="81">
        <v>0</v>
      </c>
      <c r="I19" s="81">
        <v>0</v>
      </c>
    </row>
    <row r="20" spans="2:9">
      <c r="B20" s="94" t="s">
        <v>1353</v>
      </c>
      <c r="C20" s="95"/>
      <c r="D20" s="93"/>
      <c r="E20" s="94">
        <v>0</v>
      </c>
      <c r="F20" s="100"/>
      <c r="G20" s="83">
        <v>0</v>
      </c>
      <c r="H20" s="83">
        <v>0</v>
      </c>
      <c r="I20" s="83">
        <v>0</v>
      </c>
    </row>
    <row r="21" spans="2:9">
      <c r="B21" s="92">
        <v>0</v>
      </c>
      <c r="C21" s="95"/>
      <c r="D21" s="92">
        <v>0</v>
      </c>
      <c r="E21" s="99">
        <v>0</v>
      </c>
      <c r="F21" s="92">
        <v>0</v>
      </c>
      <c r="G21" s="81">
        <v>0</v>
      </c>
      <c r="H21" s="81">
        <v>0</v>
      </c>
      <c r="I21" s="81">
        <v>0</v>
      </c>
    </row>
    <row r="22" spans="2:9">
      <c r="F22" s="18"/>
      <c r="G22" s="18"/>
      <c r="H22" s="18"/>
    </row>
    <row r="23" spans="2:9">
      <c r="F23" s="18"/>
      <c r="G23" s="18"/>
      <c r="H23" s="18"/>
    </row>
    <row r="24" spans="2:9">
      <c r="F24" s="18"/>
      <c r="G24" s="18"/>
      <c r="H24" s="18"/>
    </row>
    <row r="25" spans="2:9">
      <c r="F25" s="18"/>
      <c r="G25" s="18"/>
      <c r="H25" s="18"/>
    </row>
    <row r="26" spans="2:9">
      <c r="F26" s="18"/>
      <c r="G26" s="18"/>
      <c r="H26" s="18"/>
    </row>
    <row r="27" spans="2:9">
      <c r="F27" s="18"/>
      <c r="G27" s="18"/>
      <c r="H27" s="18"/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mergeCells count="1">
    <mergeCell ref="B7:I7"/>
  </mergeCells>
  <dataValidations count="1">
    <dataValidation allowBlank="1" showInputMessage="1" showErrorMessage="1" sqref="A1:B1048576 D1:XFD1048576 C1:C2 C6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G13" sqref="B13:G15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1392</v>
      </c>
    </row>
    <row r="3" spans="2:60">
      <c r="B3" s="2" t="s">
        <v>2</v>
      </c>
      <c r="C3" t="s">
        <v>191</v>
      </c>
    </row>
    <row r="4" spans="2:60">
      <c r="B4" s="2" t="s">
        <v>3</v>
      </c>
      <c r="C4">
        <v>1154</v>
      </c>
    </row>
    <row r="5" spans="2:60">
      <c r="B5" s="79" t="s">
        <v>193</v>
      </c>
      <c r="C5">
        <v>1154</v>
      </c>
    </row>
    <row r="7" spans="2:60" ht="26.25" customHeight="1">
      <c r="B7" s="115" t="s">
        <v>169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8" customFormat="1" ht="66">
      <c r="B8" s="49" t="s">
        <v>102</v>
      </c>
      <c r="C8" s="49" t="s">
        <v>51</v>
      </c>
      <c r="D8" s="49" t="s">
        <v>52</v>
      </c>
      <c r="E8" s="49" t="s">
        <v>170</v>
      </c>
      <c r="F8" s="49" t="s">
        <v>171</v>
      </c>
      <c r="G8" s="49" t="s">
        <v>54</v>
      </c>
      <c r="H8" s="49" t="s">
        <v>172</v>
      </c>
      <c r="I8" s="56" t="s">
        <v>5</v>
      </c>
      <c r="J8" s="56" t="s">
        <v>58</v>
      </c>
      <c r="K8" s="49" t="s">
        <v>59</v>
      </c>
    </row>
    <row r="9" spans="2:60" s="18" customFormat="1" ht="21.75" customHeight="1">
      <c r="B9" s="19"/>
      <c r="C9" s="48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33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173</v>
      </c>
      <c r="C11" s="7"/>
      <c r="D11" s="7"/>
      <c r="E11" s="7"/>
      <c r="F11" s="7"/>
      <c r="G11" s="7"/>
      <c r="H11" s="7"/>
      <c r="I11" s="80">
        <v>0</v>
      </c>
      <c r="J11" s="80">
        <v>0</v>
      </c>
      <c r="K11" s="80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82" t="s">
        <v>195</v>
      </c>
      <c r="D12" s="18"/>
      <c r="E12" s="18"/>
      <c r="F12" s="18"/>
      <c r="G12" s="18"/>
      <c r="H12" s="83">
        <v>0</v>
      </c>
      <c r="I12" s="83">
        <v>0</v>
      </c>
      <c r="J12" s="83">
        <v>0</v>
      </c>
      <c r="K12" s="83">
        <v>0</v>
      </c>
    </row>
    <row r="13" spans="2:60">
      <c r="B13" s="92">
        <v>0</v>
      </c>
      <c r="C13" s="95"/>
      <c r="D13" s="92">
        <v>0</v>
      </c>
      <c r="E13" s="100"/>
      <c r="F13" s="99">
        <v>0</v>
      </c>
      <c r="G13" s="92">
        <v>0</v>
      </c>
      <c r="H13" s="81">
        <v>0</v>
      </c>
      <c r="I13" s="81">
        <v>0</v>
      </c>
      <c r="J13" s="81">
        <v>0</v>
      </c>
      <c r="K13" s="81">
        <v>0</v>
      </c>
    </row>
    <row r="14" spans="2:60">
      <c r="B14" s="94" t="s">
        <v>212</v>
      </c>
      <c r="C14" s="95"/>
      <c r="D14" s="100"/>
      <c r="E14" s="100"/>
      <c r="F14" s="100"/>
      <c r="G14" s="100"/>
      <c r="H14" s="83">
        <v>0</v>
      </c>
      <c r="I14" s="83">
        <v>0</v>
      </c>
      <c r="J14" s="83">
        <v>0</v>
      </c>
      <c r="K14" s="83">
        <v>0</v>
      </c>
    </row>
    <row r="15" spans="2:60">
      <c r="B15" s="92">
        <v>0</v>
      </c>
      <c r="C15" s="95"/>
      <c r="D15" s="92">
        <v>0</v>
      </c>
      <c r="E15" s="100"/>
      <c r="F15" s="99">
        <v>0</v>
      </c>
      <c r="G15" s="92">
        <v>0</v>
      </c>
      <c r="H15" s="81">
        <v>0</v>
      </c>
      <c r="I15" s="81">
        <v>0</v>
      </c>
      <c r="J15" s="81">
        <v>0</v>
      </c>
      <c r="K15" s="81">
        <v>0</v>
      </c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7"/>
      <c r="G601" s="57"/>
    </row>
    <row r="602" spans="4:8">
      <c r="E602" s="57"/>
      <c r="G602" s="57"/>
    </row>
    <row r="603" spans="4:8">
      <c r="E603" s="57"/>
      <c r="G603" s="57"/>
    </row>
    <row r="604" spans="4:8">
      <c r="E604" s="57"/>
      <c r="G604" s="57"/>
    </row>
    <row r="605" spans="4:8">
      <c r="E605" s="57"/>
      <c r="G605" s="57"/>
    </row>
    <row r="606" spans="4:8">
      <c r="E606" s="57"/>
      <c r="G606" s="57"/>
    </row>
  </sheetData>
  <mergeCells count="1">
    <mergeCell ref="B7:K7"/>
  </mergeCells>
  <dataValidations count="1">
    <dataValidation allowBlank="1" showInputMessage="1" showErrorMessage="1" sqref="A1:B1048576 D1:XFD1048576 C1:C2 C6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0"/>
  <sheetViews>
    <sheetView rightToLeft="1" topLeftCell="A7" workbookViewId="0">
      <selection activeCell="I11" sqref="I11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1392</v>
      </c>
    </row>
    <row r="3" spans="2:60">
      <c r="B3" s="2" t="s">
        <v>2</v>
      </c>
      <c r="C3" t="s">
        <v>191</v>
      </c>
    </row>
    <row r="4" spans="2:60">
      <c r="B4" s="2" t="s">
        <v>3</v>
      </c>
      <c r="C4">
        <v>1154</v>
      </c>
    </row>
    <row r="5" spans="2:60">
      <c r="B5" s="79" t="s">
        <v>193</v>
      </c>
      <c r="C5">
        <v>1154</v>
      </c>
    </row>
    <row r="7" spans="2:60" ht="26.25" customHeight="1">
      <c r="B7" s="115" t="s">
        <v>174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8" customFormat="1" ht="63">
      <c r="B8" s="49" t="s">
        <v>102</v>
      </c>
      <c r="C8" s="54" t="s">
        <v>175</v>
      </c>
      <c r="D8" s="54" t="s">
        <v>52</v>
      </c>
      <c r="E8" s="54" t="s">
        <v>170</v>
      </c>
      <c r="F8" s="54" t="s">
        <v>171</v>
      </c>
      <c r="G8" s="54" t="s">
        <v>54</v>
      </c>
      <c r="H8" s="54" t="s">
        <v>172</v>
      </c>
      <c r="I8" s="54" t="s">
        <v>5</v>
      </c>
      <c r="J8" s="54" t="s">
        <v>58</v>
      </c>
      <c r="K8" s="55" t="s">
        <v>59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33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176</v>
      </c>
      <c r="C11" s="24"/>
      <c r="D11" s="7"/>
      <c r="E11" s="7"/>
      <c r="F11" s="7"/>
      <c r="G11" s="7"/>
      <c r="H11" s="80">
        <f>(H12*I12+H24*I24)/$I$11</f>
        <v>0</v>
      </c>
      <c r="I11" s="80">
        <f>+I12+I24</f>
        <v>21.016589959999997</v>
      </c>
      <c r="J11" s="80">
        <f>+I11/$I$11*100</f>
        <v>100</v>
      </c>
      <c r="K11" s="80">
        <f>+I11/'סכום נכסי הקרן'!$C$42*100</f>
        <v>3.6506867804345228E-2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82" t="s">
        <v>195</v>
      </c>
      <c r="C12" s="14"/>
      <c r="D12" s="14"/>
      <c r="E12" s="14"/>
      <c r="F12" s="14"/>
      <c r="G12" s="14"/>
      <c r="H12" s="83">
        <v>0</v>
      </c>
      <c r="I12" s="83">
        <f>SUM(I13:I23)</f>
        <v>16.028729999999999</v>
      </c>
      <c r="J12" s="83">
        <f t="shared" ref="J12:J29" si="0">+I12/$I$11*100</f>
        <v>76.267034901983692</v>
      </c>
      <c r="K12" s="83">
        <f>+I12/'סכום נכסי הקרן'!$C$42*100</f>
        <v>2.7842705609961025E-2</v>
      </c>
    </row>
    <row r="13" spans="2:60">
      <c r="B13" t="s">
        <v>1364</v>
      </c>
      <c r="C13" t="s">
        <v>595</v>
      </c>
      <c r="D13"/>
      <c r="E13"/>
      <c r="F13" s="81">
        <v>0</v>
      </c>
      <c r="G13" t="s">
        <v>108</v>
      </c>
      <c r="H13" s="81">
        <v>0</v>
      </c>
      <c r="I13" s="81">
        <v>8.1820000000000004E-2</v>
      </c>
      <c r="J13" s="81">
        <f t="shared" si="0"/>
        <v>0.38931149228169082</v>
      </c>
      <c r="K13" s="81">
        <f>+I13/'סכום נכסי הקרן'!$C$42*100</f>
        <v>1.4212543183440057E-4</v>
      </c>
    </row>
    <row r="14" spans="2:60">
      <c r="B14" t="s">
        <v>1373</v>
      </c>
      <c r="C14" t="s">
        <v>539</v>
      </c>
      <c r="D14"/>
      <c r="E14"/>
      <c r="F14" s="81">
        <v>0</v>
      </c>
      <c r="G14" t="s">
        <v>108</v>
      </c>
      <c r="H14" s="81">
        <v>0</v>
      </c>
      <c r="I14" s="81">
        <v>2.3471899999999999</v>
      </c>
      <c r="J14" s="81">
        <f t="shared" si="0"/>
        <v>11.168272324231996</v>
      </c>
      <c r="K14" s="81">
        <f>+I14/'סכום נכסי הקרן'!$C$42*100</f>
        <v>4.0771864134366486E-3</v>
      </c>
    </row>
    <row r="15" spans="2:60">
      <c r="B15" t="s">
        <v>1374</v>
      </c>
      <c r="C15" t="s">
        <v>539</v>
      </c>
      <c r="D15"/>
      <c r="E15"/>
      <c r="F15" s="81">
        <v>0</v>
      </c>
      <c r="G15" t="s">
        <v>108</v>
      </c>
      <c r="H15" s="81">
        <v>0</v>
      </c>
      <c r="I15" s="81">
        <v>0.73399000000000003</v>
      </c>
      <c r="J15" s="81">
        <f t="shared" si="0"/>
        <v>3.4924314619877572</v>
      </c>
      <c r="K15" s="81">
        <f>+I15/'סכום נכסי הקרן'!$C$42*100</f>
        <v>1.2749773369852317E-3</v>
      </c>
    </row>
    <row r="16" spans="2:60">
      <c r="B16" t="s">
        <v>1375</v>
      </c>
      <c r="C16" t="s">
        <v>542</v>
      </c>
      <c r="D16"/>
      <c r="E16"/>
      <c r="F16" s="81">
        <v>0</v>
      </c>
      <c r="G16" t="s">
        <v>108</v>
      </c>
      <c r="H16" s="81">
        <v>0</v>
      </c>
      <c r="I16" s="81">
        <v>0.18137</v>
      </c>
      <c r="J16" s="81">
        <f t="shared" si="0"/>
        <v>0.8629849102313647</v>
      </c>
      <c r="K16" s="81">
        <f>+I16/'סכום נכסי הקרן'!$C$42*100</f>
        <v>3.1504876034961173E-4</v>
      </c>
    </row>
    <row r="17" spans="2:11">
      <c r="B17" t="s">
        <v>1376</v>
      </c>
      <c r="C17" t="s">
        <v>446</v>
      </c>
      <c r="D17"/>
      <c r="E17"/>
      <c r="F17" s="81">
        <v>0</v>
      </c>
      <c r="G17" t="s">
        <v>108</v>
      </c>
      <c r="H17" s="81">
        <v>0</v>
      </c>
      <c r="I17" s="81">
        <v>1.1159300000000001</v>
      </c>
      <c r="J17" s="81">
        <f t="shared" si="0"/>
        <v>5.3097576824970334</v>
      </c>
      <c r="K17" s="81">
        <f>+I17/'סכום נכסי הקרן'!$C$42*100</f>
        <v>1.9384262178802568E-3</v>
      </c>
    </row>
    <row r="18" spans="2:11">
      <c r="B18" t="s">
        <v>1377</v>
      </c>
      <c r="C18" t="s">
        <v>388</v>
      </c>
      <c r="D18"/>
      <c r="E18"/>
      <c r="F18" s="81">
        <v>0</v>
      </c>
      <c r="G18" t="s">
        <v>108</v>
      </c>
      <c r="H18" s="81">
        <v>0</v>
      </c>
      <c r="I18" s="81">
        <v>0.46500000000000002</v>
      </c>
      <c r="J18" s="81">
        <f t="shared" si="0"/>
        <v>2.2125378136273066</v>
      </c>
      <c r="K18" s="81">
        <f>+I18/'סכום נכסי הקרן'!$C$42*100</f>
        <v>8.0772825474207115E-4</v>
      </c>
    </row>
    <row r="19" spans="2:11">
      <c r="B19" t="s">
        <v>1378</v>
      </c>
      <c r="C19" t="s">
        <v>388</v>
      </c>
      <c r="D19"/>
      <c r="E19"/>
      <c r="F19" s="81">
        <v>0</v>
      </c>
      <c r="G19" t="s">
        <v>108</v>
      </c>
      <c r="H19" s="81">
        <v>0</v>
      </c>
      <c r="I19" s="81">
        <v>0.32567000000000002</v>
      </c>
      <c r="J19" s="81">
        <f t="shared" si="0"/>
        <v>1.5495853543311935</v>
      </c>
      <c r="K19" s="81">
        <f>+I19/'סכום נכסי הקרן'!$C$42*100</f>
        <v>5.6570507682118343E-4</v>
      </c>
    </row>
    <row r="20" spans="2:11">
      <c r="B20" t="s">
        <v>1379</v>
      </c>
      <c r="C20" t="s">
        <v>294</v>
      </c>
      <c r="D20"/>
      <c r="E20"/>
      <c r="F20" s="81">
        <v>0</v>
      </c>
      <c r="G20" t="s">
        <v>108</v>
      </c>
      <c r="H20" s="81">
        <v>0</v>
      </c>
      <c r="I20" s="81">
        <v>0.48554999999999998</v>
      </c>
      <c r="J20" s="81">
        <f t="shared" si="0"/>
        <v>2.3103177105521264</v>
      </c>
      <c r="K20" s="81">
        <f>+I20/'סכום נכסי הקרן'!$C$42*100</f>
        <v>8.4342463245163995E-4</v>
      </c>
    </row>
    <row r="21" spans="2:11">
      <c r="B21" t="s">
        <v>1380</v>
      </c>
      <c r="C21" t="s">
        <v>478</v>
      </c>
      <c r="D21"/>
      <c r="E21"/>
      <c r="F21" s="81">
        <v>0</v>
      </c>
      <c r="G21" t="s">
        <v>108</v>
      </c>
      <c r="H21" s="81">
        <v>0</v>
      </c>
      <c r="I21" s="81">
        <v>2.6356799999999998</v>
      </c>
      <c r="J21" s="81">
        <f t="shared" si="0"/>
        <v>12.540949816389718</v>
      </c>
      <c r="K21" s="81">
        <f>+I21/'סכום נכסי הקרן'!$C$42*100</f>
        <v>4.5783079708786702E-3</v>
      </c>
    </row>
    <row r="22" spans="2:11">
      <c r="B22" t="s">
        <v>1381</v>
      </c>
      <c r="C22" t="s">
        <v>649</v>
      </c>
      <c r="D22"/>
      <c r="E22"/>
      <c r="F22" s="81">
        <v>0</v>
      </c>
      <c r="G22" t="s">
        <v>108</v>
      </c>
      <c r="H22" s="81">
        <v>0</v>
      </c>
      <c r="I22" s="81">
        <v>0.30664000000000002</v>
      </c>
      <c r="J22" s="81">
        <f t="shared" si="0"/>
        <v>1.4590378390767256</v>
      </c>
      <c r="K22" s="81">
        <f>+I22/'סכום נכסי הקרן'!$C$42*100</f>
        <v>5.3264901512711544E-4</v>
      </c>
    </row>
    <row r="23" spans="2:11">
      <c r="B23" t="s">
        <v>1382</v>
      </c>
      <c r="C23" t="s">
        <v>786</v>
      </c>
      <c r="D23"/>
      <c r="E23"/>
      <c r="F23" s="81">
        <v>0</v>
      </c>
      <c r="G23" t="s">
        <v>108</v>
      </c>
      <c r="H23" s="81">
        <v>0</v>
      </c>
      <c r="I23" s="81">
        <v>7.3498900000000003</v>
      </c>
      <c r="J23" s="81">
        <f t="shared" si="0"/>
        <v>34.971848496776786</v>
      </c>
      <c r="K23" s="81">
        <f>+I23/'סכום נכסי הקרן'!$C$42*100</f>
        <v>1.2767126499454195E-2</v>
      </c>
    </row>
    <row r="24" spans="2:11">
      <c r="B24" s="82" t="s">
        <v>212</v>
      </c>
      <c r="D24" s="18"/>
      <c r="E24" s="18"/>
      <c r="F24" s="18"/>
      <c r="G24" s="18"/>
      <c r="H24" s="83">
        <f>SUMPRODUCT(H25:H29,I25:I29)/I24</f>
        <v>0</v>
      </c>
      <c r="I24" s="83">
        <f>SUM(I25:I29)</f>
        <v>4.9878599599999998</v>
      </c>
      <c r="J24" s="83">
        <f t="shared" si="0"/>
        <v>23.732965098016312</v>
      </c>
      <c r="K24" s="83">
        <f>+I24/'סכום נכסי הקרן'!$C$42*100</f>
        <v>8.6641621943842079E-3</v>
      </c>
    </row>
    <row r="25" spans="2:11">
      <c r="B25" t="s">
        <v>1354</v>
      </c>
      <c r="C25" t="s">
        <v>1355</v>
      </c>
      <c r="D25"/>
      <c r="E25"/>
      <c r="F25" s="81">
        <v>0</v>
      </c>
      <c r="G25" t="s">
        <v>112</v>
      </c>
      <c r="H25" s="81">
        <v>0</v>
      </c>
      <c r="I25" s="81">
        <v>0.58218935999999999</v>
      </c>
      <c r="J25" s="81">
        <f t="shared" si="0"/>
        <v>2.7701418789064109</v>
      </c>
      <c r="K25" s="81">
        <f>+I25/'סכום נכסי הקרן'!$C$42*100</f>
        <v>1.0112920337251685E-3</v>
      </c>
    </row>
    <row r="26" spans="2:11">
      <c r="B26" t="s">
        <v>1356</v>
      </c>
      <c r="C26" t="s">
        <v>1357</v>
      </c>
      <c r="D26"/>
      <c r="E26"/>
      <c r="F26" s="81">
        <v>0</v>
      </c>
      <c r="G26" t="s">
        <v>112</v>
      </c>
      <c r="H26" s="81">
        <v>0</v>
      </c>
      <c r="I26" s="81">
        <v>0.79181060000000003</v>
      </c>
      <c r="J26" s="81">
        <f t="shared" si="0"/>
        <v>3.7675503090987652</v>
      </c>
      <c r="K26" s="81">
        <f>+I26/'סכום נכסי הקרן'!$C$42*100</f>
        <v>1.3754146108048864E-3</v>
      </c>
    </row>
    <row r="27" spans="2:11">
      <c r="B27" t="s">
        <v>1358</v>
      </c>
      <c r="C27" t="s">
        <v>1359</v>
      </c>
      <c r="D27"/>
      <c r="E27"/>
      <c r="F27" s="81">
        <v>0</v>
      </c>
      <c r="G27" t="s">
        <v>112</v>
      </c>
      <c r="H27" s="81">
        <v>0</v>
      </c>
      <c r="I27" s="81">
        <v>0.45156000000000002</v>
      </c>
      <c r="J27" s="81">
        <f t="shared" si="0"/>
        <v>2.148588333594724</v>
      </c>
      <c r="K27" s="81">
        <f>+I27/'סכום נכסי הקרן'!$C$42*100</f>
        <v>7.8438230260500987E-4</v>
      </c>
    </row>
    <row r="28" spans="2:11">
      <c r="B28" t="s">
        <v>1360</v>
      </c>
      <c r="C28" t="s">
        <v>1361</v>
      </c>
      <c r="D28"/>
      <c r="E28"/>
      <c r="F28" s="81">
        <v>0</v>
      </c>
      <c r="G28" t="s">
        <v>112</v>
      </c>
      <c r="H28" s="81">
        <v>0</v>
      </c>
      <c r="I28" s="81">
        <v>0.63282000000000005</v>
      </c>
      <c r="J28" s="81">
        <f t="shared" si="0"/>
        <v>3.0110498477841556</v>
      </c>
      <c r="K28" s="81">
        <f>+I28/'סכום נכסי הקרן'!$C$42*100</f>
        <v>1.0992399874534999E-3</v>
      </c>
    </row>
    <row r="29" spans="2:11">
      <c r="B29" t="s">
        <v>1362</v>
      </c>
      <c r="C29" t="s">
        <v>1363</v>
      </c>
      <c r="D29"/>
      <c r="E29"/>
      <c r="F29" s="81">
        <v>0</v>
      </c>
      <c r="G29" t="s">
        <v>112</v>
      </c>
      <c r="H29" s="81">
        <v>0</v>
      </c>
      <c r="I29" s="81">
        <v>2.52948</v>
      </c>
      <c r="J29" s="81">
        <f t="shared" si="0"/>
        <v>12.035634728632258</v>
      </c>
      <c r="K29" s="81">
        <f>+I29/'סכום נכסי הקרן'!$C$42*100</f>
        <v>4.3938332597956431E-3</v>
      </c>
    </row>
    <row r="30" spans="2:11">
      <c r="B30"/>
      <c r="D30" s="18"/>
      <c r="E30" s="18"/>
      <c r="F30" s="18"/>
      <c r="G30" s="18"/>
      <c r="H30" s="18"/>
    </row>
    <row r="31" spans="2:11">
      <c r="D31" s="18"/>
      <c r="E31" s="18"/>
      <c r="F31" s="18"/>
      <c r="G31" s="18"/>
      <c r="H31" s="18"/>
    </row>
    <row r="32" spans="2:11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E595" s="57"/>
      <c r="G595" s="57"/>
    </row>
    <row r="596" spans="4:8">
      <c r="E596" s="57"/>
      <c r="G596" s="57"/>
    </row>
    <row r="597" spans="4:8">
      <c r="E597" s="57"/>
      <c r="G597" s="57"/>
    </row>
    <row r="598" spans="4:8">
      <c r="E598" s="57"/>
      <c r="G598" s="57"/>
    </row>
    <row r="599" spans="4:8">
      <c r="E599" s="57"/>
      <c r="G599" s="57"/>
    </row>
    <row r="600" spans="4:8">
      <c r="E600" s="57"/>
      <c r="G600" s="57"/>
    </row>
  </sheetData>
  <mergeCells count="1">
    <mergeCell ref="B7:K7"/>
  </mergeCells>
  <dataValidations count="1">
    <dataValidation allowBlank="1" showInputMessage="1" showErrorMessage="1" sqref="C1:C2 A1:B1048576 D1:XFD1048576 C6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3" sqref="B13:B15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2.7109375" style="15" customWidth="1"/>
    <col min="4" max="4" width="10.7109375" style="15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5" customWidth="1"/>
    <col min="19" max="19" width="6.7109375" style="15" customWidth="1"/>
    <col min="20" max="20" width="7.28515625" style="15" customWidth="1"/>
    <col min="21" max="32" width="5.7109375" style="15" customWidth="1"/>
    <col min="33" max="16384" width="9.140625" style="15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1392</v>
      </c>
    </row>
    <row r="3" spans="2:17">
      <c r="B3" s="2" t="s">
        <v>2</v>
      </c>
      <c r="C3" t="s">
        <v>191</v>
      </c>
    </row>
    <row r="4" spans="2:17">
      <c r="B4" s="2" t="s">
        <v>3</v>
      </c>
      <c r="C4">
        <v>1154</v>
      </c>
    </row>
    <row r="5" spans="2:17">
      <c r="B5" s="79" t="s">
        <v>193</v>
      </c>
      <c r="C5">
        <v>1154</v>
      </c>
    </row>
    <row r="7" spans="2:17" ht="26.25" customHeight="1">
      <c r="B7" s="115" t="s">
        <v>177</v>
      </c>
      <c r="C7" s="116"/>
      <c r="D7" s="116"/>
    </row>
    <row r="8" spans="2:17" s="18" customFormat="1" ht="47.25">
      <c r="B8" s="49" t="s">
        <v>102</v>
      </c>
      <c r="C8" s="58" t="s">
        <v>178</v>
      </c>
      <c r="D8" s="59" t="s">
        <v>179</v>
      </c>
    </row>
    <row r="9" spans="2:17" s="18" customFormat="1">
      <c r="B9" s="19"/>
      <c r="C9" s="30" t="s">
        <v>6</v>
      </c>
      <c r="D9" s="44" t="s">
        <v>77</v>
      </c>
    </row>
    <row r="10" spans="2:17" s="22" customFormat="1" ht="18" customHeight="1">
      <c r="B10" s="21"/>
      <c r="C10" s="7" t="s">
        <v>9</v>
      </c>
      <c r="D10" s="33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180</v>
      </c>
      <c r="C11" s="80">
        <v>0</v>
      </c>
      <c r="D11" s="3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82" t="s">
        <v>195</v>
      </c>
      <c r="C12" s="83">
        <v>0</v>
      </c>
    </row>
    <row r="13" spans="2:17">
      <c r="B13" s="92">
        <v>0</v>
      </c>
      <c r="C13" s="81">
        <v>0</v>
      </c>
    </row>
    <row r="14" spans="2:17">
      <c r="B14" s="94" t="s">
        <v>212</v>
      </c>
      <c r="C14" s="83">
        <v>0</v>
      </c>
    </row>
    <row r="15" spans="2:17">
      <c r="B15" s="92">
        <v>0</v>
      </c>
      <c r="C15" s="81">
        <v>0</v>
      </c>
    </row>
  </sheetData>
  <mergeCells count="1">
    <mergeCell ref="B7:D7"/>
  </mergeCells>
  <dataValidations count="1">
    <dataValidation allowBlank="1" showInputMessage="1" showErrorMessage="1" sqref="A1:B1048576 D1:XFD1048576 C1:C2 C6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A4" workbookViewId="0">
      <selection activeCell="B26" sqref="B26:B2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1392</v>
      </c>
    </row>
    <row r="3" spans="2:18">
      <c r="B3" s="2" t="s">
        <v>2</v>
      </c>
      <c r="C3" t="s">
        <v>191</v>
      </c>
    </row>
    <row r="4" spans="2:18">
      <c r="B4" s="2" t="s">
        <v>3</v>
      </c>
      <c r="C4">
        <v>1154</v>
      </c>
    </row>
    <row r="5" spans="2:18">
      <c r="B5" s="79" t="s">
        <v>193</v>
      </c>
      <c r="C5">
        <v>1154</v>
      </c>
    </row>
    <row r="7" spans="2:18" ht="26.25" customHeight="1">
      <c r="B7" s="115" t="s">
        <v>181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8" customFormat="1" ht="63">
      <c r="B8" s="4" t="s">
        <v>102</v>
      </c>
      <c r="C8" s="28" t="s">
        <v>50</v>
      </c>
      <c r="D8" s="28" t="s">
        <v>88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182</v>
      </c>
      <c r="L8" s="28" t="s">
        <v>74</v>
      </c>
      <c r="M8" s="28" t="s">
        <v>183</v>
      </c>
      <c r="N8" s="28" t="s">
        <v>76</v>
      </c>
      <c r="O8" s="28" t="s">
        <v>58</v>
      </c>
      <c r="P8" s="35" t="s">
        <v>59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3" t="s">
        <v>82</v>
      </c>
      <c r="P10" s="33" t="s">
        <v>83</v>
      </c>
      <c r="Q10" s="34"/>
    </row>
    <row r="11" spans="2:18" s="22" customFormat="1" ht="18" customHeight="1">
      <c r="B11" s="23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80">
        <v>0</v>
      </c>
      <c r="M11" s="80">
        <v>0</v>
      </c>
      <c r="N11" s="7"/>
      <c r="O11" s="80">
        <v>0</v>
      </c>
      <c r="P11" s="80">
        <v>0</v>
      </c>
      <c r="Q11" s="34"/>
    </row>
    <row r="12" spans="2:18">
      <c r="B12" s="82" t="s">
        <v>195</v>
      </c>
      <c r="D12" s="15"/>
      <c r="H12" s="83">
        <v>0</v>
      </c>
      <c r="L12" s="83">
        <v>0</v>
      </c>
      <c r="M12" s="83">
        <v>0</v>
      </c>
      <c r="O12" s="83">
        <v>0</v>
      </c>
      <c r="P12" s="83">
        <v>0</v>
      </c>
    </row>
    <row r="13" spans="2:18">
      <c r="B13" s="82" t="s">
        <v>257</v>
      </c>
      <c r="D13" s="15"/>
      <c r="H13" s="83">
        <v>0</v>
      </c>
      <c r="L13" s="83">
        <v>0</v>
      </c>
      <c r="M13" s="83">
        <v>0</v>
      </c>
      <c r="O13" s="83">
        <v>0</v>
      </c>
      <c r="P13" s="83">
        <v>0</v>
      </c>
    </row>
    <row r="14" spans="2:18">
      <c r="B14" s="81">
        <v>0</v>
      </c>
      <c r="C14" s="81">
        <v>0</v>
      </c>
      <c r="D14" s="81">
        <v>0</v>
      </c>
      <c r="E14" s="81">
        <v>0</v>
      </c>
      <c r="H14" s="81">
        <v>0</v>
      </c>
      <c r="I14" s="81">
        <v>0</v>
      </c>
      <c r="J14" s="81">
        <v>0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</row>
    <row r="15" spans="2:18">
      <c r="B15" s="82" t="s">
        <v>230</v>
      </c>
      <c r="D15" s="15"/>
      <c r="H15" s="83">
        <v>0</v>
      </c>
      <c r="L15" s="83">
        <v>0</v>
      </c>
      <c r="M15" s="83">
        <v>0</v>
      </c>
      <c r="O15" s="83">
        <v>0</v>
      </c>
      <c r="P15" s="83">
        <v>0</v>
      </c>
    </row>
    <row r="16" spans="2:18">
      <c r="B16" s="81">
        <v>0</v>
      </c>
      <c r="C16" s="81">
        <v>0</v>
      </c>
      <c r="D16" s="81">
        <v>0</v>
      </c>
      <c r="E16" s="81">
        <v>0</v>
      </c>
      <c r="H16" s="81">
        <v>0</v>
      </c>
      <c r="I16" s="81">
        <v>0</v>
      </c>
      <c r="J16" s="81">
        <v>0</v>
      </c>
      <c r="K16" s="81">
        <v>0</v>
      </c>
      <c r="L16" s="81">
        <v>0</v>
      </c>
      <c r="M16" s="81">
        <v>0</v>
      </c>
      <c r="N16" s="81">
        <v>0</v>
      </c>
      <c r="O16" s="81">
        <v>0</v>
      </c>
      <c r="P16" s="81">
        <v>0</v>
      </c>
    </row>
    <row r="17" spans="2:16">
      <c r="B17" s="82" t="s">
        <v>258</v>
      </c>
      <c r="D17" s="15"/>
      <c r="H17" s="83">
        <v>0</v>
      </c>
      <c r="L17" s="83">
        <v>0</v>
      </c>
      <c r="M17" s="83">
        <v>0</v>
      </c>
      <c r="O17" s="83">
        <v>0</v>
      </c>
      <c r="P17" s="83">
        <v>0</v>
      </c>
    </row>
    <row r="18" spans="2:16">
      <c r="B18" s="81">
        <v>0</v>
      </c>
      <c r="C18" s="81">
        <v>0</v>
      </c>
      <c r="D18" s="81">
        <v>0</v>
      </c>
      <c r="E18" s="81">
        <v>0</v>
      </c>
      <c r="H18" s="81">
        <v>0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0</v>
      </c>
      <c r="P18" s="81">
        <v>0</v>
      </c>
    </row>
    <row r="19" spans="2:16">
      <c r="B19" s="82" t="s">
        <v>676</v>
      </c>
      <c r="D19" s="15"/>
      <c r="H19" s="83">
        <v>0</v>
      </c>
      <c r="L19" s="83">
        <v>0</v>
      </c>
      <c r="M19" s="83">
        <v>0</v>
      </c>
      <c r="O19" s="83">
        <v>0</v>
      </c>
      <c r="P19" s="83">
        <v>0</v>
      </c>
    </row>
    <row r="20" spans="2:16">
      <c r="B20" s="81">
        <v>0</v>
      </c>
      <c r="C20" s="81">
        <v>0</v>
      </c>
      <c r="D20" s="81">
        <v>0</v>
      </c>
      <c r="E20" s="81">
        <v>0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  <c r="O20" s="81">
        <v>0</v>
      </c>
      <c r="P20" s="81">
        <v>0</v>
      </c>
    </row>
    <row r="21" spans="2:16">
      <c r="B21" s="82" t="s">
        <v>212</v>
      </c>
      <c r="D21" s="15"/>
      <c r="H21" s="83">
        <v>0</v>
      </c>
      <c r="L21" s="83">
        <v>0</v>
      </c>
      <c r="M21" s="83">
        <v>0</v>
      </c>
      <c r="O21" s="83">
        <v>0</v>
      </c>
      <c r="P21" s="83">
        <v>0</v>
      </c>
    </row>
    <row r="22" spans="2:16">
      <c r="B22" s="82" t="s">
        <v>259</v>
      </c>
      <c r="D22" s="15"/>
      <c r="H22" s="83">
        <v>0</v>
      </c>
      <c r="L22" s="83">
        <v>0</v>
      </c>
      <c r="M22" s="83">
        <v>0</v>
      </c>
      <c r="O22" s="83">
        <v>0</v>
      </c>
      <c r="P22" s="83">
        <v>0</v>
      </c>
    </row>
    <row r="23" spans="2:16">
      <c r="B23" s="81">
        <v>0</v>
      </c>
      <c r="C23" s="81">
        <v>0</v>
      </c>
      <c r="D23" s="81">
        <v>0</v>
      </c>
      <c r="E23" s="81">
        <v>0</v>
      </c>
      <c r="H23" s="81">
        <v>0</v>
      </c>
      <c r="I23" s="81">
        <v>0</v>
      </c>
      <c r="J23" s="81">
        <v>0</v>
      </c>
      <c r="K23" s="81">
        <v>0</v>
      </c>
      <c r="L23" s="81">
        <v>0</v>
      </c>
      <c r="M23" s="81">
        <v>0</v>
      </c>
      <c r="N23" s="81">
        <v>0</v>
      </c>
      <c r="O23" s="81">
        <v>0</v>
      </c>
      <c r="P23" s="81">
        <v>0</v>
      </c>
    </row>
    <row r="24" spans="2:16">
      <c r="B24" s="82" t="s">
        <v>260</v>
      </c>
      <c r="D24" s="15"/>
      <c r="H24" s="83">
        <v>0</v>
      </c>
      <c r="L24" s="83">
        <v>0</v>
      </c>
      <c r="M24" s="83">
        <v>0</v>
      </c>
      <c r="O24" s="83">
        <v>0</v>
      </c>
      <c r="P24" s="83">
        <v>0</v>
      </c>
    </row>
    <row r="25" spans="2:16">
      <c r="B25" s="81">
        <v>0</v>
      </c>
      <c r="C25" s="81">
        <v>0</v>
      </c>
      <c r="D25" s="81">
        <v>0</v>
      </c>
      <c r="E25" s="81">
        <v>0</v>
      </c>
      <c r="H25" s="81">
        <v>0</v>
      </c>
      <c r="I25" s="81">
        <v>0</v>
      </c>
      <c r="J25" s="81">
        <v>0</v>
      </c>
      <c r="K25" s="81">
        <v>0</v>
      </c>
      <c r="L25" s="81">
        <v>0</v>
      </c>
      <c r="M25" s="81">
        <v>0</v>
      </c>
      <c r="N25" s="81">
        <v>0</v>
      </c>
      <c r="O25" s="81">
        <v>0</v>
      </c>
      <c r="P25" s="81">
        <v>0</v>
      </c>
    </row>
    <row r="26" spans="2:16">
      <c r="B26" s="91" t="s">
        <v>1389</v>
      </c>
      <c r="D26" s="15"/>
    </row>
    <row r="27" spans="2:16">
      <c r="B27" s="91" t="s">
        <v>1390</v>
      </c>
      <c r="D27" s="15"/>
    </row>
    <row r="28" spans="2:16"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</sheetData>
  <mergeCells count="1">
    <mergeCell ref="B7:P7"/>
  </mergeCells>
  <dataValidations count="1">
    <dataValidation allowBlank="1" showInputMessage="1" showErrorMessage="1" sqref="C1:C2 D1:XFD1048576 C6:C1048576 A1:A1048576 B1:B25 B28:B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topLeftCell="A4" workbookViewId="0">
      <selection activeCell="B26" sqref="B26:B2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>
        <v>1154</v>
      </c>
    </row>
    <row r="5" spans="2:18">
      <c r="B5" s="79" t="s">
        <v>193</v>
      </c>
      <c r="C5">
        <v>1154</v>
      </c>
    </row>
    <row r="7" spans="2:18" ht="26.25" customHeight="1">
      <c r="B7" s="115" t="s">
        <v>185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8" customFormat="1" ht="63">
      <c r="B8" s="4" t="s">
        <v>102</v>
      </c>
      <c r="C8" s="27" t="s">
        <v>50</v>
      </c>
      <c r="D8" s="28" t="s">
        <v>88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182</v>
      </c>
      <c r="L8" s="28" t="s">
        <v>74</v>
      </c>
      <c r="M8" s="28" t="s">
        <v>183</v>
      </c>
      <c r="N8" s="28" t="s">
        <v>76</v>
      </c>
      <c r="O8" s="28" t="s">
        <v>58</v>
      </c>
      <c r="P8" s="35" t="s">
        <v>59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34"/>
    </row>
    <row r="11" spans="2:18" s="22" customFormat="1" ht="18" customHeight="1">
      <c r="B11" s="23" t="s">
        <v>186</v>
      </c>
      <c r="C11" s="7"/>
      <c r="D11" s="7"/>
      <c r="E11" s="7"/>
      <c r="F11" s="7"/>
      <c r="G11" s="7"/>
      <c r="H11" s="7"/>
      <c r="I11" s="33"/>
      <c r="J11" s="33"/>
      <c r="K11" s="7"/>
      <c r="L11" s="80">
        <v>0</v>
      </c>
      <c r="M11" s="80">
        <v>0</v>
      </c>
      <c r="N11" s="7"/>
      <c r="O11" s="80">
        <v>0</v>
      </c>
      <c r="P11" s="80">
        <v>0</v>
      </c>
      <c r="Q11" s="34"/>
    </row>
    <row r="12" spans="2:18">
      <c r="B12" s="82" t="s">
        <v>195</v>
      </c>
      <c r="C12" s="15"/>
      <c r="D12" s="15"/>
      <c r="H12" s="83">
        <v>0</v>
      </c>
      <c r="L12" s="83">
        <v>0</v>
      </c>
      <c r="M12" s="83">
        <v>0</v>
      </c>
      <c r="O12" s="83">
        <v>0</v>
      </c>
      <c r="P12" s="83">
        <v>0</v>
      </c>
    </row>
    <row r="13" spans="2:18">
      <c r="B13" s="82" t="s">
        <v>1214</v>
      </c>
      <c r="C13" s="15"/>
      <c r="D13" s="15"/>
      <c r="H13" s="83">
        <v>0</v>
      </c>
      <c r="L13" s="83">
        <v>0</v>
      </c>
      <c r="M13" s="83">
        <v>0</v>
      </c>
      <c r="O13" s="83">
        <v>0</v>
      </c>
      <c r="P13" s="83">
        <v>0</v>
      </c>
    </row>
    <row r="14" spans="2:18">
      <c r="B14" s="92">
        <v>0</v>
      </c>
      <c r="C14" s="92">
        <v>0</v>
      </c>
      <c r="D14" s="92">
        <v>0</v>
      </c>
      <c r="E14" s="92">
        <v>0</v>
      </c>
      <c r="F14" s="93"/>
      <c r="G14" s="93"/>
      <c r="H14" s="99">
        <v>0</v>
      </c>
      <c r="I14" s="92">
        <v>0</v>
      </c>
      <c r="J14" s="81">
        <v>0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</row>
    <row r="15" spans="2:18">
      <c r="B15" s="94" t="s">
        <v>1215</v>
      </c>
      <c r="C15" s="93"/>
      <c r="D15" s="93"/>
      <c r="E15" s="93"/>
      <c r="F15" s="93"/>
      <c r="G15" s="93"/>
      <c r="H15" s="94">
        <v>0</v>
      </c>
      <c r="I15" s="93"/>
      <c r="L15" s="83">
        <v>0</v>
      </c>
      <c r="M15" s="83">
        <v>0</v>
      </c>
      <c r="O15" s="83">
        <v>0</v>
      </c>
      <c r="P15" s="83">
        <v>0</v>
      </c>
    </row>
    <row r="16" spans="2:18">
      <c r="B16" s="92">
        <v>0</v>
      </c>
      <c r="C16" s="92">
        <v>0</v>
      </c>
      <c r="D16" s="92">
        <v>0</v>
      </c>
      <c r="E16" s="92">
        <v>0</v>
      </c>
      <c r="F16" s="93"/>
      <c r="G16" s="93"/>
      <c r="H16" s="99">
        <v>0</v>
      </c>
      <c r="I16" s="92">
        <v>0</v>
      </c>
      <c r="J16" s="81">
        <v>0</v>
      </c>
      <c r="K16" s="81">
        <v>0</v>
      </c>
      <c r="L16" s="81">
        <v>0</v>
      </c>
      <c r="M16" s="81">
        <v>0</v>
      </c>
      <c r="N16" s="81">
        <v>0</v>
      </c>
      <c r="O16" s="81">
        <v>0</v>
      </c>
      <c r="P16" s="81">
        <v>0</v>
      </c>
    </row>
    <row r="17" spans="2:16">
      <c r="B17" s="94" t="s">
        <v>258</v>
      </c>
      <c r="C17" s="95"/>
      <c r="D17" s="93"/>
      <c r="E17" s="93"/>
      <c r="F17" s="93"/>
      <c r="G17" s="93"/>
      <c r="H17" s="94">
        <v>0</v>
      </c>
      <c r="I17" s="93"/>
      <c r="L17" s="83">
        <v>0</v>
      </c>
      <c r="M17" s="83">
        <v>0</v>
      </c>
      <c r="O17" s="83">
        <v>0</v>
      </c>
      <c r="P17" s="83">
        <v>0</v>
      </c>
    </row>
    <row r="18" spans="2:16">
      <c r="B18" s="92">
        <v>0</v>
      </c>
      <c r="C18" s="92">
        <v>0</v>
      </c>
      <c r="D18" s="92">
        <v>0</v>
      </c>
      <c r="E18" s="92">
        <v>0</v>
      </c>
      <c r="F18" s="93"/>
      <c r="G18" s="93"/>
      <c r="H18" s="99">
        <v>0</v>
      </c>
      <c r="I18" s="92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0</v>
      </c>
      <c r="P18" s="81">
        <v>0</v>
      </c>
    </row>
    <row r="19" spans="2:16">
      <c r="B19" s="94" t="s">
        <v>676</v>
      </c>
      <c r="C19" s="95"/>
      <c r="D19" s="93"/>
      <c r="E19" s="93"/>
      <c r="F19" s="93"/>
      <c r="G19" s="93"/>
      <c r="H19" s="94">
        <v>0</v>
      </c>
      <c r="I19" s="93"/>
      <c r="L19" s="83">
        <v>0</v>
      </c>
      <c r="M19" s="83">
        <v>0</v>
      </c>
      <c r="O19" s="83">
        <v>0</v>
      </c>
      <c r="P19" s="83">
        <v>0</v>
      </c>
    </row>
    <row r="20" spans="2:16">
      <c r="B20" s="92">
        <v>0</v>
      </c>
      <c r="C20" s="92">
        <v>0</v>
      </c>
      <c r="D20" s="92">
        <v>0</v>
      </c>
      <c r="E20" s="92">
        <v>0</v>
      </c>
      <c r="F20" s="93"/>
      <c r="G20" s="93"/>
      <c r="H20" s="99">
        <v>0</v>
      </c>
      <c r="I20" s="92">
        <v>0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  <c r="O20" s="81">
        <v>0</v>
      </c>
      <c r="P20" s="81">
        <v>0</v>
      </c>
    </row>
    <row r="21" spans="2:16">
      <c r="B21" s="94" t="s">
        <v>212</v>
      </c>
      <c r="C21" s="95"/>
      <c r="D21" s="93"/>
      <c r="E21" s="93"/>
      <c r="F21" s="93"/>
      <c r="G21" s="93"/>
      <c r="H21" s="94">
        <v>0</v>
      </c>
      <c r="I21" s="93"/>
      <c r="L21" s="83">
        <v>0</v>
      </c>
      <c r="M21" s="83">
        <v>0</v>
      </c>
      <c r="O21" s="83">
        <v>0</v>
      </c>
      <c r="P21" s="83">
        <v>0</v>
      </c>
    </row>
    <row r="22" spans="2:16">
      <c r="B22" s="94" t="s">
        <v>1288</v>
      </c>
      <c r="C22" s="95"/>
      <c r="D22" s="93"/>
      <c r="E22" s="93"/>
      <c r="F22" s="93"/>
      <c r="G22" s="93"/>
      <c r="H22" s="94">
        <v>0</v>
      </c>
      <c r="I22" s="93"/>
      <c r="L22" s="83">
        <v>0</v>
      </c>
      <c r="M22" s="83">
        <v>0</v>
      </c>
      <c r="O22" s="83">
        <v>0</v>
      </c>
      <c r="P22" s="83">
        <v>0</v>
      </c>
    </row>
    <row r="23" spans="2:16">
      <c r="B23" s="92">
        <v>0</v>
      </c>
      <c r="C23" s="92">
        <v>0</v>
      </c>
      <c r="D23" s="92">
        <v>0</v>
      </c>
      <c r="E23" s="92">
        <v>0</v>
      </c>
      <c r="F23" s="93"/>
      <c r="G23" s="93"/>
      <c r="H23" s="99">
        <v>0</v>
      </c>
      <c r="I23" s="92">
        <v>0</v>
      </c>
      <c r="J23" s="81">
        <v>0</v>
      </c>
      <c r="K23" s="81">
        <v>0</v>
      </c>
      <c r="L23" s="81">
        <v>0</v>
      </c>
      <c r="M23" s="81">
        <v>0</v>
      </c>
      <c r="N23" s="81">
        <v>0</v>
      </c>
      <c r="O23" s="81">
        <v>0</v>
      </c>
      <c r="P23" s="81">
        <v>0</v>
      </c>
    </row>
    <row r="24" spans="2:16">
      <c r="B24" s="94" t="s">
        <v>1289</v>
      </c>
      <c r="C24" s="95"/>
      <c r="D24" s="93"/>
      <c r="E24" s="93"/>
      <c r="F24" s="93"/>
      <c r="G24" s="93"/>
      <c r="H24" s="94">
        <v>0</v>
      </c>
      <c r="I24" s="93"/>
      <c r="L24" s="83">
        <v>0</v>
      </c>
      <c r="M24" s="83">
        <v>0</v>
      </c>
      <c r="O24" s="83">
        <v>0</v>
      </c>
      <c r="P24" s="83">
        <v>0</v>
      </c>
    </row>
    <row r="25" spans="2:16">
      <c r="B25" s="92">
        <v>0</v>
      </c>
      <c r="C25" s="92">
        <v>0</v>
      </c>
      <c r="D25" s="92">
        <v>0</v>
      </c>
      <c r="E25" s="92">
        <v>0</v>
      </c>
      <c r="F25" s="93"/>
      <c r="G25" s="93"/>
      <c r="H25" s="99">
        <v>0</v>
      </c>
      <c r="I25" s="92">
        <v>0</v>
      </c>
      <c r="J25" s="81">
        <v>0</v>
      </c>
      <c r="K25" s="81">
        <v>0</v>
      </c>
      <c r="L25" s="81">
        <v>0</v>
      </c>
      <c r="M25" s="81">
        <v>0</v>
      </c>
      <c r="N25" s="81">
        <v>0</v>
      </c>
      <c r="O25" s="81">
        <v>0</v>
      </c>
      <c r="P25" s="81">
        <v>0</v>
      </c>
    </row>
    <row r="26" spans="2:16">
      <c r="B26" s="91" t="s">
        <v>1389</v>
      </c>
      <c r="D26" s="15"/>
    </row>
    <row r="27" spans="2:16">
      <c r="B27" s="91" t="s">
        <v>1390</v>
      </c>
      <c r="D27" s="15"/>
    </row>
    <row r="28" spans="2:16"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  <row r="375" spans="2:4">
      <c r="D375" s="15"/>
    </row>
    <row r="376" spans="2:4">
      <c r="D376" s="15"/>
    </row>
    <row r="377" spans="2:4"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</sheetData>
  <mergeCells count="1">
    <mergeCell ref="B7:P7"/>
  </mergeCells>
  <dataValidations count="1">
    <dataValidation allowBlank="1" showInputMessage="1" showErrorMessage="1" sqref="A1:A1048576 C1:XFD1048576 B1:B25 B28:B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0" workbookViewId="0">
      <selection activeCell="B45" sqref="B45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37" width="7.5703125" style="15" customWidth="1"/>
    <col min="38" max="38" width="6.7109375" style="15" customWidth="1"/>
    <col min="39" max="39" width="7.7109375" style="15" customWidth="1"/>
    <col min="40" max="40" width="7.140625" style="15" customWidth="1"/>
    <col min="41" max="41" width="6" style="15" customWidth="1"/>
    <col min="42" max="42" width="7.85546875" style="15" customWidth="1"/>
    <col min="43" max="43" width="8.140625" style="15" customWidth="1"/>
    <col min="44" max="44" width="1.7109375" style="15" customWidth="1"/>
    <col min="45" max="45" width="15" style="15" customWidth="1"/>
    <col min="46" max="46" width="8.7109375" style="15" customWidth="1"/>
    <col min="47" max="47" width="10" style="15" customWidth="1"/>
    <col min="48" max="48" width="9.5703125" style="15" customWidth="1"/>
    <col min="49" max="49" width="6.140625" style="15" customWidth="1"/>
    <col min="50" max="51" width="5.7109375" style="15" customWidth="1"/>
    <col min="52" max="52" width="6.85546875" style="15" customWidth="1"/>
    <col min="53" max="53" width="6.42578125" style="15" customWidth="1"/>
    <col min="54" max="54" width="6.7109375" style="15" customWidth="1"/>
    <col min="55" max="55" width="7.28515625" style="15" customWidth="1"/>
    <col min="56" max="67" width="5.7109375" style="15" customWidth="1"/>
    <col min="68" max="16384" width="9.140625" style="15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1392</v>
      </c>
    </row>
    <row r="3" spans="2:52">
      <c r="B3" s="2" t="s">
        <v>2</v>
      </c>
      <c r="C3" t="s">
        <v>191</v>
      </c>
    </row>
    <row r="4" spans="2:52">
      <c r="B4" s="2" t="s">
        <v>3</v>
      </c>
      <c r="C4">
        <v>1154</v>
      </c>
    </row>
    <row r="5" spans="2:52">
      <c r="B5" s="79" t="s">
        <v>193</v>
      </c>
      <c r="C5">
        <v>1154</v>
      </c>
    </row>
    <row r="6" spans="2:52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9"/>
    </row>
    <row r="7" spans="2:52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  <c r="AT7" s="18"/>
      <c r="AU7" s="18"/>
    </row>
    <row r="8" spans="2:52" s="18" customFormat="1" ht="76.5" customHeight="1">
      <c r="B8" s="4" t="s">
        <v>49</v>
      </c>
      <c r="C8" s="27" t="s">
        <v>50</v>
      </c>
      <c r="D8" s="28" t="s">
        <v>71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74</v>
      </c>
      <c r="M8" s="27" t="s">
        <v>75</v>
      </c>
      <c r="N8" s="27" t="s">
        <v>57</v>
      </c>
      <c r="O8" s="27" t="s">
        <v>76</v>
      </c>
      <c r="P8" s="28" t="s">
        <v>58</v>
      </c>
      <c r="Q8" s="29" t="s">
        <v>59</v>
      </c>
      <c r="AL8" s="15"/>
      <c r="AT8" s="15"/>
      <c r="AU8" s="15"/>
      <c r="AV8" s="15"/>
    </row>
    <row r="9" spans="2:52" s="18" customFormat="1" ht="21.75" customHeight="1">
      <c r="B9" s="19"/>
      <c r="C9" s="30"/>
      <c r="D9" s="30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79</v>
      </c>
      <c r="N9" s="30" t="s">
        <v>6</v>
      </c>
      <c r="O9" s="30" t="s">
        <v>7</v>
      </c>
      <c r="P9" s="30" t="s">
        <v>7</v>
      </c>
      <c r="Q9" s="31" t="s">
        <v>7</v>
      </c>
      <c r="AT9" s="15"/>
      <c r="AU9" s="15"/>
    </row>
    <row r="10" spans="2:52" s="22" customFormat="1" ht="18" customHeight="1">
      <c r="B10" s="21"/>
      <c r="C10" s="32" t="s">
        <v>9</v>
      </c>
      <c r="D10" s="32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3" t="s">
        <v>84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T10" s="15"/>
      <c r="AU10" s="15"/>
      <c r="AV10" s="18"/>
    </row>
    <row r="11" spans="2:52" s="22" customFormat="1" ht="18" customHeight="1">
      <c r="B11" s="23" t="s">
        <v>85</v>
      </c>
      <c r="C11" s="32"/>
      <c r="D11" s="32"/>
      <c r="E11" s="7"/>
      <c r="F11" s="7"/>
      <c r="G11" s="7"/>
      <c r="H11" s="80">
        <v>4.8499999999999996</v>
      </c>
      <c r="I11" s="7"/>
      <c r="J11" s="7"/>
      <c r="K11" s="80">
        <v>0.47</v>
      </c>
      <c r="L11" s="80">
        <v>15521866</v>
      </c>
      <c r="M11" s="7"/>
      <c r="N11" s="80">
        <v>19261.663610799998</v>
      </c>
      <c r="O11" s="7"/>
      <c r="P11" s="80">
        <v>100</v>
      </c>
      <c r="Q11" s="80">
        <v>33.46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T11" s="15"/>
      <c r="AU11" s="15"/>
      <c r="AV11" s="18"/>
      <c r="AZ11" s="15"/>
    </row>
    <row r="12" spans="2:52">
      <c r="B12" s="82" t="s">
        <v>195</v>
      </c>
      <c r="C12" s="15"/>
      <c r="D12" s="15"/>
      <c r="H12" s="83">
        <v>4.8499999999999996</v>
      </c>
      <c r="K12" s="83">
        <v>0.47</v>
      </c>
      <c r="L12" s="83">
        <v>15521866</v>
      </c>
      <c r="N12" s="83">
        <v>19261.663610799998</v>
      </c>
      <c r="P12" s="83">
        <v>100</v>
      </c>
      <c r="Q12" s="83">
        <v>33.46</v>
      </c>
    </row>
    <row r="13" spans="2:52">
      <c r="B13" s="82" t="s">
        <v>215</v>
      </c>
      <c r="C13" s="15"/>
      <c r="D13" s="15"/>
      <c r="H13" s="83">
        <v>5.64</v>
      </c>
      <c r="K13" s="83">
        <v>0.17</v>
      </c>
      <c r="L13" s="83">
        <v>7525370</v>
      </c>
      <c r="N13" s="83">
        <v>9506.1921213000005</v>
      </c>
      <c r="P13" s="83">
        <v>49.35</v>
      </c>
      <c r="Q13" s="83">
        <v>16.510000000000002</v>
      </c>
    </row>
    <row r="14" spans="2:52">
      <c r="B14" s="82" t="s">
        <v>216</v>
      </c>
      <c r="C14" s="15"/>
      <c r="D14" s="15"/>
      <c r="H14" s="83">
        <v>5.64</v>
      </c>
      <c r="K14" s="83">
        <v>0.17</v>
      </c>
      <c r="L14" s="83">
        <v>7525370</v>
      </c>
      <c r="N14" s="83">
        <v>9506.1921213000005</v>
      </c>
      <c r="P14" s="83">
        <v>49.35</v>
      </c>
      <c r="Q14" s="83">
        <v>16.510000000000002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157</v>
      </c>
      <c r="G15"/>
      <c r="H15" s="81">
        <v>4.5</v>
      </c>
      <c r="I15" t="s">
        <v>108</v>
      </c>
      <c r="J15" s="81">
        <v>4.01</v>
      </c>
      <c r="K15" s="81">
        <v>0.03</v>
      </c>
      <c r="L15" s="81">
        <v>1864194</v>
      </c>
      <c r="M15" s="81">
        <v>155.04</v>
      </c>
      <c r="N15" s="81">
        <v>2890.2463776</v>
      </c>
      <c r="O15" s="81">
        <v>0.01</v>
      </c>
      <c r="P15" s="81">
        <v>15.01</v>
      </c>
      <c r="Q15" s="81">
        <v>5.0199999999999996</v>
      </c>
    </row>
    <row r="16" spans="2:52">
      <c r="B16" t="s">
        <v>220</v>
      </c>
      <c r="C16" t="s">
        <v>221</v>
      </c>
      <c r="D16" t="s">
        <v>106</v>
      </c>
      <c r="E16" t="s">
        <v>219</v>
      </c>
      <c r="F16" t="s">
        <v>157</v>
      </c>
      <c r="G16"/>
      <c r="H16" s="81">
        <v>6.98</v>
      </c>
      <c r="I16" t="s">
        <v>108</v>
      </c>
      <c r="J16" s="81">
        <v>4.01</v>
      </c>
      <c r="K16" s="81">
        <v>0.3</v>
      </c>
      <c r="L16" s="81">
        <v>487546</v>
      </c>
      <c r="M16" s="81">
        <v>158.28</v>
      </c>
      <c r="N16" s="81">
        <v>771.68780879999997</v>
      </c>
      <c r="O16" s="81">
        <v>0</v>
      </c>
      <c r="P16" s="81">
        <v>4.01</v>
      </c>
      <c r="Q16" s="81">
        <v>1.34</v>
      </c>
    </row>
    <row r="17" spans="2:17">
      <c r="B17" t="s">
        <v>222</v>
      </c>
      <c r="C17" t="s">
        <v>223</v>
      </c>
      <c r="D17" t="s">
        <v>106</v>
      </c>
      <c r="E17" t="s">
        <v>219</v>
      </c>
      <c r="F17" t="s">
        <v>157</v>
      </c>
      <c r="G17"/>
      <c r="H17" s="81">
        <v>8.77</v>
      </c>
      <c r="I17" t="s">
        <v>108</v>
      </c>
      <c r="J17" s="81">
        <v>0.75</v>
      </c>
      <c r="K17" s="81">
        <v>0.37</v>
      </c>
      <c r="L17" s="81">
        <v>560165</v>
      </c>
      <c r="M17" s="81">
        <v>103.65</v>
      </c>
      <c r="N17" s="81">
        <v>580.61102249999999</v>
      </c>
      <c r="O17" s="81">
        <v>0.01</v>
      </c>
      <c r="P17" s="81">
        <v>3.01</v>
      </c>
      <c r="Q17" s="81">
        <v>1.01</v>
      </c>
    </row>
    <row r="18" spans="2:17">
      <c r="B18" t="s">
        <v>224</v>
      </c>
      <c r="C18" t="s">
        <v>225</v>
      </c>
      <c r="D18" t="s">
        <v>106</v>
      </c>
      <c r="E18" t="s">
        <v>219</v>
      </c>
      <c r="F18" t="s">
        <v>157</v>
      </c>
      <c r="G18"/>
      <c r="H18" s="81">
        <v>0.66</v>
      </c>
      <c r="I18" t="s">
        <v>108</v>
      </c>
      <c r="J18" s="81">
        <v>1</v>
      </c>
      <c r="K18" s="81">
        <v>0.55000000000000004</v>
      </c>
      <c r="L18" s="81">
        <v>400800</v>
      </c>
      <c r="M18" s="81">
        <v>103</v>
      </c>
      <c r="N18" s="81">
        <v>412.82400000000001</v>
      </c>
      <c r="O18" s="81">
        <v>0</v>
      </c>
      <c r="P18" s="81">
        <v>2.14</v>
      </c>
      <c r="Q18" s="81">
        <v>0.72</v>
      </c>
    </row>
    <row r="19" spans="2:17">
      <c r="B19" t="s">
        <v>226</v>
      </c>
      <c r="C19" t="s">
        <v>227</v>
      </c>
      <c r="D19" t="s">
        <v>106</v>
      </c>
      <c r="E19" t="s">
        <v>219</v>
      </c>
      <c r="F19" t="s">
        <v>157</v>
      </c>
      <c r="G19"/>
      <c r="H19" s="81">
        <v>5.65</v>
      </c>
      <c r="I19" t="s">
        <v>108</v>
      </c>
      <c r="J19" s="81">
        <v>2.76</v>
      </c>
      <c r="K19" s="81">
        <v>0.12</v>
      </c>
      <c r="L19" s="81">
        <v>2059074</v>
      </c>
      <c r="M19" s="81">
        <v>118.86</v>
      </c>
      <c r="N19" s="81">
        <v>2447.4153563999998</v>
      </c>
      <c r="O19" s="81">
        <v>0.01</v>
      </c>
      <c r="P19" s="81">
        <v>12.71</v>
      </c>
      <c r="Q19" s="81">
        <v>4.25</v>
      </c>
    </row>
    <row r="20" spans="2:17">
      <c r="B20" t="s">
        <v>228</v>
      </c>
      <c r="C20" t="s">
        <v>229</v>
      </c>
      <c r="D20" t="s">
        <v>106</v>
      </c>
      <c r="E20" t="s">
        <v>219</v>
      </c>
      <c r="F20" t="s">
        <v>157</v>
      </c>
      <c r="G20"/>
      <c r="H20" s="81">
        <v>6.67</v>
      </c>
      <c r="I20" t="s">
        <v>108</v>
      </c>
      <c r="J20" s="81">
        <v>1.75</v>
      </c>
      <c r="K20" s="81">
        <v>0.22</v>
      </c>
      <c r="L20" s="81">
        <v>2153591</v>
      </c>
      <c r="M20" s="81">
        <v>111.6</v>
      </c>
      <c r="N20" s="81">
        <v>2403.4075560000001</v>
      </c>
      <c r="O20" s="81">
        <v>0.02</v>
      </c>
      <c r="P20" s="81">
        <v>12.48</v>
      </c>
      <c r="Q20" s="81">
        <v>4.17</v>
      </c>
    </row>
    <row r="21" spans="2:17">
      <c r="B21" s="82" t="s">
        <v>230</v>
      </c>
      <c r="C21" s="15"/>
      <c r="D21" s="15"/>
      <c r="H21" s="83">
        <v>4.08</v>
      </c>
      <c r="K21" s="83">
        <v>0.77</v>
      </c>
      <c r="L21" s="83">
        <v>7996496</v>
      </c>
      <c r="N21" s="83">
        <v>9755.4714894999997</v>
      </c>
      <c r="P21" s="83">
        <v>50.65</v>
      </c>
      <c r="Q21" s="83">
        <v>16.95</v>
      </c>
    </row>
    <row r="22" spans="2:17">
      <c r="B22" s="82" t="s">
        <v>231</v>
      </c>
      <c r="C22" s="15"/>
      <c r="D22" s="15"/>
      <c r="H22" s="83">
        <v>0</v>
      </c>
      <c r="K22" s="83">
        <v>0</v>
      </c>
      <c r="L22" s="83">
        <v>0</v>
      </c>
      <c r="N22" s="83">
        <v>0</v>
      </c>
      <c r="P22" s="83">
        <v>0</v>
      </c>
      <c r="Q22" s="83">
        <v>0</v>
      </c>
    </row>
    <row r="23" spans="2:17">
      <c r="B23" s="81">
        <v>0</v>
      </c>
      <c r="C23" s="81">
        <v>0</v>
      </c>
      <c r="D23" s="15"/>
      <c r="E23" s="81">
        <v>0</v>
      </c>
      <c r="H23" s="81">
        <v>0</v>
      </c>
      <c r="I23" s="81">
        <v>0</v>
      </c>
      <c r="J23" s="81">
        <v>0</v>
      </c>
      <c r="K23" s="81">
        <v>0</v>
      </c>
      <c r="L23" s="81">
        <v>0</v>
      </c>
      <c r="M23" s="81">
        <v>0</v>
      </c>
      <c r="N23" s="81">
        <v>0</v>
      </c>
      <c r="O23" s="81">
        <v>0</v>
      </c>
      <c r="P23" s="81">
        <v>0</v>
      </c>
      <c r="Q23" s="81">
        <v>0</v>
      </c>
    </row>
    <row r="24" spans="2:17">
      <c r="B24" s="82" t="s">
        <v>232</v>
      </c>
      <c r="C24" s="15"/>
      <c r="D24" s="15"/>
      <c r="H24" s="83">
        <v>4.08</v>
      </c>
      <c r="K24" s="83">
        <v>0.77</v>
      </c>
      <c r="L24" s="83">
        <v>7996496</v>
      </c>
      <c r="N24" s="83">
        <v>9755.4714894999997</v>
      </c>
      <c r="P24" s="83">
        <v>50.65</v>
      </c>
      <c r="Q24" s="83">
        <v>16.95</v>
      </c>
    </row>
    <row r="25" spans="2:17">
      <c r="B25" t="s">
        <v>233</v>
      </c>
      <c r="C25" t="s">
        <v>234</v>
      </c>
      <c r="D25" t="s">
        <v>106</v>
      </c>
      <c r="E25" t="s">
        <v>219</v>
      </c>
      <c r="F25" t="s">
        <v>157</v>
      </c>
      <c r="G25"/>
      <c r="H25" s="81">
        <v>3.08</v>
      </c>
      <c r="I25" t="s">
        <v>108</v>
      </c>
      <c r="J25" s="81">
        <v>5.01</v>
      </c>
      <c r="K25" s="81">
        <v>0.51</v>
      </c>
      <c r="L25" s="81">
        <v>1533344</v>
      </c>
      <c r="M25" s="81">
        <v>118.16</v>
      </c>
      <c r="N25" s="81">
        <v>1811.7992704000001</v>
      </c>
      <c r="O25" s="81">
        <v>0.01</v>
      </c>
      <c r="P25" s="81">
        <v>9.41</v>
      </c>
      <c r="Q25" s="81">
        <v>3.15</v>
      </c>
    </row>
    <row r="26" spans="2:17">
      <c r="B26" t="s">
        <v>235</v>
      </c>
      <c r="C26" t="s">
        <v>236</v>
      </c>
      <c r="D26" t="s">
        <v>106</v>
      </c>
      <c r="E26" t="s">
        <v>219</v>
      </c>
      <c r="F26" t="s">
        <v>157</v>
      </c>
      <c r="G26"/>
      <c r="H26" s="81">
        <v>15.86</v>
      </c>
      <c r="I26" t="s">
        <v>108</v>
      </c>
      <c r="J26" s="81">
        <v>5.5</v>
      </c>
      <c r="K26" s="81">
        <v>2.84</v>
      </c>
      <c r="L26" s="81">
        <v>123800</v>
      </c>
      <c r="M26" s="81">
        <v>151.30000000000001</v>
      </c>
      <c r="N26" s="81">
        <v>187.30940000000001</v>
      </c>
      <c r="O26" s="81">
        <v>0</v>
      </c>
      <c r="P26" s="81">
        <v>0.97</v>
      </c>
      <c r="Q26" s="81">
        <v>0.33</v>
      </c>
    </row>
    <row r="27" spans="2:17">
      <c r="B27" t="s">
        <v>237</v>
      </c>
      <c r="C27" t="s">
        <v>238</v>
      </c>
      <c r="D27" t="s">
        <v>106</v>
      </c>
      <c r="E27" t="s">
        <v>219</v>
      </c>
      <c r="F27" t="s">
        <v>157</v>
      </c>
      <c r="G27"/>
      <c r="H27" s="81">
        <v>6.65</v>
      </c>
      <c r="I27" t="s">
        <v>108</v>
      </c>
      <c r="J27" s="81">
        <v>3.76</v>
      </c>
      <c r="K27" s="81">
        <v>1.44</v>
      </c>
      <c r="L27" s="81">
        <v>85811</v>
      </c>
      <c r="M27" s="81">
        <v>118.2</v>
      </c>
      <c r="N27" s="81">
        <v>101.428602</v>
      </c>
      <c r="O27" s="81">
        <v>0</v>
      </c>
      <c r="P27" s="81">
        <v>0.53</v>
      </c>
      <c r="Q27" s="81">
        <v>0.18</v>
      </c>
    </row>
    <row r="28" spans="2:17">
      <c r="B28" t="s">
        <v>239</v>
      </c>
      <c r="C28" t="s">
        <v>240</v>
      </c>
      <c r="D28" t="s">
        <v>106</v>
      </c>
      <c r="E28" t="s">
        <v>219</v>
      </c>
      <c r="F28" t="s">
        <v>157</v>
      </c>
      <c r="G28"/>
      <c r="H28" s="81">
        <v>1.07</v>
      </c>
      <c r="I28" t="s">
        <v>108</v>
      </c>
      <c r="J28" s="81">
        <v>1.25</v>
      </c>
      <c r="K28" s="81">
        <v>0.12</v>
      </c>
      <c r="L28" s="81">
        <v>476412</v>
      </c>
      <c r="M28" s="81">
        <v>102.38</v>
      </c>
      <c r="N28" s="81">
        <v>487.75060559999997</v>
      </c>
      <c r="O28" s="81">
        <v>0</v>
      </c>
      <c r="P28" s="81">
        <v>2.5299999999999998</v>
      </c>
      <c r="Q28" s="81">
        <v>0.85</v>
      </c>
    </row>
    <row r="29" spans="2:17">
      <c r="B29" t="s">
        <v>241</v>
      </c>
      <c r="C29" t="s">
        <v>242</v>
      </c>
      <c r="D29" t="s">
        <v>106</v>
      </c>
      <c r="E29" t="s">
        <v>219</v>
      </c>
      <c r="F29" t="s">
        <v>157</v>
      </c>
      <c r="G29"/>
      <c r="H29" s="81">
        <v>7.87</v>
      </c>
      <c r="I29" t="s">
        <v>108</v>
      </c>
      <c r="J29" s="81">
        <v>6.23</v>
      </c>
      <c r="K29" s="81">
        <v>1.74</v>
      </c>
      <c r="L29" s="81">
        <v>576598</v>
      </c>
      <c r="M29" s="81">
        <v>147.12</v>
      </c>
      <c r="N29" s="81">
        <v>848.29097760000002</v>
      </c>
      <c r="O29" s="81">
        <v>0</v>
      </c>
      <c r="P29" s="81">
        <v>4.4000000000000004</v>
      </c>
      <c r="Q29" s="81">
        <v>1.47</v>
      </c>
    </row>
    <row r="30" spans="2:17">
      <c r="B30" t="s">
        <v>243</v>
      </c>
      <c r="C30" t="s">
        <v>244</v>
      </c>
      <c r="D30" t="s">
        <v>106</v>
      </c>
      <c r="E30" t="s">
        <v>219</v>
      </c>
      <c r="F30" t="s">
        <v>157</v>
      </c>
      <c r="G30"/>
      <c r="H30" s="81">
        <v>4.7</v>
      </c>
      <c r="I30" t="s">
        <v>108</v>
      </c>
      <c r="J30" s="81">
        <v>5.52</v>
      </c>
      <c r="K30" s="81">
        <v>0.95</v>
      </c>
      <c r="L30" s="81">
        <v>2606484</v>
      </c>
      <c r="M30" s="81">
        <v>127.22</v>
      </c>
      <c r="N30" s="81">
        <v>3315.9689447999999</v>
      </c>
      <c r="O30" s="81">
        <v>0.01</v>
      </c>
      <c r="P30" s="81">
        <v>17.22</v>
      </c>
      <c r="Q30" s="81">
        <v>5.76</v>
      </c>
    </row>
    <row r="31" spans="2:17">
      <c r="B31" t="s">
        <v>245</v>
      </c>
      <c r="C31" t="s">
        <v>246</v>
      </c>
      <c r="D31" t="s">
        <v>106</v>
      </c>
      <c r="E31" t="s">
        <v>219</v>
      </c>
      <c r="F31" t="s">
        <v>157</v>
      </c>
      <c r="G31"/>
      <c r="H31" s="81">
        <v>2.2599999999999998</v>
      </c>
      <c r="I31" t="s">
        <v>108</v>
      </c>
      <c r="J31" s="81">
        <v>6</v>
      </c>
      <c r="K31" s="81">
        <v>0.31</v>
      </c>
      <c r="L31" s="81">
        <v>2167173</v>
      </c>
      <c r="M31" s="81">
        <v>117.17</v>
      </c>
      <c r="N31" s="81">
        <v>2539.2766041</v>
      </c>
      <c r="O31" s="81">
        <v>0.01</v>
      </c>
      <c r="P31" s="81">
        <v>13.18</v>
      </c>
      <c r="Q31" s="81">
        <v>4.41</v>
      </c>
    </row>
    <row r="32" spans="2:17">
      <c r="B32" t="s">
        <v>247</v>
      </c>
      <c r="C32" t="s">
        <v>248</v>
      </c>
      <c r="D32" t="s">
        <v>106</v>
      </c>
      <c r="E32" t="s">
        <v>219</v>
      </c>
      <c r="F32" t="s">
        <v>157</v>
      </c>
      <c r="G32"/>
      <c r="H32" s="81">
        <v>5.78</v>
      </c>
      <c r="I32" t="s">
        <v>108</v>
      </c>
      <c r="J32" s="81">
        <v>4.26</v>
      </c>
      <c r="K32" s="81">
        <v>1.24</v>
      </c>
      <c r="L32" s="81">
        <v>109740</v>
      </c>
      <c r="M32" s="81">
        <v>120.83</v>
      </c>
      <c r="N32" s="81">
        <v>132.59884199999999</v>
      </c>
      <c r="O32" s="81">
        <v>0</v>
      </c>
      <c r="P32" s="81">
        <v>0.69</v>
      </c>
      <c r="Q32" s="81">
        <v>0.23</v>
      </c>
    </row>
    <row r="33" spans="2:17">
      <c r="B33" t="s">
        <v>249</v>
      </c>
      <c r="C33" t="s">
        <v>250</v>
      </c>
      <c r="D33" t="s">
        <v>106</v>
      </c>
      <c r="E33" t="s">
        <v>219</v>
      </c>
      <c r="F33" t="s">
        <v>157</v>
      </c>
      <c r="G33"/>
      <c r="H33" s="81">
        <v>2.6</v>
      </c>
      <c r="I33" t="s">
        <v>108</v>
      </c>
      <c r="J33" s="81">
        <v>2.2599999999999998</v>
      </c>
      <c r="K33" s="81">
        <v>0.4</v>
      </c>
      <c r="L33" s="81">
        <v>240600</v>
      </c>
      <c r="M33" s="81">
        <v>105.64</v>
      </c>
      <c r="N33" s="81">
        <v>254.16983999999999</v>
      </c>
      <c r="O33" s="81">
        <v>0</v>
      </c>
      <c r="P33" s="81">
        <v>1.32</v>
      </c>
      <c r="Q33" s="81">
        <v>0.44</v>
      </c>
    </row>
    <row r="34" spans="2:17">
      <c r="B34" t="s">
        <v>251</v>
      </c>
      <c r="C34" t="s">
        <v>252</v>
      </c>
      <c r="D34" t="s">
        <v>106</v>
      </c>
      <c r="E34" t="s">
        <v>219</v>
      </c>
      <c r="F34" t="s">
        <v>157</v>
      </c>
      <c r="G34"/>
      <c r="H34" s="81">
        <v>8.33</v>
      </c>
      <c r="I34" t="s">
        <v>108</v>
      </c>
      <c r="J34" s="81">
        <v>1.75</v>
      </c>
      <c r="K34" s="81">
        <v>1.71</v>
      </c>
      <c r="L34" s="81">
        <v>76534</v>
      </c>
      <c r="M34" s="81">
        <v>100.45</v>
      </c>
      <c r="N34" s="81">
        <v>76.878403000000006</v>
      </c>
      <c r="O34" s="81">
        <v>0</v>
      </c>
      <c r="P34" s="81">
        <v>0.4</v>
      </c>
      <c r="Q34" s="81">
        <v>0.13</v>
      </c>
    </row>
    <row r="35" spans="2:17">
      <c r="B35" s="82" t="s">
        <v>253</v>
      </c>
      <c r="C35" s="15"/>
      <c r="D35" s="15"/>
      <c r="H35" s="83">
        <v>0</v>
      </c>
      <c r="K35" s="83">
        <v>0</v>
      </c>
      <c r="L35" s="83">
        <v>0</v>
      </c>
      <c r="N35" s="83">
        <v>0</v>
      </c>
      <c r="P35" s="83">
        <v>0</v>
      </c>
      <c r="Q35" s="83">
        <v>0</v>
      </c>
    </row>
    <row r="36" spans="2:17">
      <c r="B36" s="81">
        <v>0</v>
      </c>
      <c r="C36" s="81">
        <v>0</v>
      </c>
      <c r="D36" s="15"/>
      <c r="E36" s="81">
        <v>0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</row>
    <row r="37" spans="2:17">
      <c r="B37" s="82" t="s">
        <v>254</v>
      </c>
      <c r="C37" s="15"/>
      <c r="D37" s="15"/>
      <c r="H37" s="83">
        <v>0</v>
      </c>
      <c r="K37" s="83">
        <v>0</v>
      </c>
      <c r="L37" s="83">
        <v>0</v>
      </c>
      <c r="N37" s="83">
        <v>0</v>
      </c>
      <c r="P37" s="83">
        <v>0</v>
      </c>
      <c r="Q37" s="83">
        <v>0</v>
      </c>
    </row>
    <row r="38" spans="2:17">
      <c r="B38" s="81">
        <v>0</v>
      </c>
      <c r="C38" s="81">
        <v>0</v>
      </c>
      <c r="D38" s="15"/>
      <c r="E38" s="81">
        <v>0</v>
      </c>
      <c r="H38" s="81">
        <v>0</v>
      </c>
      <c r="I38" s="81">
        <v>0</v>
      </c>
      <c r="J38" s="81">
        <v>0</v>
      </c>
      <c r="K38" s="81">
        <v>0</v>
      </c>
      <c r="L38" s="81">
        <v>0</v>
      </c>
      <c r="M38" s="81">
        <v>0</v>
      </c>
      <c r="N38" s="81">
        <v>0</v>
      </c>
      <c r="O38" s="81">
        <v>0</v>
      </c>
      <c r="P38" s="81">
        <v>0</v>
      </c>
      <c r="Q38" s="81">
        <v>0</v>
      </c>
    </row>
    <row r="39" spans="2:17">
      <c r="B39" s="82" t="s">
        <v>212</v>
      </c>
      <c r="C39" s="15"/>
      <c r="D39" s="15"/>
      <c r="H39" s="83">
        <v>0</v>
      </c>
      <c r="K39" s="83">
        <v>0</v>
      </c>
      <c r="L39" s="83">
        <v>0</v>
      </c>
      <c r="N39" s="83">
        <v>0</v>
      </c>
      <c r="P39" s="83">
        <v>0</v>
      </c>
      <c r="Q39" s="83">
        <v>0</v>
      </c>
    </row>
    <row r="40" spans="2:17">
      <c r="B40" s="82" t="s">
        <v>255</v>
      </c>
      <c r="C40" s="15"/>
      <c r="D40" s="15"/>
      <c r="H40" s="83">
        <v>0</v>
      </c>
      <c r="K40" s="83">
        <v>0</v>
      </c>
      <c r="L40" s="83">
        <v>0</v>
      </c>
      <c r="N40" s="83">
        <v>0</v>
      </c>
      <c r="P40" s="83">
        <v>0</v>
      </c>
      <c r="Q40" s="83">
        <v>0</v>
      </c>
    </row>
    <row r="41" spans="2:17">
      <c r="B41" s="81">
        <v>0</v>
      </c>
      <c r="C41" s="81">
        <v>0</v>
      </c>
      <c r="D41" s="15"/>
      <c r="E41" s="81">
        <v>0</v>
      </c>
      <c r="H41" s="81">
        <v>0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0</v>
      </c>
      <c r="P41" s="81">
        <v>0</v>
      </c>
      <c r="Q41" s="81">
        <v>0</v>
      </c>
    </row>
    <row r="42" spans="2:17">
      <c r="B42" s="82" t="s">
        <v>256</v>
      </c>
      <c r="C42" s="15"/>
      <c r="D42" s="15"/>
      <c r="H42" s="83">
        <v>0</v>
      </c>
      <c r="K42" s="83">
        <v>0</v>
      </c>
      <c r="L42" s="83">
        <v>0</v>
      </c>
      <c r="N42" s="83">
        <v>0</v>
      </c>
      <c r="P42" s="83">
        <v>0</v>
      </c>
      <c r="Q42" s="83">
        <v>0</v>
      </c>
    </row>
    <row r="43" spans="2:17">
      <c r="B43" s="81">
        <v>0</v>
      </c>
      <c r="C43" s="81">
        <v>0</v>
      </c>
      <c r="D43" s="15"/>
      <c r="E43" s="81">
        <v>0</v>
      </c>
      <c r="H43" s="81">
        <v>0</v>
      </c>
      <c r="I43" s="81">
        <v>0</v>
      </c>
      <c r="J43" s="81">
        <v>0</v>
      </c>
      <c r="K43" s="81">
        <v>0</v>
      </c>
      <c r="L43" s="81">
        <v>0</v>
      </c>
      <c r="M43" s="81">
        <v>0</v>
      </c>
      <c r="N43" s="81">
        <v>0</v>
      </c>
      <c r="O43" s="81">
        <v>0</v>
      </c>
      <c r="P43" s="81">
        <v>0</v>
      </c>
      <c r="Q43" s="81">
        <v>0</v>
      </c>
    </row>
    <row r="44" spans="2:17">
      <c r="C44" s="15"/>
      <c r="D44" s="15"/>
    </row>
    <row r="45" spans="2:17">
      <c r="B45" s="120" t="s">
        <v>1390</v>
      </c>
      <c r="C45" s="15"/>
      <c r="D45" s="15"/>
    </row>
    <row r="46" spans="2:17">
      <c r="C46" s="15"/>
      <c r="D46" s="15"/>
    </row>
    <row r="47" spans="2:17">
      <c r="C47" s="15"/>
      <c r="D47" s="15"/>
    </row>
    <row r="48" spans="2:17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  <row r="566" spans="3:4">
      <c r="C566" s="15"/>
      <c r="D566" s="15"/>
    </row>
    <row r="567" spans="3:4">
      <c r="C567" s="15"/>
      <c r="D567" s="15"/>
    </row>
    <row r="568" spans="3:4">
      <c r="C568" s="15"/>
      <c r="D568" s="15"/>
    </row>
    <row r="569" spans="3:4">
      <c r="C569" s="15"/>
      <c r="D569" s="15"/>
    </row>
    <row r="570" spans="3:4">
      <c r="C570" s="15"/>
      <c r="D570" s="15"/>
    </row>
    <row r="571" spans="3:4">
      <c r="C571" s="15"/>
      <c r="D571" s="15"/>
    </row>
    <row r="572" spans="3:4">
      <c r="C572" s="15"/>
      <c r="D572" s="15"/>
    </row>
    <row r="573" spans="3:4">
      <c r="C573" s="15"/>
      <c r="D573" s="15"/>
    </row>
    <row r="574" spans="3:4">
      <c r="C574" s="15"/>
      <c r="D574" s="15"/>
    </row>
    <row r="575" spans="3:4">
      <c r="C575" s="15"/>
      <c r="D575" s="15"/>
    </row>
    <row r="576" spans="3:4">
      <c r="C576" s="15"/>
      <c r="D576" s="15"/>
    </row>
    <row r="577" spans="3:4">
      <c r="C577" s="15"/>
      <c r="D577" s="15"/>
    </row>
    <row r="578" spans="3:4">
      <c r="C578" s="15"/>
      <c r="D578" s="15"/>
    </row>
    <row r="579" spans="3:4">
      <c r="C579" s="15"/>
      <c r="D579" s="15"/>
    </row>
    <row r="580" spans="3:4">
      <c r="C580" s="15"/>
      <c r="D580" s="15"/>
    </row>
    <row r="581" spans="3:4">
      <c r="C581" s="15"/>
      <c r="D581" s="15"/>
    </row>
    <row r="582" spans="3:4">
      <c r="C582" s="15"/>
      <c r="D582" s="15"/>
    </row>
    <row r="583" spans="3:4">
      <c r="C583" s="15"/>
      <c r="D583" s="15"/>
    </row>
    <row r="584" spans="3:4">
      <c r="C584" s="15"/>
      <c r="D584" s="15"/>
    </row>
    <row r="585" spans="3:4">
      <c r="C585" s="15"/>
      <c r="D585" s="15"/>
    </row>
    <row r="586" spans="3:4">
      <c r="C586" s="15"/>
      <c r="D586" s="15"/>
    </row>
    <row r="587" spans="3:4">
      <c r="C587" s="15"/>
      <c r="D587" s="15"/>
    </row>
    <row r="588" spans="3:4">
      <c r="C588" s="15"/>
      <c r="D588" s="15"/>
    </row>
    <row r="589" spans="3:4">
      <c r="C589" s="15"/>
      <c r="D589" s="15"/>
    </row>
    <row r="590" spans="3:4">
      <c r="C590" s="15"/>
      <c r="D590" s="15"/>
    </row>
    <row r="591" spans="3:4">
      <c r="C591" s="15"/>
      <c r="D591" s="15"/>
    </row>
    <row r="592" spans="3:4">
      <c r="C592" s="15"/>
      <c r="D592" s="15"/>
    </row>
    <row r="593" spans="3:4">
      <c r="C593" s="15"/>
      <c r="D593" s="15"/>
    </row>
    <row r="594" spans="3:4">
      <c r="C594" s="15"/>
      <c r="D594" s="15"/>
    </row>
    <row r="595" spans="3:4">
      <c r="C595" s="15"/>
      <c r="D595" s="15"/>
    </row>
    <row r="596" spans="3:4">
      <c r="C596" s="15"/>
      <c r="D596" s="15"/>
    </row>
    <row r="597" spans="3:4">
      <c r="C597" s="15"/>
      <c r="D597" s="15"/>
    </row>
    <row r="598" spans="3:4">
      <c r="C598" s="15"/>
      <c r="D598" s="15"/>
    </row>
    <row r="599" spans="3:4">
      <c r="C599" s="15"/>
      <c r="D599" s="15"/>
    </row>
    <row r="600" spans="3:4">
      <c r="C600" s="15"/>
      <c r="D600" s="15"/>
    </row>
    <row r="601" spans="3:4">
      <c r="C601" s="15"/>
      <c r="D601" s="15"/>
    </row>
    <row r="602" spans="3:4">
      <c r="C602" s="15"/>
      <c r="D602" s="15"/>
    </row>
    <row r="603" spans="3:4">
      <c r="C603" s="15"/>
      <c r="D603" s="15"/>
    </row>
    <row r="604" spans="3:4">
      <c r="C604" s="15"/>
      <c r="D604" s="15"/>
    </row>
    <row r="605" spans="3:4">
      <c r="C605" s="15"/>
      <c r="D605" s="15"/>
    </row>
    <row r="606" spans="3:4">
      <c r="C606" s="15"/>
      <c r="D606" s="15"/>
    </row>
    <row r="607" spans="3:4">
      <c r="C607" s="15"/>
      <c r="D607" s="15"/>
    </row>
    <row r="608" spans="3:4">
      <c r="C608" s="15"/>
      <c r="D608" s="15"/>
    </row>
    <row r="609" spans="3:4">
      <c r="C609" s="15"/>
      <c r="D609" s="15"/>
    </row>
    <row r="610" spans="3:4">
      <c r="C610" s="15"/>
      <c r="D610" s="15"/>
    </row>
    <row r="611" spans="3:4">
      <c r="C611" s="15"/>
      <c r="D611" s="15"/>
    </row>
    <row r="612" spans="3:4">
      <c r="C612" s="15"/>
      <c r="D612" s="15"/>
    </row>
    <row r="613" spans="3:4">
      <c r="C613" s="15"/>
      <c r="D613" s="15"/>
    </row>
    <row r="614" spans="3:4">
      <c r="C614" s="15"/>
      <c r="D614" s="15"/>
    </row>
    <row r="615" spans="3:4">
      <c r="C615" s="15"/>
      <c r="D615" s="15"/>
    </row>
    <row r="616" spans="3:4">
      <c r="C616" s="15"/>
      <c r="D616" s="15"/>
    </row>
    <row r="617" spans="3:4">
      <c r="C617" s="15"/>
      <c r="D617" s="15"/>
    </row>
    <row r="618" spans="3:4">
      <c r="C618" s="15"/>
      <c r="D618" s="15"/>
    </row>
    <row r="619" spans="3:4">
      <c r="C619" s="15"/>
      <c r="D619" s="15"/>
    </row>
    <row r="620" spans="3:4">
      <c r="C620" s="15"/>
      <c r="D620" s="15"/>
    </row>
    <row r="621" spans="3:4">
      <c r="C621" s="15"/>
      <c r="D621" s="15"/>
    </row>
    <row r="622" spans="3:4">
      <c r="C622" s="15"/>
      <c r="D622" s="15"/>
    </row>
    <row r="623" spans="3:4">
      <c r="C623" s="15"/>
      <c r="D623" s="15"/>
    </row>
    <row r="624" spans="3:4">
      <c r="C624" s="15"/>
      <c r="D624" s="15"/>
    </row>
    <row r="625" spans="3:4">
      <c r="C625" s="15"/>
      <c r="D625" s="15"/>
    </row>
    <row r="626" spans="3:4">
      <c r="C626" s="15"/>
      <c r="D626" s="15"/>
    </row>
    <row r="627" spans="3:4">
      <c r="C627" s="15"/>
      <c r="D627" s="15"/>
    </row>
    <row r="628" spans="3:4">
      <c r="C628" s="15"/>
      <c r="D628" s="15"/>
    </row>
    <row r="629" spans="3:4">
      <c r="C629" s="15"/>
      <c r="D629" s="15"/>
    </row>
    <row r="630" spans="3:4">
      <c r="C630" s="15"/>
      <c r="D630" s="15"/>
    </row>
    <row r="631" spans="3:4">
      <c r="C631" s="15"/>
      <c r="D631" s="15"/>
    </row>
    <row r="632" spans="3:4">
      <c r="C632" s="15"/>
      <c r="D632" s="15"/>
    </row>
    <row r="633" spans="3:4">
      <c r="C633" s="15"/>
      <c r="D633" s="15"/>
    </row>
    <row r="634" spans="3:4">
      <c r="C634" s="15"/>
      <c r="D634" s="15"/>
    </row>
    <row r="635" spans="3:4">
      <c r="C635" s="15"/>
      <c r="D635" s="15"/>
    </row>
    <row r="636" spans="3:4">
      <c r="C636" s="15"/>
      <c r="D636" s="15"/>
    </row>
    <row r="637" spans="3:4">
      <c r="C637" s="15"/>
      <c r="D637" s="15"/>
    </row>
    <row r="638" spans="3:4">
      <c r="C638" s="15"/>
      <c r="D638" s="15"/>
    </row>
    <row r="639" spans="3:4">
      <c r="C639" s="15"/>
      <c r="D639" s="15"/>
    </row>
    <row r="640" spans="3:4">
      <c r="C640" s="15"/>
      <c r="D640" s="15"/>
    </row>
    <row r="641" spans="3:4">
      <c r="C641" s="15"/>
      <c r="D641" s="15"/>
    </row>
    <row r="642" spans="3:4">
      <c r="C642" s="15"/>
      <c r="D642" s="15"/>
    </row>
    <row r="643" spans="3:4">
      <c r="C643" s="15"/>
      <c r="D643" s="15"/>
    </row>
    <row r="644" spans="3:4">
      <c r="C644" s="15"/>
      <c r="D644" s="15"/>
    </row>
    <row r="645" spans="3:4">
      <c r="C645" s="15"/>
      <c r="D645" s="15"/>
    </row>
    <row r="646" spans="3:4">
      <c r="C646" s="15"/>
      <c r="D646" s="15"/>
    </row>
    <row r="647" spans="3:4">
      <c r="C647" s="15"/>
      <c r="D647" s="15"/>
    </row>
    <row r="648" spans="3:4">
      <c r="C648" s="15"/>
      <c r="D648" s="15"/>
    </row>
    <row r="649" spans="3:4">
      <c r="C649" s="15"/>
      <c r="D649" s="15"/>
    </row>
    <row r="650" spans="3:4">
      <c r="C650" s="15"/>
      <c r="D650" s="15"/>
    </row>
    <row r="651" spans="3:4">
      <c r="C651" s="15"/>
      <c r="D651" s="15"/>
    </row>
    <row r="652" spans="3:4">
      <c r="C652" s="15"/>
      <c r="D652" s="15"/>
    </row>
    <row r="653" spans="3:4">
      <c r="C653" s="15"/>
      <c r="D653" s="15"/>
    </row>
    <row r="654" spans="3:4">
      <c r="C654" s="15"/>
      <c r="D654" s="15"/>
    </row>
    <row r="655" spans="3:4">
      <c r="C655" s="15"/>
      <c r="D655" s="15"/>
    </row>
    <row r="656" spans="3:4">
      <c r="C656" s="15"/>
      <c r="D656" s="15"/>
    </row>
    <row r="657" spans="3:4">
      <c r="C657" s="15"/>
      <c r="D657" s="15"/>
    </row>
    <row r="658" spans="3:4">
      <c r="C658" s="15"/>
      <c r="D658" s="15"/>
    </row>
    <row r="659" spans="3:4">
      <c r="C659" s="15"/>
      <c r="D659" s="15"/>
    </row>
    <row r="660" spans="3:4">
      <c r="C660" s="15"/>
      <c r="D660" s="15"/>
    </row>
    <row r="661" spans="3:4">
      <c r="C661" s="15"/>
      <c r="D661" s="15"/>
    </row>
    <row r="662" spans="3:4">
      <c r="C662" s="15"/>
      <c r="D662" s="15"/>
    </row>
    <row r="663" spans="3:4">
      <c r="C663" s="15"/>
      <c r="D663" s="15"/>
    </row>
    <row r="664" spans="3:4">
      <c r="C664" s="15"/>
      <c r="D664" s="15"/>
    </row>
    <row r="665" spans="3:4">
      <c r="C665" s="15"/>
      <c r="D665" s="15"/>
    </row>
    <row r="666" spans="3:4">
      <c r="C666" s="15"/>
      <c r="D666" s="15"/>
    </row>
    <row r="667" spans="3:4">
      <c r="C667" s="15"/>
      <c r="D667" s="15"/>
    </row>
    <row r="668" spans="3:4">
      <c r="C668" s="15"/>
      <c r="D668" s="15"/>
    </row>
    <row r="669" spans="3:4">
      <c r="C669" s="15"/>
      <c r="D669" s="15"/>
    </row>
    <row r="670" spans="3:4">
      <c r="C670" s="15"/>
      <c r="D670" s="15"/>
    </row>
    <row r="671" spans="3:4">
      <c r="C671" s="15"/>
      <c r="D671" s="15"/>
    </row>
    <row r="672" spans="3:4">
      <c r="C672" s="15"/>
      <c r="D672" s="15"/>
    </row>
    <row r="673" spans="3:4">
      <c r="C673" s="15"/>
      <c r="D673" s="15"/>
    </row>
    <row r="674" spans="3:4">
      <c r="C674" s="15"/>
      <c r="D674" s="15"/>
    </row>
    <row r="675" spans="3:4">
      <c r="C675" s="15"/>
      <c r="D675" s="15"/>
    </row>
    <row r="676" spans="3:4">
      <c r="C676" s="15"/>
      <c r="D676" s="15"/>
    </row>
    <row r="677" spans="3:4">
      <c r="C677" s="15"/>
      <c r="D677" s="15"/>
    </row>
    <row r="678" spans="3:4">
      <c r="C678" s="15"/>
      <c r="D678" s="15"/>
    </row>
    <row r="679" spans="3:4">
      <c r="C679" s="15"/>
      <c r="D679" s="15"/>
    </row>
    <row r="680" spans="3:4">
      <c r="C680" s="15"/>
      <c r="D680" s="15"/>
    </row>
    <row r="681" spans="3:4">
      <c r="C681" s="15"/>
      <c r="D681" s="15"/>
    </row>
    <row r="682" spans="3:4">
      <c r="C682" s="15"/>
      <c r="D682" s="15"/>
    </row>
    <row r="683" spans="3:4">
      <c r="C683" s="15"/>
      <c r="D683" s="15"/>
    </row>
    <row r="684" spans="3:4">
      <c r="C684" s="15"/>
      <c r="D684" s="15"/>
    </row>
    <row r="685" spans="3:4">
      <c r="C685" s="15"/>
      <c r="D685" s="15"/>
    </row>
    <row r="686" spans="3:4">
      <c r="C686" s="15"/>
      <c r="D686" s="15"/>
    </row>
    <row r="687" spans="3:4">
      <c r="C687" s="15"/>
      <c r="D687" s="15"/>
    </row>
    <row r="688" spans="3:4">
      <c r="C688" s="15"/>
      <c r="D688" s="15"/>
    </row>
    <row r="689" spans="3:4">
      <c r="C689" s="15"/>
      <c r="D689" s="15"/>
    </row>
    <row r="690" spans="3:4">
      <c r="C690" s="15"/>
      <c r="D690" s="15"/>
    </row>
    <row r="691" spans="3:4">
      <c r="C691" s="15"/>
      <c r="D691" s="15"/>
    </row>
    <row r="692" spans="3:4">
      <c r="C692" s="15"/>
      <c r="D692" s="15"/>
    </row>
    <row r="693" spans="3:4">
      <c r="C693" s="15"/>
      <c r="D693" s="15"/>
    </row>
    <row r="694" spans="3:4">
      <c r="C694" s="15"/>
      <c r="D694" s="15"/>
    </row>
    <row r="695" spans="3:4">
      <c r="C695" s="15"/>
      <c r="D695" s="15"/>
    </row>
    <row r="696" spans="3:4">
      <c r="C696" s="15"/>
      <c r="D696" s="15"/>
    </row>
    <row r="697" spans="3:4">
      <c r="C697" s="15"/>
      <c r="D697" s="15"/>
    </row>
    <row r="698" spans="3:4">
      <c r="C698" s="15"/>
      <c r="D698" s="15"/>
    </row>
    <row r="699" spans="3:4">
      <c r="C699" s="15"/>
      <c r="D699" s="15"/>
    </row>
    <row r="700" spans="3:4">
      <c r="C700" s="15"/>
      <c r="D700" s="15"/>
    </row>
    <row r="701" spans="3:4">
      <c r="C701" s="15"/>
      <c r="D701" s="15"/>
    </row>
    <row r="702" spans="3:4">
      <c r="C702" s="15"/>
      <c r="D702" s="15"/>
    </row>
    <row r="703" spans="3:4">
      <c r="C703" s="15"/>
      <c r="D703" s="15"/>
    </row>
    <row r="704" spans="3:4">
      <c r="C704" s="15"/>
      <c r="D704" s="15"/>
    </row>
    <row r="705" spans="3:4">
      <c r="C705" s="15"/>
      <c r="D705" s="15"/>
    </row>
    <row r="706" spans="3:4">
      <c r="C706" s="15"/>
      <c r="D706" s="15"/>
    </row>
    <row r="707" spans="3:4">
      <c r="C707" s="15"/>
      <c r="D707" s="15"/>
    </row>
    <row r="708" spans="3:4">
      <c r="C708" s="15"/>
      <c r="D708" s="15"/>
    </row>
    <row r="709" spans="3:4">
      <c r="C709" s="15"/>
      <c r="D709" s="15"/>
    </row>
    <row r="710" spans="3:4">
      <c r="C710" s="15"/>
      <c r="D710" s="15"/>
    </row>
    <row r="711" spans="3:4">
      <c r="C711" s="15"/>
      <c r="D711" s="15"/>
    </row>
    <row r="712" spans="3:4">
      <c r="C712" s="15"/>
      <c r="D712" s="15"/>
    </row>
    <row r="713" spans="3:4">
      <c r="C713" s="15"/>
      <c r="D713" s="15"/>
    </row>
    <row r="714" spans="3:4">
      <c r="C714" s="15"/>
      <c r="D714" s="15"/>
    </row>
    <row r="715" spans="3:4">
      <c r="C715" s="15"/>
      <c r="D715" s="15"/>
    </row>
    <row r="716" spans="3:4">
      <c r="C716" s="15"/>
      <c r="D716" s="15"/>
    </row>
    <row r="717" spans="3:4">
      <c r="C717" s="15"/>
      <c r="D717" s="15"/>
    </row>
    <row r="718" spans="3:4">
      <c r="C718" s="15"/>
      <c r="D718" s="15"/>
    </row>
    <row r="719" spans="3:4">
      <c r="C719" s="15"/>
      <c r="D719" s="15"/>
    </row>
    <row r="720" spans="3:4">
      <c r="C720" s="15"/>
      <c r="D720" s="15"/>
    </row>
    <row r="721" spans="3:4">
      <c r="C721" s="15"/>
      <c r="D721" s="15"/>
    </row>
    <row r="722" spans="3:4">
      <c r="C722" s="15"/>
      <c r="D722" s="15"/>
    </row>
    <row r="723" spans="3:4">
      <c r="C723" s="15"/>
      <c r="D723" s="15"/>
    </row>
    <row r="724" spans="3:4">
      <c r="C724" s="15"/>
      <c r="D724" s="15"/>
    </row>
    <row r="725" spans="3:4">
      <c r="C725" s="15"/>
      <c r="D725" s="15"/>
    </row>
    <row r="726" spans="3:4">
      <c r="C726" s="15"/>
      <c r="D726" s="15"/>
    </row>
    <row r="727" spans="3:4">
      <c r="C727" s="15"/>
      <c r="D727" s="15"/>
    </row>
    <row r="728" spans="3:4">
      <c r="C728" s="15"/>
      <c r="D728" s="15"/>
    </row>
    <row r="729" spans="3:4">
      <c r="C729" s="15"/>
      <c r="D729" s="15"/>
    </row>
    <row r="730" spans="3:4">
      <c r="C730" s="15"/>
      <c r="D730" s="15"/>
    </row>
    <row r="731" spans="3:4">
      <c r="C731" s="15"/>
      <c r="D731" s="15"/>
    </row>
    <row r="732" spans="3:4">
      <c r="C732" s="15"/>
      <c r="D732" s="15"/>
    </row>
    <row r="733" spans="3:4">
      <c r="C733" s="15"/>
      <c r="D733" s="15"/>
    </row>
    <row r="734" spans="3:4">
      <c r="C734" s="15"/>
      <c r="D734" s="15"/>
    </row>
    <row r="735" spans="3:4">
      <c r="C735" s="15"/>
      <c r="D735" s="15"/>
    </row>
    <row r="736" spans="3:4">
      <c r="C736" s="15"/>
      <c r="D736" s="15"/>
    </row>
    <row r="737" spans="3:4">
      <c r="C737" s="15"/>
      <c r="D737" s="15"/>
    </row>
    <row r="738" spans="3:4">
      <c r="C738" s="15"/>
      <c r="D738" s="15"/>
    </row>
    <row r="739" spans="3:4">
      <c r="C739" s="15"/>
      <c r="D739" s="15"/>
    </row>
    <row r="740" spans="3:4">
      <c r="C740" s="15"/>
      <c r="D740" s="15"/>
    </row>
    <row r="741" spans="3:4">
      <c r="C741" s="15"/>
      <c r="D741" s="15"/>
    </row>
    <row r="742" spans="3:4">
      <c r="C742" s="15"/>
      <c r="D742" s="15"/>
    </row>
    <row r="743" spans="3:4">
      <c r="C743" s="15"/>
      <c r="D743" s="15"/>
    </row>
    <row r="744" spans="3:4">
      <c r="C744" s="15"/>
      <c r="D744" s="15"/>
    </row>
    <row r="745" spans="3:4">
      <c r="C745" s="15"/>
      <c r="D745" s="15"/>
    </row>
    <row r="746" spans="3:4">
      <c r="C746" s="15"/>
      <c r="D746" s="15"/>
    </row>
    <row r="747" spans="3:4">
      <c r="C747" s="15"/>
      <c r="D747" s="15"/>
    </row>
    <row r="748" spans="3:4">
      <c r="C748" s="15"/>
      <c r="D748" s="15"/>
    </row>
    <row r="749" spans="3:4">
      <c r="C749" s="15"/>
      <c r="D749" s="15"/>
    </row>
    <row r="750" spans="3:4">
      <c r="C750" s="15"/>
      <c r="D750" s="15"/>
    </row>
    <row r="751" spans="3:4">
      <c r="C751" s="15"/>
      <c r="D751" s="15"/>
    </row>
    <row r="752" spans="3:4">
      <c r="C752" s="15"/>
      <c r="D752" s="15"/>
    </row>
    <row r="753" spans="3:4">
      <c r="C753" s="15"/>
      <c r="D753" s="15"/>
    </row>
    <row r="754" spans="3:4">
      <c r="C754" s="15"/>
      <c r="D754" s="15"/>
    </row>
    <row r="755" spans="3:4">
      <c r="C755" s="15"/>
      <c r="D755" s="15"/>
    </row>
    <row r="756" spans="3:4">
      <c r="C756" s="15"/>
      <c r="D756" s="15"/>
    </row>
    <row r="757" spans="3:4">
      <c r="C757" s="15"/>
      <c r="D757" s="15"/>
    </row>
    <row r="758" spans="3:4">
      <c r="C758" s="15"/>
      <c r="D758" s="15"/>
    </row>
    <row r="759" spans="3:4">
      <c r="C759" s="15"/>
      <c r="D759" s="15"/>
    </row>
    <row r="760" spans="3:4">
      <c r="C760" s="15"/>
      <c r="D760" s="15"/>
    </row>
    <row r="761" spans="3:4">
      <c r="C761" s="15"/>
      <c r="D761" s="15"/>
    </row>
    <row r="762" spans="3:4">
      <c r="C762" s="15"/>
      <c r="D762" s="15"/>
    </row>
    <row r="763" spans="3:4">
      <c r="C763" s="15"/>
      <c r="D763" s="15"/>
    </row>
    <row r="764" spans="3:4">
      <c r="C764" s="15"/>
      <c r="D764" s="15"/>
    </row>
    <row r="765" spans="3:4">
      <c r="C765" s="15"/>
      <c r="D765" s="15"/>
    </row>
    <row r="766" spans="3:4">
      <c r="C766" s="15"/>
      <c r="D766" s="15"/>
    </row>
    <row r="767" spans="3:4">
      <c r="C767" s="15"/>
      <c r="D767" s="15"/>
    </row>
    <row r="768" spans="3:4">
      <c r="C768" s="15"/>
      <c r="D768" s="15"/>
    </row>
    <row r="769" spans="3:4">
      <c r="C769" s="15"/>
      <c r="D769" s="15"/>
    </row>
    <row r="770" spans="3:4">
      <c r="C770" s="15"/>
      <c r="D770" s="15"/>
    </row>
    <row r="771" spans="3:4">
      <c r="C771" s="15"/>
      <c r="D771" s="15"/>
    </row>
    <row r="772" spans="3:4">
      <c r="C772" s="15"/>
      <c r="D772" s="15"/>
    </row>
    <row r="773" spans="3:4">
      <c r="C773" s="15"/>
      <c r="D773" s="15"/>
    </row>
    <row r="774" spans="3:4">
      <c r="C774" s="15"/>
      <c r="D774" s="15"/>
    </row>
    <row r="775" spans="3:4">
      <c r="C775" s="15"/>
      <c r="D775" s="15"/>
    </row>
    <row r="776" spans="3:4">
      <c r="C776" s="15"/>
      <c r="D776" s="15"/>
    </row>
    <row r="777" spans="3:4">
      <c r="C777" s="15"/>
      <c r="D777" s="15"/>
    </row>
    <row r="778" spans="3:4">
      <c r="C778" s="15"/>
      <c r="D778" s="15"/>
    </row>
    <row r="779" spans="3:4">
      <c r="C779" s="15"/>
      <c r="D779" s="15"/>
    </row>
    <row r="780" spans="3:4">
      <c r="C780" s="15"/>
      <c r="D780" s="15"/>
    </row>
    <row r="781" spans="3:4">
      <c r="C781" s="15"/>
      <c r="D781" s="15"/>
    </row>
    <row r="782" spans="3:4">
      <c r="C782" s="15"/>
      <c r="D782" s="15"/>
    </row>
    <row r="783" spans="3:4">
      <c r="C783" s="15"/>
      <c r="D783" s="15"/>
    </row>
    <row r="784" spans="3:4">
      <c r="C784" s="15"/>
      <c r="D784" s="15"/>
    </row>
    <row r="785" spans="3:4">
      <c r="C785" s="15"/>
      <c r="D785" s="15"/>
    </row>
    <row r="786" spans="3:4">
      <c r="C786" s="15"/>
      <c r="D786" s="15"/>
    </row>
    <row r="787" spans="3:4">
      <c r="C787" s="15"/>
      <c r="D787" s="15"/>
    </row>
    <row r="788" spans="3:4">
      <c r="C788" s="15"/>
      <c r="D788" s="15"/>
    </row>
    <row r="789" spans="3:4">
      <c r="C789" s="15"/>
      <c r="D789" s="15"/>
    </row>
    <row r="790" spans="3:4">
      <c r="C790" s="15"/>
      <c r="D790" s="15"/>
    </row>
    <row r="791" spans="3:4">
      <c r="C791" s="15"/>
      <c r="D791" s="15"/>
    </row>
    <row r="792" spans="3:4">
      <c r="C792" s="15"/>
      <c r="D792" s="15"/>
    </row>
    <row r="793" spans="3:4">
      <c r="C793" s="15"/>
      <c r="D793" s="15"/>
    </row>
    <row r="794" spans="3:4">
      <c r="C794" s="15"/>
      <c r="D794" s="15"/>
    </row>
    <row r="795" spans="3:4">
      <c r="C795" s="15"/>
      <c r="D795" s="15"/>
    </row>
    <row r="796" spans="3:4">
      <c r="C796" s="15"/>
      <c r="D796" s="15"/>
    </row>
    <row r="797" spans="3:4">
      <c r="C797" s="15"/>
      <c r="D797" s="15"/>
    </row>
    <row r="798" spans="3:4">
      <c r="C798" s="15"/>
      <c r="D798" s="15"/>
    </row>
    <row r="799" spans="3:4">
      <c r="C799" s="15"/>
      <c r="D799" s="15"/>
    </row>
    <row r="800" spans="3:4">
      <c r="C800" s="15"/>
      <c r="D800" s="15"/>
    </row>
    <row r="801" spans="3:4">
      <c r="C801" s="15"/>
      <c r="D801" s="15"/>
    </row>
    <row r="802" spans="3:4">
      <c r="C802" s="15"/>
      <c r="D802" s="15"/>
    </row>
    <row r="803" spans="3:4">
      <c r="C803" s="15"/>
      <c r="D803" s="15"/>
    </row>
    <row r="804" spans="3:4">
      <c r="C804" s="15"/>
      <c r="D804" s="15"/>
    </row>
    <row r="805" spans="3:4">
      <c r="C805" s="15"/>
      <c r="D805" s="15"/>
    </row>
    <row r="806" spans="3:4">
      <c r="C806" s="15"/>
      <c r="D806" s="15"/>
    </row>
    <row r="807" spans="3:4">
      <c r="C807" s="15"/>
      <c r="D807" s="15"/>
    </row>
    <row r="808" spans="3:4">
      <c r="C808" s="15"/>
      <c r="D808" s="15"/>
    </row>
    <row r="809" spans="3:4">
      <c r="C809" s="15"/>
      <c r="D809" s="15"/>
    </row>
    <row r="810" spans="3:4">
      <c r="C810" s="15"/>
      <c r="D810" s="15"/>
    </row>
    <row r="811" spans="3:4">
      <c r="C811" s="15"/>
      <c r="D811" s="15"/>
    </row>
    <row r="812" spans="3:4">
      <c r="C812" s="15"/>
      <c r="D812" s="15"/>
    </row>
    <row r="813" spans="3:4">
      <c r="C813" s="15"/>
      <c r="D813" s="15"/>
    </row>
    <row r="814" spans="3:4">
      <c r="C814" s="15"/>
      <c r="D814" s="15"/>
    </row>
    <row r="815" spans="3:4">
      <c r="C815" s="15"/>
      <c r="D815" s="15"/>
    </row>
    <row r="816" spans="3:4">
      <c r="C816" s="15"/>
      <c r="D816" s="15"/>
    </row>
    <row r="817" spans="3:4">
      <c r="C817" s="15"/>
      <c r="D817" s="15"/>
    </row>
    <row r="818" spans="3:4">
      <c r="C818" s="15"/>
      <c r="D818" s="15"/>
    </row>
    <row r="819" spans="3:4">
      <c r="C819" s="15"/>
      <c r="D819" s="15"/>
    </row>
    <row r="820" spans="3:4">
      <c r="C820" s="15"/>
      <c r="D820" s="15"/>
    </row>
    <row r="821" spans="3:4">
      <c r="C821" s="15"/>
      <c r="D821" s="15"/>
    </row>
    <row r="822" spans="3:4">
      <c r="C822" s="15"/>
      <c r="D822" s="15"/>
    </row>
    <row r="823" spans="3:4">
      <c r="C823" s="15"/>
      <c r="D823" s="15"/>
    </row>
    <row r="824" spans="3:4">
      <c r="C824" s="15"/>
      <c r="D824" s="15"/>
    </row>
    <row r="825" spans="3:4">
      <c r="C825" s="15"/>
      <c r="D825" s="15"/>
    </row>
    <row r="826" spans="3:4">
      <c r="C826" s="15"/>
      <c r="D826" s="15"/>
    </row>
    <row r="827" spans="3:4">
      <c r="C827" s="15"/>
      <c r="D827" s="15"/>
    </row>
    <row r="828" spans="3:4">
      <c r="C828" s="15"/>
      <c r="D828" s="15"/>
    </row>
    <row r="829" spans="3:4">
      <c r="C829" s="15"/>
      <c r="D829" s="15"/>
    </row>
    <row r="830" spans="3:4">
      <c r="C830" s="15"/>
      <c r="D830" s="15"/>
    </row>
    <row r="831" spans="3:4">
      <c r="C831" s="15"/>
      <c r="D831" s="15"/>
    </row>
    <row r="832" spans="3:4">
      <c r="C832" s="15"/>
      <c r="D832" s="15"/>
    </row>
    <row r="833" spans="3:4">
      <c r="C833" s="15"/>
      <c r="D833" s="15"/>
    </row>
    <row r="834" spans="3:4">
      <c r="C834" s="15"/>
      <c r="D834" s="15"/>
    </row>
    <row r="835" spans="3:4">
      <c r="C835" s="15"/>
      <c r="D835" s="15"/>
    </row>
    <row r="836" spans="3:4">
      <c r="C836" s="15"/>
      <c r="D836" s="15"/>
    </row>
    <row r="837" spans="3:4">
      <c r="C837" s="15"/>
      <c r="D837" s="15"/>
    </row>
    <row r="838" spans="3:4">
      <c r="C838" s="15"/>
      <c r="D838" s="15"/>
    </row>
    <row r="839" spans="3:4">
      <c r="C839" s="15"/>
      <c r="D839" s="15"/>
    </row>
    <row r="840" spans="3:4">
      <c r="C840" s="15"/>
      <c r="D840" s="15"/>
    </row>
    <row r="841" spans="3:4">
      <c r="C841" s="15"/>
      <c r="D841" s="15"/>
    </row>
    <row r="842" spans="3:4">
      <c r="C842" s="15"/>
      <c r="D842" s="15"/>
    </row>
    <row r="843" spans="3:4">
      <c r="C843" s="15"/>
      <c r="D843" s="15"/>
    </row>
    <row r="844" spans="3:4">
      <c r="C844" s="15"/>
      <c r="D844" s="15"/>
    </row>
    <row r="845" spans="3:4">
      <c r="C845" s="15"/>
      <c r="D845" s="15"/>
    </row>
    <row r="846" spans="3:4">
      <c r="C846" s="15"/>
      <c r="D846" s="15"/>
    </row>
    <row r="847" spans="3:4">
      <c r="C847" s="15"/>
      <c r="D847" s="15"/>
    </row>
    <row r="848" spans="3:4">
      <c r="C848" s="15"/>
      <c r="D848" s="15"/>
    </row>
    <row r="849" spans="3:4">
      <c r="C849" s="15"/>
      <c r="D849" s="15"/>
    </row>
    <row r="850" spans="3:4">
      <c r="C850" s="15"/>
      <c r="D850" s="15"/>
    </row>
    <row r="851" spans="3:4">
      <c r="C851" s="15"/>
      <c r="D851" s="15"/>
    </row>
    <row r="852" spans="3:4">
      <c r="C852" s="15"/>
      <c r="D852" s="15"/>
    </row>
    <row r="853" spans="3:4">
      <c r="C853" s="15"/>
      <c r="D853" s="15"/>
    </row>
    <row r="854" spans="3:4">
      <c r="C854" s="15"/>
      <c r="D854" s="15"/>
    </row>
    <row r="855" spans="3:4">
      <c r="C855" s="15"/>
      <c r="D855" s="15"/>
    </row>
    <row r="856" spans="3:4">
      <c r="C856" s="15"/>
      <c r="D856" s="15"/>
    </row>
    <row r="857" spans="3:4">
      <c r="C857" s="15"/>
      <c r="D857" s="15"/>
    </row>
    <row r="858" spans="3:4">
      <c r="C858" s="15"/>
      <c r="D858" s="15"/>
    </row>
    <row r="859" spans="3:4">
      <c r="C859" s="15"/>
      <c r="D859" s="15"/>
    </row>
    <row r="860" spans="3:4">
      <c r="C860" s="15"/>
      <c r="D860" s="15"/>
    </row>
  </sheetData>
  <mergeCells count="2">
    <mergeCell ref="B6:Q6"/>
    <mergeCell ref="B7:Q7"/>
  </mergeCells>
  <dataValidations count="1">
    <dataValidation allowBlank="1" showInputMessage="1" showErrorMessage="1" sqref="C1:C2 D1:XFD1048576 C6:C1048576 A1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M27" sqref="M2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>
        <v>1154</v>
      </c>
    </row>
    <row r="5" spans="2:23">
      <c r="B5" s="79" t="s">
        <v>193</v>
      </c>
      <c r="C5">
        <v>1154</v>
      </c>
    </row>
    <row r="7" spans="2:23" ht="26.25" customHeight="1">
      <c r="B7" s="115" t="s">
        <v>187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8" customFormat="1" ht="63">
      <c r="B8" s="4" t="s">
        <v>102</v>
      </c>
      <c r="C8" s="27" t="s">
        <v>50</v>
      </c>
      <c r="D8" s="28" t="s">
        <v>88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182</v>
      </c>
      <c r="L8" s="28" t="s">
        <v>74</v>
      </c>
      <c r="M8" s="28" t="s">
        <v>183</v>
      </c>
      <c r="N8" s="28" t="s">
        <v>76</v>
      </c>
      <c r="O8" s="28" t="s">
        <v>58</v>
      </c>
      <c r="P8" s="35" t="s">
        <v>59</v>
      </c>
      <c r="R8" s="15"/>
    </row>
    <row r="9" spans="2:23" s="18" customFormat="1" ht="17.25" customHeight="1">
      <c r="B9" s="19"/>
      <c r="C9" s="30"/>
      <c r="D9" s="30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34"/>
    </row>
    <row r="11" spans="2:23" s="22" customFormat="1" ht="18" customHeight="1">
      <c r="B11" s="23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80">
        <v>0</v>
      </c>
      <c r="M11" s="80">
        <v>0</v>
      </c>
      <c r="N11" s="7"/>
      <c r="O11" s="80">
        <v>0</v>
      </c>
      <c r="P11" s="80">
        <v>0</v>
      </c>
      <c r="Q11" s="34"/>
    </row>
    <row r="12" spans="2:23">
      <c r="B12" s="82" t="s">
        <v>195</v>
      </c>
      <c r="E12" s="14"/>
      <c r="F12" s="14"/>
      <c r="G12" s="14"/>
      <c r="H12" s="83">
        <v>0</v>
      </c>
      <c r="I12" s="14"/>
      <c r="J12" s="14"/>
      <c r="K12" s="14"/>
      <c r="L12" s="83">
        <v>0</v>
      </c>
      <c r="M12" s="83">
        <v>0</v>
      </c>
      <c r="N12" s="14"/>
      <c r="O12" s="83">
        <v>0</v>
      </c>
      <c r="P12" s="83">
        <v>0</v>
      </c>
      <c r="Q12" s="14"/>
      <c r="R12" s="14"/>
      <c r="S12" s="14"/>
      <c r="T12" s="14"/>
      <c r="U12" s="14"/>
      <c r="V12" s="14"/>
      <c r="W12" s="14"/>
    </row>
    <row r="13" spans="2:23">
      <c r="B13" s="82" t="s">
        <v>1214</v>
      </c>
      <c r="E13" s="14"/>
      <c r="F13" s="14"/>
      <c r="G13" s="14"/>
      <c r="H13" s="83">
        <v>0</v>
      </c>
      <c r="I13" s="14"/>
      <c r="J13" s="14"/>
      <c r="K13" s="14"/>
      <c r="L13" s="83">
        <v>0</v>
      </c>
      <c r="M13" s="83">
        <v>0</v>
      </c>
      <c r="N13" s="14"/>
      <c r="O13" s="83">
        <v>0</v>
      </c>
      <c r="P13" s="83">
        <v>0</v>
      </c>
      <c r="Q13" s="14"/>
      <c r="R13" s="14"/>
      <c r="S13" s="14"/>
      <c r="T13" s="14"/>
      <c r="U13" s="14"/>
      <c r="V13" s="14"/>
      <c r="W13" s="14"/>
    </row>
    <row r="14" spans="2:23">
      <c r="B14" s="92">
        <v>0</v>
      </c>
      <c r="C14" s="92">
        <v>0</v>
      </c>
      <c r="D14" s="92">
        <v>0</v>
      </c>
      <c r="E14" s="92">
        <v>0</v>
      </c>
      <c r="F14" s="95"/>
      <c r="G14" s="95"/>
      <c r="H14" s="99">
        <v>0</v>
      </c>
      <c r="I14" s="92">
        <v>0</v>
      </c>
      <c r="J14" s="81">
        <v>0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  <c r="Q14" s="14"/>
      <c r="R14" s="14"/>
      <c r="S14" s="14"/>
      <c r="T14" s="14"/>
      <c r="U14" s="14"/>
      <c r="V14" s="14"/>
      <c r="W14" s="14"/>
    </row>
    <row r="15" spans="2:23">
      <c r="B15" s="94" t="s">
        <v>1215</v>
      </c>
      <c r="C15" s="95"/>
      <c r="D15" s="95"/>
      <c r="E15" s="95"/>
      <c r="F15" s="95"/>
      <c r="G15" s="95"/>
      <c r="H15" s="94">
        <v>0</v>
      </c>
      <c r="I15" s="95"/>
      <c r="J15" s="14"/>
      <c r="K15" s="14"/>
      <c r="L15" s="83">
        <v>0</v>
      </c>
      <c r="M15" s="83">
        <v>0</v>
      </c>
      <c r="N15" s="14"/>
      <c r="O15" s="83">
        <v>0</v>
      </c>
      <c r="P15" s="83">
        <v>0</v>
      </c>
      <c r="Q15" s="14"/>
      <c r="R15" s="14"/>
      <c r="S15" s="14"/>
      <c r="T15" s="14"/>
      <c r="U15" s="14"/>
      <c r="V15" s="14"/>
      <c r="W15" s="14"/>
    </row>
    <row r="16" spans="2:23">
      <c r="B16" s="92">
        <v>0</v>
      </c>
      <c r="C16" s="92">
        <v>0</v>
      </c>
      <c r="D16" s="92">
        <v>0</v>
      </c>
      <c r="E16" s="92">
        <v>0</v>
      </c>
      <c r="F16" s="95"/>
      <c r="G16" s="95"/>
      <c r="H16" s="99">
        <v>0</v>
      </c>
      <c r="I16" s="92">
        <v>0</v>
      </c>
      <c r="J16" s="81">
        <v>0</v>
      </c>
      <c r="K16" s="81">
        <v>0</v>
      </c>
      <c r="L16" s="81">
        <v>0</v>
      </c>
      <c r="M16" s="81">
        <v>0</v>
      </c>
      <c r="N16" s="81">
        <v>0</v>
      </c>
      <c r="O16" s="81">
        <v>0</v>
      </c>
      <c r="P16" s="81">
        <v>0</v>
      </c>
      <c r="Q16" s="14"/>
      <c r="R16" s="14"/>
      <c r="S16" s="14"/>
      <c r="T16" s="14"/>
      <c r="U16" s="14"/>
      <c r="V16" s="14"/>
      <c r="W16" s="14"/>
    </row>
    <row r="17" spans="2:23">
      <c r="B17" s="94" t="s">
        <v>258</v>
      </c>
      <c r="C17" s="95"/>
      <c r="D17" s="95"/>
      <c r="E17" s="95"/>
      <c r="F17" s="95"/>
      <c r="G17" s="95"/>
      <c r="H17" s="94">
        <v>0</v>
      </c>
      <c r="I17" s="95"/>
      <c r="J17" s="14"/>
      <c r="K17" s="14"/>
      <c r="L17" s="83">
        <v>0</v>
      </c>
      <c r="M17" s="83">
        <v>0</v>
      </c>
      <c r="N17" s="14"/>
      <c r="O17" s="83">
        <v>0</v>
      </c>
      <c r="P17" s="83">
        <v>0</v>
      </c>
      <c r="Q17" s="14"/>
      <c r="R17" s="14"/>
      <c r="S17" s="14"/>
      <c r="T17" s="14"/>
      <c r="U17" s="14"/>
      <c r="V17" s="14"/>
      <c r="W17" s="14"/>
    </row>
    <row r="18" spans="2:23">
      <c r="B18" s="92">
        <v>0</v>
      </c>
      <c r="C18" s="92">
        <v>0</v>
      </c>
      <c r="D18" s="92">
        <v>0</v>
      </c>
      <c r="E18" s="92">
        <v>0</v>
      </c>
      <c r="F18" s="95"/>
      <c r="G18" s="95"/>
      <c r="H18" s="99">
        <v>0</v>
      </c>
      <c r="I18" s="92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0</v>
      </c>
      <c r="P18" s="81">
        <v>0</v>
      </c>
      <c r="Q18" s="14"/>
      <c r="R18" s="14"/>
      <c r="S18" s="14"/>
      <c r="T18" s="14"/>
      <c r="U18" s="14"/>
      <c r="V18" s="14"/>
      <c r="W18" s="14"/>
    </row>
    <row r="19" spans="2:23">
      <c r="B19" s="94" t="s">
        <v>676</v>
      </c>
      <c r="C19" s="95"/>
      <c r="D19" s="95"/>
      <c r="E19" s="95"/>
      <c r="F19" s="95"/>
      <c r="G19" s="95"/>
      <c r="H19" s="94">
        <v>0</v>
      </c>
      <c r="I19" s="95"/>
      <c r="J19" s="14"/>
      <c r="K19" s="14"/>
      <c r="L19" s="83">
        <v>0</v>
      </c>
      <c r="M19" s="83">
        <v>0</v>
      </c>
      <c r="N19" s="14"/>
      <c r="O19" s="83">
        <v>0</v>
      </c>
      <c r="P19" s="83">
        <v>0</v>
      </c>
      <c r="Q19" s="14"/>
      <c r="R19" s="14"/>
      <c r="S19" s="14"/>
      <c r="T19" s="14"/>
      <c r="U19" s="14"/>
      <c r="V19" s="14"/>
      <c r="W19" s="14"/>
    </row>
    <row r="20" spans="2:23">
      <c r="B20" s="92">
        <v>0</v>
      </c>
      <c r="C20" s="92">
        <v>0</v>
      </c>
      <c r="D20" s="92">
        <v>0</v>
      </c>
      <c r="E20" s="92">
        <v>0</v>
      </c>
      <c r="F20" s="95"/>
      <c r="G20" s="95"/>
      <c r="H20" s="99">
        <v>0</v>
      </c>
      <c r="I20" s="92">
        <v>0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  <c r="O20" s="81">
        <v>0</v>
      </c>
      <c r="P20" s="81">
        <v>0</v>
      </c>
      <c r="Q20" s="14"/>
      <c r="R20" s="14"/>
      <c r="S20" s="14"/>
      <c r="T20" s="14"/>
      <c r="U20" s="14"/>
      <c r="V20" s="14"/>
      <c r="W20" s="14"/>
    </row>
    <row r="21" spans="2:23">
      <c r="B21" s="91" t="s">
        <v>1389</v>
      </c>
      <c r="D21" s="15"/>
    </row>
    <row r="22" spans="2:23">
      <c r="B22" s="91" t="s">
        <v>1390</v>
      </c>
      <c r="D22" s="15"/>
    </row>
    <row r="23" spans="2:23">
      <c r="D23" s="15"/>
    </row>
    <row r="24" spans="2:23">
      <c r="D24" s="15"/>
    </row>
    <row r="25" spans="2:23">
      <c r="D25" s="15"/>
    </row>
    <row r="26" spans="2:23">
      <c r="D26" s="15"/>
    </row>
    <row r="27" spans="2:23">
      <c r="D27" s="15"/>
    </row>
    <row r="28" spans="2:23">
      <c r="D28" s="15"/>
    </row>
    <row r="29" spans="2:23">
      <c r="D29" s="15"/>
    </row>
    <row r="30" spans="2:23">
      <c r="D30" s="15"/>
    </row>
    <row r="31" spans="2:23">
      <c r="D31" s="15"/>
    </row>
    <row r="32" spans="2:23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D372" s="15"/>
    </row>
    <row r="373" spans="2:4">
      <c r="D373" s="15"/>
    </row>
    <row r="374" spans="2:4">
      <c r="D374" s="15"/>
    </row>
    <row r="375" spans="2:4">
      <c r="B375" s="15"/>
      <c r="D375" s="15"/>
    </row>
    <row r="376" spans="2:4">
      <c r="B376" s="15"/>
      <c r="D376" s="15"/>
    </row>
    <row r="377" spans="2:4">
      <c r="B377" s="18"/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  <row r="385" spans="4:4">
      <c r="D385" s="15"/>
    </row>
    <row r="386" spans="4:4">
      <c r="D386" s="15"/>
    </row>
    <row r="387" spans="4:4">
      <c r="D387" s="15"/>
    </row>
  </sheetData>
  <mergeCells count="1">
    <mergeCell ref="B7:P7"/>
  </mergeCells>
  <dataValidations count="1">
    <dataValidation allowBlank="1" showInputMessage="1" showErrorMessage="1" sqref="A1:A1048576 C1:XFD1048576 B1:B20 B23:B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6" workbookViewId="0">
      <selection activeCell="C2" sqref="C2:C5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14" width="10.7109375" style="15" customWidth="1"/>
    <col min="15" max="15" width="14.7109375" style="15" customWidth="1"/>
    <col min="16" max="16" width="11.7109375" style="15" customWidth="1"/>
    <col min="17" max="17" width="14.7109375" style="15" customWidth="1"/>
    <col min="18" max="20" width="10.7109375" style="15" customWidth="1"/>
    <col min="21" max="21" width="7.5703125" style="15" customWidth="1"/>
    <col min="22" max="22" width="6.7109375" style="15" customWidth="1"/>
    <col min="23" max="23" width="7.7109375" style="15" customWidth="1"/>
    <col min="24" max="24" width="7.140625" style="15" customWidth="1"/>
    <col min="25" max="25" width="6" style="15" customWidth="1"/>
    <col min="26" max="26" width="7.85546875" style="15" customWidth="1"/>
    <col min="27" max="27" width="8.140625" style="15" customWidth="1"/>
    <col min="28" max="28" width="6.28515625" style="15" customWidth="1"/>
    <col min="29" max="29" width="8" style="15" customWidth="1"/>
    <col min="30" max="30" width="8.7109375" style="15" customWidth="1"/>
    <col min="31" max="31" width="10" style="15" customWidth="1"/>
    <col min="32" max="32" width="9.5703125" style="15" customWidth="1"/>
    <col min="33" max="33" width="6.140625" style="15" customWidth="1"/>
    <col min="34" max="35" width="5.7109375" style="15" customWidth="1"/>
    <col min="36" max="36" width="6.85546875" style="15" customWidth="1"/>
    <col min="37" max="37" width="6.42578125" style="15" customWidth="1"/>
    <col min="38" max="38" width="6.7109375" style="15" customWidth="1"/>
    <col min="39" max="39" width="7.28515625" style="15" customWidth="1"/>
    <col min="40" max="51" width="5.7109375" style="15" customWidth="1"/>
    <col min="52" max="16384" width="9.140625" style="15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1392</v>
      </c>
    </row>
    <row r="3" spans="2:67">
      <c r="B3" s="2" t="s">
        <v>2</v>
      </c>
      <c r="C3" t="s">
        <v>191</v>
      </c>
    </row>
    <row r="4" spans="2:67">
      <c r="B4" s="2" t="s">
        <v>3</v>
      </c>
      <c r="C4">
        <v>1154</v>
      </c>
    </row>
    <row r="5" spans="2:67">
      <c r="B5" s="79" t="s">
        <v>193</v>
      </c>
      <c r="C5">
        <v>1154</v>
      </c>
    </row>
    <row r="6" spans="2:67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4"/>
      <c r="BO6" s="18"/>
    </row>
    <row r="7" spans="2:67" ht="26.25" customHeight="1">
      <c r="B7" s="110" t="s">
        <v>86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4"/>
      <c r="BJ7" s="18"/>
      <c r="BO7" s="18"/>
    </row>
    <row r="8" spans="2:67" s="18" customFormat="1" ht="63">
      <c r="B8" s="36" t="s">
        <v>49</v>
      </c>
      <c r="C8" s="17" t="s">
        <v>50</v>
      </c>
      <c r="D8" s="37" t="s">
        <v>71</v>
      </c>
      <c r="E8" s="37" t="s">
        <v>87</v>
      </c>
      <c r="F8" s="37" t="s">
        <v>51</v>
      </c>
      <c r="G8" s="17" t="s">
        <v>88</v>
      </c>
      <c r="H8" s="17" t="s">
        <v>52</v>
      </c>
      <c r="I8" s="17" t="s">
        <v>53</v>
      </c>
      <c r="J8" s="17" t="s">
        <v>72</v>
      </c>
      <c r="K8" s="17" t="s">
        <v>73</v>
      </c>
      <c r="L8" s="17" t="s">
        <v>54</v>
      </c>
      <c r="M8" s="17" t="s">
        <v>55</v>
      </c>
      <c r="N8" s="17" t="s">
        <v>56</v>
      </c>
      <c r="O8" s="17" t="s">
        <v>74</v>
      </c>
      <c r="P8" s="17" t="s">
        <v>75</v>
      </c>
      <c r="Q8" s="17" t="s">
        <v>57</v>
      </c>
      <c r="R8" s="17" t="s">
        <v>76</v>
      </c>
      <c r="S8" s="37" t="s">
        <v>58</v>
      </c>
      <c r="T8" s="38" t="s">
        <v>59</v>
      </c>
      <c r="V8" s="15"/>
      <c r="AZ8" s="15"/>
      <c r="BJ8" s="15"/>
      <c r="BK8" s="15"/>
      <c r="BL8" s="15"/>
      <c r="BO8" s="22"/>
    </row>
    <row r="9" spans="2:67" s="18" customFormat="1" ht="20.25" customHeight="1">
      <c r="B9" s="39"/>
      <c r="C9" s="20"/>
      <c r="D9" s="20"/>
      <c r="E9" s="20"/>
      <c r="F9" s="20"/>
      <c r="G9" s="20"/>
      <c r="H9" s="20"/>
      <c r="I9" s="20"/>
      <c r="J9" s="20" t="s">
        <v>77</v>
      </c>
      <c r="K9" s="20" t="s">
        <v>78</v>
      </c>
      <c r="L9" s="20"/>
      <c r="M9" s="20" t="s">
        <v>7</v>
      </c>
      <c r="N9" s="20" t="s">
        <v>7</v>
      </c>
      <c r="O9" s="20"/>
      <c r="P9" s="20" t="s">
        <v>79</v>
      </c>
      <c r="Q9" s="20" t="s">
        <v>6</v>
      </c>
      <c r="R9" s="20" t="s">
        <v>7</v>
      </c>
      <c r="S9" s="20" t="s">
        <v>7</v>
      </c>
      <c r="T9" s="40" t="s">
        <v>7</v>
      </c>
      <c r="BJ9" s="15"/>
      <c r="BL9" s="15"/>
      <c r="BO9" s="22"/>
    </row>
    <row r="10" spans="2:67" s="22" customFormat="1" ht="18" customHeight="1">
      <c r="B10" s="4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4" t="s">
        <v>90</v>
      </c>
      <c r="T10" s="42" t="s">
        <v>91</v>
      </c>
      <c r="U10" s="34"/>
      <c r="BJ10" s="15"/>
      <c r="BK10" s="18"/>
      <c r="BL10" s="15"/>
      <c r="BO10" s="15"/>
    </row>
    <row r="11" spans="2:67" s="22" customFormat="1" ht="18" customHeight="1" thickBot="1">
      <c r="B11" s="43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80">
        <v>0</v>
      </c>
      <c r="P11" s="32"/>
      <c r="Q11" s="80">
        <v>0</v>
      </c>
      <c r="R11" s="7"/>
      <c r="S11" s="80">
        <v>0</v>
      </c>
      <c r="T11" s="80">
        <v>0</v>
      </c>
      <c r="U11" s="34"/>
      <c r="BJ11" s="15"/>
      <c r="BK11" s="18"/>
      <c r="BL11" s="15"/>
      <c r="BO11" s="15"/>
    </row>
    <row r="12" spans="2:67">
      <c r="B12" s="82" t="s">
        <v>195</v>
      </c>
      <c r="C12" s="15"/>
      <c r="D12" s="15"/>
      <c r="E12" s="15"/>
      <c r="F12" s="15"/>
      <c r="G12" s="15"/>
      <c r="K12" s="83">
        <v>0</v>
      </c>
      <c r="N12" s="83">
        <v>0</v>
      </c>
      <c r="O12" s="83">
        <v>0</v>
      </c>
      <c r="Q12" s="83">
        <v>0</v>
      </c>
      <c r="S12" s="83">
        <v>0</v>
      </c>
      <c r="T12" s="83">
        <v>0</v>
      </c>
    </row>
    <row r="13" spans="2:67">
      <c r="B13" s="82" t="s">
        <v>257</v>
      </c>
      <c r="C13" s="15"/>
      <c r="D13" s="15"/>
      <c r="E13" s="15"/>
      <c r="F13" s="15"/>
      <c r="G13" s="15"/>
      <c r="K13" s="83">
        <v>0</v>
      </c>
      <c r="N13" s="83">
        <v>0</v>
      </c>
      <c r="O13" s="83">
        <v>0</v>
      </c>
      <c r="Q13" s="83">
        <v>0</v>
      </c>
      <c r="S13" s="83">
        <v>0</v>
      </c>
      <c r="T13" s="83">
        <v>0</v>
      </c>
    </row>
    <row r="14" spans="2:67">
      <c r="B14" s="81">
        <v>0</v>
      </c>
      <c r="C14" s="81">
        <v>0</v>
      </c>
      <c r="D14" s="90"/>
      <c r="E14" s="90"/>
      <c r="F14" s="90"/>
      <c r="G14" s="81">
        <v>0</v>
      </c>
      <c r="H14" s="81">
        <v>0</v>
      </c>
      <c r="I14" s="90"/>
      <c r="J14" s="90"/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  <c r="Q14" s="81">
        <v>0</v>
      </c>
      <c r="R14" s="81">
        <v>0</v>
      </c>
      <c r="S14" s="81">
        <v>0</v>
      </c>
      <c r="T14" s="81">
        <v>0</v>
      </c>
    </row>
    <row r="15" spans="2:67">
      <c r="B15" s="83" t="s">
        <v>230</v>
      </c>
      <c r="C15" s="90"/>
      <c r="D15" s="90"/>
      <c r="E15" s="90"/>
      <c r="F15" s="90"/>
      <c r="G15" s="90"/>
      <c r="H15" s="90"/>
      <c r="I15" s="90"/>
      <c r="J15" s="90"/>
      <c r="K15" s="83">
        <v>0</v>
      </c>
      <c r="L15" s="90"/>
      <c r="N15" s="83">
        <v>0</v>
      </c>
      <c r="O15" s="83">
        <v>0</v>
      </c>
      <c r="Q15" s="83">
        <v>0</v>
      </c>
      <c r="S15" s="83">
        <v>0</v>
      </c>
      <c r="T15" s="83">
        <v>0</v>
      </c>
    </row>
    <row r="16" spans="2:67">
      <c r="B16" s="81">
        <v>0</v>
      </c>
      <c r="C16" s="81">
        <v>0</v>
      </c>
      <c r="D16" s="90"/>
      <c r="E16" s="90"/>
      <c r="F16" s="90"/>
      <c r="G16" s="81">
        <v>0</v>
      </c>
      <c r="H16" s="81">
        <v>0</v>
      </c>
      <c r="I16" s="90"/>
      <c r="J16" s="90"/>
      <c r="K16" s="81">
        <v>0</v>
      </c>
      <c r="L16" s="81">
        <v>0</v>
      </c>
      <c r="M16" s="81">
        <v>0</v>
      </c>
      <c r="N16" s="81">
        <v>0</v>
      </c>
      <c r="O16" s="81">
        <v>0</v>
      </c>
      <c r="P16" s="81">
        <v>0</v>
      </c>
      <c r="Q16" s="81">
        <v>0</v>
      </c>
      <c r="R16" s="81">
        <v>0</v>
      </c>
      <c r="S16" s="81">
        <v>0</v>
      </c>
      <c r="T16" s="81">
        <v>0</v>
      </c>
    </row>
    <row r="17" spans="2:20">
      <c r="B17" s="83" t="s">
        <v>258</v>
      </c>
      <c r="C17" s="90"/>
      <c r="D17" s="90"/>
      <c r="E17" s="90"/>
      <c r="F17" s="90"/>
      <c r="G17" s="90"/>
      <c r="H17" s="90"/>
      <c r="I17" s="90"/>
      <c r="J17" s="90"/>
      <c r="K17" s="83">
        <v>0</v>
      </c>
      <c r="L17" s="90"/>
      <c r="N17" s="83">
        <v>0</v>
      </c>
      <c r="O17" s="83">
        <v>0</v>
      </c>
      <c r="Q17" s="83">
        <v>0</v>
      </c>
      <c r="S17" s="83">
        <v>0</v>
      </c>
      <c r="T17" s="83">
        <v>0</v>
      </c>
    </row>
    <row r="18" spans="2:20">
      <c r="B18" s="81">
        <v>0</v>
      </c>
      <c r="C18" s="81">
        <v>0</v>
      </c>
      <c r="D18" s="90"/>
      <c r="E18" s="90"/>
      <c r="F18" s="90"/>
      <c r="G18" s="81">
        <v>0</v>
      </c>
      <c r="H18" s="81">
        <v>0</v>
      </c>
      <c r="I18" s="90"/>
      <c r="J18" s="90"/>
      <c r="K18" s="81">
        <v>0</v>
      </c>
      <c r="L18" s="81">
        <v>0</v>
      </c>
      <c r="M18" s="81">
        <v>0</v>
      </c>
      <c r="N18" s="81">
        <v>0</v>
      </c>
      <c r="O18" s="81">
        <v>0</v>
      </c>
      <c r="P18" s="81">
        <v>0</v>
      </c>
      <c r="Q18" s="81">
        <v>0</v>
      </c>
      <c r="R18" s="81">
        <v>0</v>
      </c>
      <c r="S18" s="81">
        <v>0</v>
      </c>
      <c r="T18" s="81">
        <v>0</v>
      </c>
    </row>
    <row r="19" spans="2:20">
      <c r="B19" s="83" t="s">
        <v>212</v>
      </c>
      <c r="C19" s="90"/>
      <c r="D19" s="90"/>
      <c r="E19" s="90"/>
      <c r="F19" s="90"/>
      <c r="G19" s="90"/>
      <c r="H19" s="90"/>
      <c r="I19" s="90"/>
      <c r="J19" s="90"/>
      <c r="K19" s="83">
        <v>0</v>
      </c>
      <c r="L19" s="90"/>
      <c r="N19" s="83">
        <v>0</v>
      </c>
      <c r="O19" s="83">
        <v>0</v>
      </c>
      <c r="Q19" s="83">
        <v>0</v>
      </c>
      <c r="S19" s="83">
        <v>0</v>
      </c>
      <c r="T19" s="83">
        <v>0</v>
      </c>
    </row>
    <row r="20" spans="2:20">
      <c r="B20" s="83" t="s">
        <v>259</v>
      </c>
      <c r="C20" s="90"/>
      <c r="D20" s="90"/>
      <c r="E20" s="90"/>
      <c r="F20" s="90"/>
      <c r="G20" s="90"/>
      <c r="H20" s="90"/>
      <c r="I20" s="90"/>
      <c r="J20" s="90"/>
      <c r="K20" s="83">
        <v>0</v>
      </c>
      <c r="L20" s="90"/>
      <c r="N20" s="83">
        <v>0</v>
      </c>
      <c r="O20" s="83">
        <v>0</v>
      </c>
      <c r="Q20" s="83">
        <v>0</v>
      </c>
      <c r="S20" s="83">
        <v>0</v>
      </c>
      <c r="T20" s="83">
        <v>0</v>
      </c>
    </row>
    <row r="21" spans="2:20">
      <c r="B21" s="81">
        <v>0</v>
      </c>
      <c r="C21" s="81">
        <v>0</v>
      </c>
      <c r="D21" s="90"/>
      <c r="E21" s="90"/>
      <c r="F21" s="90"/>
      <c r="G21" s="81">
        <v>0</v>
      </c>
      <c r="H21" s="81">
        <v>0</v>
      </c>
      <c r="I21" s="90"/>
      <c r="J21" s="90"/>
      <c r="K21" s="81">
        <v>0</v>
      </c>
      <c r="L21" s="81">
        <v>0</v>
      </c>
      <c r="M21" s="81">
        <v>0</v>
      </c>
      <c r="N21" s="81">
        <v>0</v>
      </c>
      <c r="O21" s="81">
        <v>0</v>
      </c>
      <c r="P21" s="81">
        <v>0</v>
      </c>
      <c r="Q21" s="81">
        <v>0</v>
      </c>
      <c r="R21" s="81">
        <v>0</v>
      </c>
      <c r="S21" s="81">
        <v>0</v>
      </c>
      <c r="T21" s="81">
        <v>0</v>
      </c>
    </row>
    <row r="22" spans="2:20">
      <c r="B22" s="83" t="s">
        <v>260</v>
      </c>
      <c r="C22" s="90"/>
      <c r="D22" s="90"/>
      <c r="E22" s="90"/>
      <c r="F22" s="90"/>
      <c r="G22" s="90"/>
      <c r="H22" s="90"/>
      <c r="I22" s="90"/>
      <c r="J22" s="90"/>
      <c r="K22" s="83">
        <v>0</v>
      </c>
      <c r="L22" s="90"/>
      <c r="N22" s="83">
        <v>0</v>
      </c>
      <c r="O22" s="83">
        <v>0</v>
      </c>
      <c r="Q22" s="83">
        <v>0</v>
      </c>
      <c r="S22" s="83">
        <v>0</v>
      </c>
      <c r="T22" s="83">
        <v>0</v>
      </c>
    </row>
    <row r="23" spans="2:20">
      <c r="B23" s="81">
        <v>0</v>
      </c>
      <c r="C23" s="81">
        <v>0</v>
      </c>
      <c r="D23" s="90"/>
      <c r="E23" s="90"/>
      <c r="F23" s="90"/>
      <c r="G23" s="81">
        <v>0</v>
      </c>
      <c r="H23" s="81">
        <v>0</v>
      </c>
      <c r="I23" s="90"/>
      <c r="J23" s="90"/>
      <c r="K23" s="81">
        <v>0</v>
      </c>
      <c r="L23" s="81">
        <v>0</v>
      </c>
      <c r="M23" s="81">
        <v>0</v>
      </c>
      <c r="N23" s="81">
        <v>0</v>
      </c>
      <c r="O23" s="81">
        <v>0</v>
      </c>
      <c r="P23" s="81">
        <v>0</v>
      </c>
      <c r="Q23" s="81">
        <v>0</v>
      </c>
      <c r="R23" s="81">
        <v>0</v>
      </c>
      <c r="S23" s="81">
        <v>0</v>
      </c>
      <c r="T23" s="81">
        <v>0</v>
      </c>
    </row>
    <row r="24" spans="2:20">
      <c r="B24" s="91" t="s">
        <v>1389</v>
      </c>
      <c r="C24" s="15"/>
      <c r="D24" s="15"/>
      <c r="E24" s="15"/>
      <c r="F24" s="15"/>
      <c r="G24" s="15"/>
    </row>
    <row r="25" spans="2:20">
      <c r="B25" s="91" t="s">
        <v>1390</v>
      </c>
      <c r="C25" s="15"/>
      <c r="D25" s="15"/>
      <c r="E25" s="15"/>
      <c r="F25" s="15"/>
      <c r="G25" s="15"/>
    </row>
    <row r="26" spans="2:20">
      <c r="C26" s="15"/>
      <c r="D26" s="15"/>
      <c r="E26" s="15"/>
      <c r="F26" s="15"/>
      <c r="G26" s="15"/>
    </row>
    <row r="27" spans="2:20">
      <c r="C27" s="15"/>
      <c r="D27" s="15"/>
      <c r="E27" s="15"/>
      <c r="F27" s="15"/>
      <c r="G27" s="15"/>
    </row>
    <row r="28" spans="2:20">
      <c r="C28" s="15"/>
      <c r="D28" s="15"/>
      <c r="E28" s="15"/>
      <c r="F28" s="15"/>
      <c r="G28" s="15"/>
    </row>
    <row r="29" spans="2:20">
      <c r="C29" s="15"/>
      <c r="D29" s="15"/>
      <c r="E29" s="15"/>
      <c r="F29" s="15"/>
      <c r="G29" s="15"/>
    </row>
    <row r="30" spans="2:20">
      <c r="C30" s="15"/>
      <c r="D30" s="15"/>
      <c r="E30" s="15"/>
      <c r="F30" s="15"/>
      <c r="G30" s="15"/>
    </row>
    <row r="31" spans="2:20">
      <c r="C31" s="15"/>
      <c r="D31" s="15"/>
      <c r="E31" s="15"/>
      <c r="F31" s="15"/>
      <c r="G31" s="15"/>
    </row>
    <row r="32" spans="2:20">
      <c r="C32" s="15"/>
      <c r="D32" s="15"/>
      <c r="E32" s="15"/>
      <c r="F32" s="15"/>
      <c r="G32" s="15"/>
    </row>
    <row r="33" spans="3:7">
      <c r="C33" s="15"/>
      <c r="D33" s="15"/>
      <c r="E33" s="15"/>
      <c r="F33" s="15"/>
      <c r="G33" s="15"/>
    </row>
    <row r="34" spans="3:7">
      <c r="C34" s="15"/>
      <c r="D34" s="15"/>
      <c r="E34" s="15"/>
      <c r="F34" s="15"/>
      <c r="G34" s="15"/>
    </row>
    <row r="35" spans="3:7">
      <c r="C35" s="15"/>
      <c r="D35" s="15"/>
      <c r="E35" s="15"/>
      <c r="F35" s="15"/>
      <c r="G35" s="15"/>
    </row>
    <row r="36" spans="3:7">
      <c r="C36" s="15"/>
      <c r="D36" s="15"/>
      <c r="E36" s="15"/>
      <c r="F36" s="15"/>
      <c r="G36" s="15"/>
    </row>
    <row r="37" spans="3:7">
      <c r="C37" s="15"/>
      <c r="D37" s="15"/>
      <c r="E37" s="15"/>
      <c r="F37" s="15"/>
      <c r="G37" s="15"/>
    </row>
    <row r="38" spans="3:7">
      <c r="C38" s="15"/>
      <c r="D38" s="15"/>
      <c r="E38" s="15"/>
      <c r="F38" s="15"/>
      <c r="G38" s="15"/>
    </row>
    <row r="39" spans="3:7">
      <c r="C39" s="15"/>
      <c r="D39" s="15"/>
      <c r="E39" s="15"/>
      <c r="F39" s="15"/>
      <c r="G39" s="15"/>
    </row>
    <row r="40" spans="3:7">
      <c r="C40" s="15"/>
      <c r="D40" s="15"/>
      <c r="E40" s="15"/>
      <c r="F40" s="15"/>
      <c r="G40" s="15"/>
    </row>
    <row r="41" spans="3:7">
      <c r="C41" s="15"/>
      <c r="D41" s="15"/>
      <c r="E41" s="15"/>
      <c r="F41" s="15"/>
      <c r="G41" s="15"/>
    </row>
    <row r="42" spans="3:7">
      <c r="C42" s="15"/>
      <c r="D42" s="15"/>
      <c r="E42" s="15"/>
      <c r="F42" s="15"/>
      <c r="G42" s="15"/>
    </row>
    <row r="43" spans="3:7">
      <c r="C43" s="15"/>
      <c r="D43" s="15"/>
      <c r="E43" s="15"/>
      <c r="F43" s="15"/>
      <c r="G43" s="15"/>
    </row>
    <row r="44" spans="3:7">
      <c r="C44" s="15"/>
      <c r="D44" s="15"/>
      <c r="E44" s="15"/>
      <c r="F44" s="15"/>
      <c r="G44" s="15"/>
    </row>
    <row r="45" spans="3:7">
      <c r="C45" s="15"/>
      <c r="D45" s="15"/>
      <c r="E45" s="15"/>
      <c r="F45" s="15"/>
      <c r="G45" s="15"/>
    </row>
    <row r="46" spans="3:7">
      <c r="C46" s="15"/>
      <c r="D46" s="15"/>
      <c r="E46" s="15"/>
      <c r="F46" s="15"/>
      <c r="G46" s="15"/>
    </row>
    <row r="47" spans="3:7">
      <c r="C47" s="15"/>
      <c r="D47" s="15"/>
      <c r="E47" s="15"/>
      <c r="F47" s="15"/>
      <c r="G47" s="15"/>
    </row>
    <row r="48" spans="3:7">
      <c r="C48" s="15"/>
      <c r="D48" s="15"/>
      <c r="E48" s="15"/>
      <c r="F48" s="15"/>
      <c r="G48" s="15"/>
    </row>
    <row r="49" spans="3:7">
      <c r="C49" s="15"/>
      <c r="D49" s="15"/>
      <c r="E49" s="15"/>
      <c r="F49" s="15"/>
      <c r="G49" s="15"/>
    </row>
    <row r="50" spans="3:7">
      <c r="C50" s="15"/>
      <c r="D50" s="15"/>
      <c r="E50" s="15"/>
      <c r="F50" s="15"/>
      <c r="G50" s="15"/>
    </row>
    <row r="51" spans="3:7">
      <c r="C51" s="15"/>
      <c r="D51" s="15"/>
      <c r="E51" s="15"/>
      <c r="F51" s="15"/>
      <c r="G51" s="15"/>
    </row>
    <row r="52" spans="3:7">
      <c r="C52" s="15"/>
      <c r="D52" s="15"/>
      <c r="E52" s="15"/>
      <c r="F52" s="15"/>
      <c r="G52" s="15"/>
    </row>
    <row r="53" spans="3:7">
      <c r="C53" s="15"/>
      <c r="D53" s="15"/>
      <c r="E53" s="15"/>
      <c r="F53" s="15"/>
      <c r="G53" s="15"/>
    </row>
    <row r="54" spans="3:7">
      <c r="C54" s="15"/>
      <c r="D54" s="15"/>
      <c r="E54" s="15"/>
      <c r="F54" s="15"/>
      <c r="G54" s="15"/>
    </row>
    <row r="55" spans="3:7">
      <c r="C55" s="15"/>
      <c r="D55" s="15"/>
      <c r="E55" s="15"/>
      <c r="F55" s="15"/>
      <c r="G55" s="15"/>
    </row>
    <row r="56" spans="3:7">
      <c r="C56" s="15"/>
      <c r="D56" s="15"/>
      <c r="E56" s="15"/>
      <c r="F56" s="15"/>
      <c r="G56" s="15"/>
    </row>
    <row r="57" spans="3:7">
      <c r="C57" s="15"/>
      <c r="D57" s="15"/>
      <c r="E57" s="15"/>
      <c r="F57" s="15"/>
      <c r="G57" s="15"/>
    </row>
    <row r="58" spans="3:7">
      <c r="C58" s="15"/>
      <c r="D58" s="15"/>
      <c r="E58" s="15"/>
      <c r="F58" s="15"/>
      <c r="G58" s="15"/>
    </row>
    <row r="59" spans="3:7">
      <c r="C59" s="15"/>
      <c r="D59" s="15"/>
      <c r="E59" s="15"/>
      <c r="F59" s="15"/>
      <c r="G59" s="15"/>
    </row>
    <row r="60" spans="3:7">
      <c r="C60" s="15"/>
      <c r="D60" s="15"/>
      <c r="E60" s="15"/>
      <c r="F60" s="15"/>
      <c r="G60" s="15"/>
    </row>
    <row r="61" spans="3:7">
      <c r="C61" s="15"/>
      <c r="D61" s="15"/>
      <c r="E61" s="15"/>
      <c r="F61" s="15"/>
      <c r="G61" s="15"/>
    </row>
    <row r="62" spans="3:7">
      <c r="C62" s="15"/>
      <c r="D62" s="15"/>
      <c r="E62" s="15"/>
      <c r="F62" s="15"/>
      <c r="G62" s="15"/>
    </row>
    <row r="63" spans="3:7">
      <c r="C63" s="15"/>
      <c r="D63" s="15"/>
      <c r="E63" s="15"/>
      <c r="F63" s="15"/>
      <c r="G63" s="15"/>
    </row>
    <row r="64" spans="3:7">
      <c r="C64" s="15"/>
      <c r="D64" s="15"/>
      <c r="E64" s="15"/>
      <c r="F64" s="15"/>
      <c r="G64" s="15"/>
    </row>
    <row r="65" spans="3:7">
      <c r="C65" s="15"/>
      <c r="D65" s="15"/>
      <c r="E65" s="15"/>
      <c r="F65" s="15"/>
      <c r="G65" s="15"/>
    </row>
    <row r="66" spans="3:7">
      <c r="C66" s="15"/>
      <c r="D66" s="15"/>
      <c r="E66" s="15"/>
      <c r="F66" s="15"/>
      <c r="G66" s="15"/>
    </row>
    <row r="67" spans="3:7">
      <c r="C67" s="15"/>
      <c r="D67" s="15"/>
      <c r="E67" s="15"/>
      <c r="F67" s="15"/>
      <c r="G67" s="15"/>
    </row>
    <row r="68" spans="3:7">
      <c r="C68" s="15"/>
      <c r="D68" s="15"/>
      <c r="E68" s="15"/>
      <c r="F68" s="15"/>
      <c r="G68" s="15"/>
    </row>
    <row r="69" spans="3:7">
      <c r="C69" s="15"/>
      <c r="D69" s="15"/>
      <c r="E69" s="15"/>
      <c r="F69" s="15"/>
      <c r="G69" s="15"/>
    </row>
    <row r="70" spans="3:7">
      <c r="C70" s="15"/>
      <c r="D70" s="15"/>
      <c r="E70" s="15"/>
      <c r="F70" s="15"/>
      <c r="G70" s="15"/>
    </row>
    <row r="71" spans="3:7">
      <c r="C71" s="15"/>
      <c r="D71" s="15"/>
      <c r="E71" s="15"/>
      <c r="F71" s="15"/>
      <c r="G71" s="15"/>
    </row>
    <row r="72" spans="3:7">
      <c r="C72" s="15"/>
      <c r="D72" s="15"/>
      <c r="E72" s="15"/>
      <c r="F72" s="15"/>
      <c r="G72" s="15"/>
    </row>
    <row r="73" spans="3:7">
      <c r="C73" s="15"/>
      <c r="D73" s="15"/>
      <c r="E73" s="15"/>
      <c r="F73" s="15"/>
      <c r="G73" s="15"/>
    </row>
    <row r="74" spans="3:7">
      <c r="C74" s="15"/>
      <c r="D74" s="15"/>
      <c r="E74" s="15"/>
      <c r="F74" s="15"/>
      <c r="G74" s="15"/>
    </row>
    <row r="75" spans="3:7">
      <c r="C75" s="15"/>
      <c r="D75" s="15"/>
      <c r="E75" s="15"/>
      <c r="F75" s="15"/>
      <c r="G75" s="15"/>
    </row>
    <row r="76" spans="3:7">
      <c r="C76" s="15"/>
      <c r="D76" s="15"/>
      <c r="E76" s="15"/>
      <c r="F76" s="15"/>
      <c r="G76" s="15"/>
    </row>
    <row r="77" spans="3:7">
      <c r="C77" s="15"/>
      <c r="D77" s="15"/>
      <c r="E77" s="15"/>
      <c r="F77" s="15"/>
      <c r="G77" s="15"/>
    </row>
    <row r="78" spans="3:7">
      <c r="C78" s="15"/>
      <c r="D78" s="15"/>
      <c r="E78" s="15"/>
      <c r="F78" s="15"/>
      <c r="G78" s="15"/>
    </row>
    <row r="79" spans="3:7">
      <c r="C79" s="15"/>
      <c r="D79" s="15"/>
      <c r="E79" s="15"/>
      <c r="F79" s="15"/>
      <c r="G79" s="15"/>
    </row>
    <row r="80" spans="3:7">
      <c r="C80" s="15"/>
      <c r="D80" s="15"/>
      <c r="E80" s="15"/>
      <c r="F80" s="15"/>
      <c r="G80" s="15"/>
    </row>
    <row r="81" spans="3:7">
      <c r="C81" s="15"/>
      <c r="D81" s="15"/>
      <c r="E81" s="15"/>
      <c r="F81" s="15"/>
      <c r="G81" s="15"/>
    </row>
    <row r="82" spans="3:7">
      <c r="C82" s="15"/>
      <c r="D82" s="15"/>
      <c r="E82" s="15"/>
      <c r="F82" s="15"/>
      <c r="G82" s="15"/>
    </row>
    <row r="83" spans="3:7">
      <c r="C83" s="15"/>
      <c r="D83" s="15"/>
      <c r="E83" s="15"/>
      <c r="F83" s="15"/>
      <c r="G83" s="15"/>
    </row>
    <row r="84" spans="3:7">
      <c r="C84" s="15"/>
      <c r="D84" s="15"/>
      <c r="E84" s="15"/>
      <c r="F84" s="15"/>
      <c r="G84" s="15"/>
    </row>
    <row r="85" spans="3:7">
      <c r="C85" s="15"/>
      <c r="D85" s="15"/>
      <c r="E85" s="15"/>
      <c r="F85" s="15"/>
      <c r="G85" s="15"/>
    </row>
    <row r="86" spans="3:7">
      <c r="C86" s="15"/>
      <c r="D86" s="15"/>
      <c r="E86" s="15"/>
      <c r="F86" s="15"/>
      <c r="G86" s="15"/>
    </row>
    <row r="87" spans="3:7">
      <c r="C87" s="15"/>
      <c r="D87" s="15"/>
      <c r="E87" s="15"/>
      <c r="F87" s="15"/>
      <c r="G87" s="15"/>
    </row>
    <row r="88" spans="3:7">
      <c r="C88" s="15"/>
      <c r="D88" s="15"/>
      <c r="E88" s="15"/>
      <c r="F88" s="15"/>
      <c r="G88" s="15"/>
    </row>
    <row r="89" spans="3:7">
      <c r="C89" s="15"/>
      <c r="D89" s="15"/>
      <c r="E89" s="15"/>
      <c r="F89" s="15"/>
      <c r="G89" s="15"/>
    </row>
    <row r="90" spans="3:7">
      <c r="C90" s="15"/>
      <c r="D90" s="15"/>
      <c r="E90" s="15"/>
      <c r="F90" s="15"/>
      <c r="G90" s="15"/>
    </row>
    <row r="91" spans="3:7">
      <c r="C91" s="15"/>
      <c r="D91" s="15"/>
      <c r="E91" s="15"/>
      <c r="F91" s="15"/>
      <c r="G91" s="15"/>
    </row>
    <row r="92" spans="3:7">
      <c r="C92" s="15"/>
      <c r="D92" s="15"/>
      <c r="E92" s="15"/>
      <c r="F92" s="15"/>
      <c r="G92" s="15"/>
    </row>
    <row r="93" spans="3:7">
      <c r="C93" s="15"/>
      <c r="D93" s="15"/>
      <c r="E93" s="15"/>
      <c r="F93" s="15"/>
      <c r="G93" s="15"/>
    </row>
    <row r="94" spans="3:7">
      <c r="C94" s="15"/>
      <c r="D94" s="15"/>
      <c r="E94" s="15"/>
      <c r="F94" s="15"/>
      <c r="G94" s="15"/>
    </row>
    <row r="95" spans="3:7">
      <c r="C95" s="15"/>
      <c r="D95" s="15"/>
      <c r="E95" s="15"/>
      <c r="F95" s="15"/>
      <c r="G95" s="15"/>
    </row>
    <row r="96" spans="3:7">
      <c r="C96" s="15"/>
      <c r="D96" s="15"/>
      <c r="E96" s="15"/>
      <c r="F96" s="15"/>
      <c r="G96" s="15"/>
    </row>
    <row r="97" spans="3:7">
      <c r="C97" s="15"/>
      <c r="D97" s="15"/>
      <c r="E97" s="15"/>
      <c r="F97" s="15"/>
      <c r="G97" s="15"/>
    </row>
    <row r="98" spans="3:7">
      <c r="C98" s="15"/>
      <c r="D98" s="15"/>
      <c r="E98" s="15"/>
      <c r="F98" s="15"/>
      <c r="G98" s="15"/>
    </row>
    <row r="99" spans="3:7">
      <c r="C99" s="15"/>
      <c r="D99" s="15"/>
      <c r="E99" s="15"/>
      <c r="F99" s="15"/>
      <c r="G99" s="15"/>
    </row>
    <row r="100" spans="3:7">
      <c r="C100" s="15"/>
      <c r="D100" s="15"/>
      <c r="E100" s="15"/>
      <c r="F100" s="15"/>
      <c r="G100" s="15"/>
    </row>
    <row r="101" spans="3:7">
      <c r="C101" s="15"/>
      <c r="D101" s="15"/>
      <c r="E101" s="15"/>
      <c r="F101" s="15"/>
      <c r="G101" s="15"/>
    </row>
    <row r="102" spans="3:7">
      <c r="C102" s="15"/>
      <c r="D102" s="15"/>
      <c r="E102" s="15"/>
      <c r="F102" s="15"/>
      <c r="G102" s="15"/>
    </row>
    <row r="103" spans="3:7">
      <c r="C103" s="15"/>
      <c r="D103" s="15"/>
      <c r="E103" s="15"/>
      <c r="F103" s="15"/>
      <c r="G103" s="15"/>
    </row>
    <row r="104" spans="3:7">
      <c r="C104" s="15"/>
      <c r="D104" s="15"/>
      <c r="E104" s="15"/>
      <c r="F104" s="15"/>
      <c r="G104" s="15"/>
    </row>
    <row r="105" spans="3:7">
      <c r="C105" s="15"/>
      <c r="D105" s="15"/>
      <c r="E105" s="15"/>
      <c r="F105" s="15"/>
      <c r="G105" s="15"/>
    </row>
    <row r="106" spans="3:7">
      <c r="C106" s="15"/>
      <c r="D106" s="15"/>
      <c r="E106" s="15"/>
      <c r="F106" s="15"/>
      <c r="G106" s="15"/>
    </row>
    <row r="107" spans="3:7">
      <c r="C107" s="15"/>
      <c r="D107" s="15"/>
      <c r="E107" s="15"/>
      <c r="F107" s="15"/>
      <c r="G107" s="15"/>
    </row>
    <row r="108" spans="3:7">
      <c r="C108" s="15"/>
      <c r="D108" s="15"/>
      <c r="E108" s="15"/>
      <c r="F108" s="15"/>
      <c r="G108" s="15"/>
    </row>
    <row r="109" spans="3:7">
      <c r="C109" s="15"/>
      <c r="D109" s="15"/>
      <c r="E109" s="15"/>
      <c r="F109" s="15"/>
      <c r="G109" s="15"/>
    </row>
    <row r="110" spans="3:7">
      <c r="C110" s="15"/>
      <c r="D110" s="15"/>
      <c r="E110" s="15"/>
      <c r="F110" s="15"/>
      <c r="G110" s="15"/>
    </row>
    <row r="111" spans="3:7">
      <c r="C111" s="15"/>
      <c r="D111" s="15"/>
      <c r="E111" s="15"/>
      <c r="F111" s="15"/>
      <c r="G111" s="15"/>
    </row>
    <row r="112" spans="3:7">
      <c r="C112" s="15"/>
      <c r="D112" s="15"/>
      <c r="E112" s="15"/>
      <c r="F112" s="15"/>
      <c r="G112" s="15"/>
    </row>
    <row r="113" spans="3:7">
      <c r="C113" s="15"/>
      <c r="D113" s="15"/>
      <c r="E113" s="15"/>
      <c r="F113" s="15"/>
      <c r="G113" s="15"/>
    </row>
    <row r="114" spans="3:7">
      <c r="C114" s="15"/>
      <c r="D114" s="15"/>
      <c r="E114" s="15"/>
      <c r="F114" s="15"/>
      <c r="G114" s="15"/>
    </row>
    <row r="115" spans="3:7">
      <c r="C115" s="15"/>
      <c r="D115" s="15"/>
      <c r="E115" s="15"/>
      <c r="F115" s="15"/>
      <c r="G115" s="15"/>
    </row>
    <row r="116" spans="3:7">
      <c r="C116" s="15"/>
      <c r="D116" s="15"/>
      <c r="E116" s="15"/>
      <c r="F116" s="15"/>
      <c r="G116" s="15"/>
    </row>
    <row r="117" spans="3:7">
      <c r="C117" s="15"/>
      <c r="D117" s="15"/>
      <c r="E117" s="15"/>
      <c r="F117" s="15"/>
      <c r="G117" s="15"/>
    </row>
    <row r="118" spans="3:7">
      <c r="C118" s="15"/>
      <c r="D118" s="15"/>
      <c r="E118" s="15"/>
      <c r="F118" s="15"/>
      <c r="G118" s="15"/>
    </row>
    <row r="119" spans="3:7">
      <c r="C119" s="15"/>
      <c r="D119" s="15"/>
      <c r="E119" s="15"/>
      <c r="F119" s="15"/>
      <c r="G119" s="15"/>
    </row>
    <row r="120" spans="3:7">
      <c r="C120" s="15"/>
      <c r="D120" s="15"/>
      <c r="E120" s="15"/>
      <c r="F120" s="15"/>
      <c r="G120" s="15"/>
    </row>
    <row r="121" spans="3:7">
      <c r="C121" s="15"/>
      <c r="D121" s="15"/>
      <c r="E121" s="15"/>
      <c r="F121" s="15"/>
      <c r="G121" s="15"/>
    </row>
    <row r="122" spans="3:7">
      <c r="C122" s="15"/>
      <c r="D122" s="15"/>
      <c r="E122" s="15"/>
      <c r="F122" s="15"/>
      <c r="G122" s="15"/>
    </row>
    <row r="123" spans="3:7">
      <c r="C123" s="15"/>
      <c r="D123" s="15"/>
      <c r="E123" s="15"/>
      <c r="F123" s="15"/>
      <c r="G123" s="15"/>
    </row>
    <row r="124" spans="3:7">
      <c r="C124" s="15"/>
      <c r="D124" s="15"/>
      <c r="E124" s="15"/>
      <c r="F124" s="15"/>
      <c r="G124" s="15"/>
    </row>
    <row r="125" spans="3:7">
      <c r="C125" s="15"/>
      <c r="D125" s="15"/>
      <c r="E125" s="15"/>
      <c r="F125" s="15"/>
      <c r="G125" s="15"/>
    </row>
    <row r="126" spans="3:7">
      <c r="C126" s="15"/>
      <c r="D126" s="15"/>
      <c r="E126" s="15"/>
      <c r="F126" s="15"/>
      <c r="G126" s="15"/>
    </row>
    <row r="127" spans="3:7">
      <c r="C127" s="15"/>
      <c r="D127" s="15"/>
      <c r="E127" s="15"/>
      <c r="F127" s="15"/>
      <c r="G127" s="15"/>
    </row>
    <row r="128" spans="3:7">
      <c r="C128" s="15"/>
      <c r="D128" s="15"/>
      <c r="E128" s="15"/>
      <c r="F128" s="15"/>
      <c r="G128" s="15"/>
    </row>
    <row r="129" spans="3:7">
      <c r="C129" s="15"/>
      <c r="D129" s="15"/>
      <c r="E129" s="15"/>
      <c r="F129" s="15"/>
      <c r="G129" s="15"/>
    </row>
    <row r="130" spans="3:7">
      <c r="C130" s="15"/>
      <c r="D130" s="15"/>
      <c r="E130" s="15"/>
      <c r="F130" s="15"/>
      <c r="G130" s="15"/>
    </row>
    <row r="131" spans="3:7">
      <c r="C131" s="15"/>
      <c r="D131" s="15"/>
      <c r="E131" s="15"/>
      <c r="F131" s="15"/>
      <c r="G131" s="15"/>
    </row>
    <row r="132" spans="3:7">
      <c r="C132" s="15"/>
      <c r="D132" s="15"/>
      <c r="E132" s="15"/>
      <c r="F132" s="15"/>
      <c r="G132" s="15"/>
    </row>
    <row r="133" spans="3:7">
      <c r="C133" s="15"/>
      <c r="D133" s="15"/>
      <c r="E133" s="15"/>
      <c r="F133" s="15"/>
      <c r="G133" s="15"/>
    </row>
    <row r="134" spans="3:7">
      <c r="C134" s="15"/>
      <c r="D134" s="15"/>
      <c r="E134" s="15"/>
      <c r="F134" s="15"/>
      <c r="G134" s="15"/>
    </row>
    <row r="135" spans="3:7">
      <c r="C135" s="15"/>
      <c r="D135" s="15"/>
      <c r="E135" s="15"/>
      <c r="F135" s="15"/>
      <c r="G135" s="15"/>
    </row>
    <row r="136" spans="3:7">
      <c r="C136" s="15"/>
      <c r="D136" s="15"/>
      <c r="E136" s="15"/>
      <c r="F136" s="15"/>
      <c r="G136" s="15"/>
    </row>
    <row r="137" spans="3:7">
      <c r="C137" s="15"/>
      <c r="D137" s="15"/>
      <c r="E137" s="15"/>
      <c r="F137" s="15"/>
      <c r="G137" s="15"/>
    </row>
    <row r="138" spans="3:7">
      <c r="C138" s="15"/>
      <c r="D138" s="15"/>
      <c r="E138" s="15"/>
      <c r="F138" s="15"/>
      <c r="G138" s="15"/>
    </row>
    <row r="139" spans="3:7">
      <c r="C139" s="15"/>
      <c r="D139" s="15"/>
      <c r="E139" s="15"/>
      <c r="F139" s="15"/>
      <c r="G139" s="15"/>
    </row>
    <row r="140" spans="3:7">
      <c r="C140" s="15"/>
      <c r="D140" s="15"/>
      <c r="E140" s="15"/>
      <c r="F140" s="15"/>
      <c r="G140" s="15"/>
    </row>
    <row r="141" spans="3:7">
      <c r="C141" s="15"/>
      <c r="D141" s="15"/>
      <c r="E141" s="15"/>
      <c r="F141" s="15"/>
      <c r="G141" s="15"/>
    </row>
    <row r="142" spans="3:7">
      <c r="C142" s="15"/>
      <c r="D142" s="15"/>
      <c r="E142" s="15"/>
      <c r="F142" s="15"/>
      <c r="G142" s="15"/>
    </row>
    <row r="143" spans="3:7">
      <c r="C143" s="15"/>
      <c r="D143" s="15"/>
      <c r="E143" s="15"/>
      <c r="F143" s="15"/>
      <c r="G143" s="15"/>
    </row>
    <row r="144" spans="3:7">
      <c r="C144" s="15"/>
      <c r="D144" s="15"/>
      <c r="E144" s="15"/>
      <c r="F144" s="15"/>
      <c r="G144" s="15"/>
    </row>
    <row r="145" spans="3:7">
      <c r="C145" s="15"/>
      <c r="D145" s="15"/>
      <c r="E145" s="15"/>
      <c r="F145" s="15"/>
      <c r="G145" s="15"/>
    </row>
    <row r="146" spans="3:7">
      <c r="C146" s="15"/>
      <c r="D146" s="15"/>
      <c r="E146" s="15"/>
      <c r="F146" s="15"/>
      <c r="G146" s="15"/>
    </row>
    <row r="147" spans="3:7">
      <c r="C147" s="15"/>
      <c r="D147" s="15"/>
      <c r="E147" s="15"/>
      <c r="F147" s="15"/>
      <c r="G147" s="15"/>
    </row>
    <row r="148" spans="3:7">
      <c r="C148" s="15"/>
      <c r="D148" s="15"/>
      <c r="E148" s="15"/>
      <c r="F148" s="15"/>
      <c r="G148" s="15"/>
    </row>
    <row r="149" spans="3:7">
      <c r="C149" s="15"/>
      <c r="D149" s="15"/>
      <c r="E149" s="15"/>
      <c r="F149" s="15"/>
      <c r="G149" s="15"/>
    </row>
    <row r="150" spans="3:7">
      <c r="C150" s="15"/>
      <c r="D150" s="15"/>
      <c r="E150" s="15"/>
      <c r="F150" s="15"/>
      <c r="G150" s="15"/>
    </row>
    <row r="151" spans="3:7">
      <c r="C151" s="15"/>
      <c r="D151" s="15"/>
      <c r="E151" s="15"/>
      <c r="F151" s="15"/>
      <c r="G151" s="15"/>
    </row>
    <row r="152" spans="3:7">
      <c r="C152" s="15"/>
      <c r="D152" s="15"/>
      <c r="E152" s="15"/>
      <c r="F152" s="15"/>
      <c r="G152" s="15"/>
    </row>
    <row r="153" spans="3:7">
      <c r="C153" s="15"/>
      <c r="D153" s="15"/>
      <c r="E153" s="15"/>
      <c r="F153" s="15"/>
      <c r="G153" s="15"/>
    </row>
    <row r="154" spans="3:7">
      <c r="C154" s="15"/>
      <c r="D154" s="15"/>
      <c r="E154" s="15"/>
      <c r="F154" s="15"/>
      <c r="G154" s="15"/>
    </row>
    <row r="155" spans="3:7">
      <c r="C155" s="15"/>
      <c r="D155" s="15"/>
      <c r="E155" s="15"/>
      <c r="F155" s="15"/>
      <c r="G155" s="15"/>
    </row>
    <row r="156" spans="3:7">
      <c r="C156" s="15"/>
      <c r="D156" s="15"/>
      <c r="E156" s="15"/>
      <c r="F156" s="15"/>
      <c r="G156" s="15"/>
    </row>
    <row r="157" spans="3:7">
      <c r="C157" s="15"/>
      <c r="D157" s="15"/>
      <c r="E157" s="15"/>
      <c r="F157" s="15"/>
      <c r="G157" s="15"/>
    </row>
    <row r="158" spans="3:7">
      <c r="C158" s="15"/>
      <c r="D158" s="15"/>
      <c r="E158" s="15"/>
      <c r="F158" s="15"/>
      <c r="G158" s="15"/>
    </row>
    <row r="159" spans="3:7">
      <c r="C159" s="15"/>
      <c r="D159" s="15"/>
      <c r="E159" s="15"/>
      <c r="F159" s="15"/>
      <c r="G159" s="15"/>
    </row>
    <row r="160" spans="3:7">
      <c r="C160" s="15"/>
      <c r="D160" s="15"/>
      <c r="E160" s="15"/>
      <c r="F160" s="15"/>
      <c r="G160" s="15"/>
    </row>
    <row r="161" spans="3:7">
      <c r="C161" s="15"/>
      <c r="D161" s="15"/>
      <c r="E161" s="15"/>
      <c r="F161" s="15"/>
      <c r="G161" s="15"/>
    </row>
    <row r="162" spans="3:7">
      <c r="C162" s="15"/>
      <c r="D162" s="15"/>
      <c r="E162" s="15"/>
      <c r="F162" s="15"/>
      <c r="G162" s="15"/>
    </row>
    <row r="163" spans="3:7">
      <c r="C163" s="15"/>
      <c r="D163" s="15"/>
      <c r="E163" s="15"/>
      <c r="F163" s="15"/>
      <c r="G163" s="15"/>
    </row>
    <row r="164" spans="3:7">
      <c r="C164" s="15"/>
      <c r="D164" s="15"/>
      <c r="E164" s="15"/>
      <c r="F164" s="15"/>
      <c r="G164" s="15"/>
    </row>
    <row r="165" spans="3:7">
      <c r="C165" s="15"/>
      <c r="D165" s="15"/>
      <c r="E165" s="15"/>
      <c r="F165" s="15"/>
      <c r="G165" s="15"/>
    </row>
    <row r="166" spans="3:7">
      <c r="C166" s="15"/>
      <c r="D166" s="15"/>
      <c r="E166" s="15"/>
      <c r="F166" s="15"/>
      <c r="G166" s="15"/>
    </row>
    <row r="167" spans="3:7">
      <c r="C167" s="15"/>
      <c r="D167" s="15"/>
      <c r="E167" s="15"/>
      <c r="F167" s="15"/>
      <c r="G167" s="15"/>
    </row>
    <row r="168" spans="3:7">
      <c r="C168" s="15"/>
      <c r="D168" s="15"/>
      <c r="E168" s="15"/>
      <c r="F168" s="15"/>
      <c r="G168" s="15"/>
    </row>
    <row r="169" spans="3:7">
      <c r="C169" s="15"/>
      <c r="D169" s="15"/>
      <c r="E169" s="15"/>
      <c r="F169" s="15"/>
      <c r="G169" s="15"/>
    </row>
    <row r="170" spans="3:7">
      <c r="C170" s="15"/>
      <c r="D170" s="15"/>
      <c r="E170" s="15"/>
      <c r="F170" s="15"/>
      <c r="G170" s="15"/>
    </row>
    <row r="171" spans="3:7">
      <c r="C171" s="15"/>
      <c r="D171" s="15"/>
      <c r="E171" s="15"/>
      <c r="F171" s="15"/>
      <c r="G171" s="15"/>
    </row>
    <row r="172" spans="3:7">
      <c r="C172" s="15"/>
      <c r="D172" s="15"/>
      <c r="E172" s="15"/>
      <c r="F172" s="15"/>
      <c r="G172" s="15"/>
    </row>
    <row r="173" spans="3:7">
      <c r="C173" s="15"/>
      <c r="D173" s="15"/>
      <c r="E173" s="15"/>
      <c r="F173" s="15"/>
      <c r="G173" s="15"/>
    </row>
    <row r="174" spans="3:7">
      <c r="C174" s="15"/>
      <c r="D174" s="15"/>
      <c r="E174" s="15"/>
      <c r="F174" s="15"/>
      <c r="G174" s="15"/>
    </row>
    <row r="175" spans="3:7">
      <c r="C175" s="15"/>
      <c r="D175" s="15"/>
      <c r="E175" s="15"/>
      <c r="F175" s="15"/>
      <c r="G175" s="15"/>
    </row>
    <row r="176" spans="3:7">
      <c r="C176" s="15"/>
      <c r="D176" s="15"/>
      <c r="E176" s="15"/>
      <c r="F176" s="15"/>
      <c r="G176" s="15"/>
    </row>
    <row r="177" spans="3:7">
      <c r="C177" s="15"/>
      <c r="D177" s="15"/>
      <c r="E177" s="15"/>
      <c r="F177" s="15"/>
      <c r="G177" s="15"/>
    </row>
    <row r="178" spans="3:7">
      <c r="C178" s="15"/>
      <c r="D178" s="15"/>
      <c r="E178" s="15"/>
      <c r="F178" s="15"/>
      <c r="G178" s="15"/>
    </row>
    <row r="179" spans="3:7">
      <c r="C179" s="15"/>
      <c r="D179" s="15"/>
      <c r="E179" s="15"/>
      <c r="F179" s="15"/>
      <c r="G179" s="15"/>
    </row>
    <row r="180" spans="3:7">
      <c r="C180" s="15"/>
      <c r="D180" s="15"/>
      <c r="E180" s="15"/>
      <c r="F180" s="15"/>
      <c r="G180" s="15"/>
    </row>
    <row r="181" spans="3:7">
      <c r="C181" s="15"/>
      <c r="D181" s="15"/>
      <c r="E181" s="15"/>
      <c r="F181" s="15"/>
      <c r="G181" s="15"/>
    </row>
    <row r="182" spans="3:7">
      <c r="C182" s="15"/>
      <c r="D182" s="15"/>
      <c r="E182" s="15"/>
      <c r="F182" s="15"/>
      <c r="G182" s="15"/>
    </row>
    <row r="183" spans="3:7">
      <c r="C183" s="15"/>
      <c r="D183" s="15"/>
      <c r="E183" s="15"/>
      <c r="F183" s="15"/>
      <c r="G183" s="15"/>
    </row>
    <row r="184" spans="3:7">
      <c r="C184" s="15"/>
      <c r="D184" s="15"/>
      <c r="E184" s="15"/>
      <c r="F184" s="15"/>
      <c r="G184" s="15"/>
    </row>
    <row r="185" spans="3:7">
      <c r="C185" s="15"/>
      <c r="D185" s="15"/>
      <c r="E185" s="15"/>
      <c r="F185" s="15"/>
      <c r="G185" s="15"/>
    </row>
    <row r="186" spans="3:7">
      <c r="C186" s="15"/>
      <c r="D186" s="15"/>
      <c r="E186" s="15"/>
      <c r="F186" s="15"/>
      <c r="G186" s="15"/>
    </row>
    <row r="187" spans="3:7">
      <c r="C187" s="15"/>
      <c r="D187" s="15"/>
      <c r="E187" s="15"/>
      <c r="F187" s="15"/>
      <c r="G187" s="15"/>
    </row>
    <row r="188" spans="3:7">
      <c r="C188" s="15"/>
      <c r="D188" s="15"/>
      <c r="E188" s="15"/>
      <c r="F188" s="15"/>
      <c r="G188" s="15"/>
    </row>
    <row r="189" spans="3:7">
      <c r="C189" s="15"/>
      <c r="D189" s="15"/>
      <c r="E189" s="15"/>
      <c r="F189" s="15"/>
      <c r="G189" s="15"/>
    </row>
    <row r="190" spans="3:7">
      <c r="C190" s="15"/>
      <c r="D190" s="15"/>
      <c r="E190" s="15"/>
      <c r="F190" s="15"/>
      <c r="G190" s="15"/>
    </row>
    <row r="191" spans="3:7">
      <c r="C191" s="15"/>
      <c r="D191" s="15"/>
      <c r="E191" s="15"/>
      <c r="F191" s="15"/>
      <c r="G191" s="15"/>
    </row>
    <row r="192" spans="3:7">
      <c r="C192" s="15"/>
      <c r="D192" s="15"/>
      <c r="E192" s="15"/>
      <c r="F192" s="15"/>
      <c r="G192" s="15"/>
    </row>
    <row r="193" spans="3:7">
      <c r="C193" s="15"/>
      <c r="D193" s="15"/>
      <c r="E193" s="15"/>
      <c r="F193" s="15"/>
      <c r="G193" s="15"/>
    </row>
    <row r="194" spans="3:7">
      <c r="C194" s="15"/>
      <c r="D194" s="15"/>
      <c r="E194" s="15"/>
      <c r="F194" s="15"/>
      <c r="G194" s="15"/>
    </row>
    <row r="195" spans="3:7">
      <c r="C195" s="15"/>
      <c r="D195" s="15"/>
      <c r="E195" s="15"/>
      <c r="F195" s="15"/>
      <c r="G195" s="15"/>
    </row>
    <row r="196" spans="3:7">
      <c r="C196" s="15"/>
      <c r="D196" s="15"/>
      <c r="E196" s="15"/>
      <c r="F196" s="15"/>
      <c r="G196" s="15"/>
    </row>
    <row r="197" spans="3:7">
      <c r="C197" s="15"/>
      <c r="D197" s="15"/>
      <c r="E197" s="15"/>
      <c r="F197" s="15"/>
      <c r="G197" s="15"/>
    </row>
    <row r="198" spans="3:7">
      <c r="C198" s="15"/>
      <c r="D198" s="15"/>
      <c r="E198" s="15"/>
      <c r="F198" s="15"/>
      <c r="G198" s="15"/>
    </row>
    <row r="199" spans="3:7">
      <c r="C199" s="15"/>
      <c r="D199" s="15"/>
      <c r="E199" s="15"/>
      <c r="F199" s="15"/>
      <c r="G199" s="15"/>
    </row>
    <row r="200" spans="3:7">
      <c r="C200" s="15"/>
      <c r="D200" s="15"/>
      <c r="E200" s="15"/>
      <c r="F200" s="15"/>
      <c r="G200" s="15"/>
    </row>
    <row r="201" spans="3:7">
      <c r="C201" s="15"/>
      <c r="D201" s="15"/>
      <c r="E201" s="15"/>
      <c r="F201" s="15"/>
      <c r="G201" s="15"/>
    </row>
    <row r="202" spans="3:7">
      <c r="C202" s="15"/>
      <c r="D202" s="15"/>
      <c r="E202" s="15"/>
      <c r="F202" s="15"/>
      <c r="G202" s="15"/>
    </row>
    <row r="203" spans="3:7">
      <c r="C203" s="15"/>
      <c r="D203" s="15"/>
      <c r="E203" s="15"/>
      <c r="F203" s="15"/>
      <c r="G203" s="15"/>
    </row>
    <row r="204" spans="3:7">
      <c r="C204" s="15"/>
      <c r="D204" s="15"/>
      <c r="E204" s="15"/>
      <c r="F204" s="15"/>
      <c r="G204" s="15"/>
    </row>
    <row r="205" spans="3:7">
      <c r="C205" s="15"/>
      <c r="D205" s="15"/>
      <c r="E205" s="15"/>
      <c r="F205" s="15"/>
      <c r="G205" s="15"/>
    </row>
    <row r="206" spans="3:7">
      <c r="C206" s="15"/>
      <c r="D206" s="15"/>
      <c r="E206" s="15"/>
      <c r="F206" s="15"/>
      <c r="G206" s="15"/>
    </row>
    <row r="207" spans="3:7">
      <c r="C207" s="15"/>
      <c r="D207" s="15"/>
      <c r="E207" s="15"/>
      <c r="F207" s="15"/>
      <c r="G207" s="15"/>
    </row>
    <row r="208" spans="3:7">
      <c r="C208" s="15"/>
      <c r="D208" s="15"/>
      <c r="E208" s="15"/>
      <c r="F208" s="15"/>
      <c r="G208" s="15"/>
    </row>
    <row r="209" spans="3:7">
      <c r="C209" s="15"/>
      <c r="D209" s="15"/>
      <c r="E209" s="15"/>
      <c r="F209" s="15"/>
      <c r="G209" s="15"/>
    </row>
    <row r="210" spans="3:7">
      <c r="C210" s="15"/>
      <c r="D210" s="15"/>
      <c r="E210" s="15"/>
      <c r="F210" s="15"/>
      <c r="G210" s="15"/>
    </row>
    <row r="211" spans="3:7">
      <c r="C211" s="15"/>
      <c r="D211" s="15"/>
      <c r="E211" s="15"/>
      <c r="F211" s="15"/>
      <c r="G211" s="15"/>
    </row>
    <row r="212" spans="3:7">
      <c r="C212" s="15"/>
      <c r="D212" s="15"/>
      <c r="E212" s="15"/>
      <c r="F212" s="15"/>
      <c r="G212" s="15"/>
    </row>
    <row r="213" spans="3:7">
      <c r="C213" s="15"/>
      <c r="D213" s="15"/>
      <c r="E213" s="15"/>
      <c r="F213" s="15"/>
      <c r="G213" s="15"/>
    </row>
    <row r="214" spans="3:7">
      <c r="C214" s="15"/>
      <c r="D214" s="15"/>
      <c r="E214" s="15"/>
      <c r="F214" s="15"/>
      <c r="G214" s="15"/>
    </row>
    <row r="215" spans="3:7">
      <c r="C215" s="15"/>
      <c r="D215" s="15"/>
      <c r="E215" s="15"/>
      <c r="F215" s="15"/>
      <c r="G215" s="15"/>
    </row>
    <row r="216" spans="3:7">
      <c r="C216" s="15"/>
      <c r="D216" s="15"/>
      <c r="E216" s="15"/>
      <c r="F216" s="15"/>
      <c r="G216" s="15"/>
    </row>
    <row r="217" spans="3:7">
      <c r="C217" s="15"/>
      <c r="D217" s="15"/>
      <c r="E217" s="15"/>
      <c r="F217" s="15"/>
      <c r="G217" s="15"/>
    </row>
    <row r="218" spans="3:7">
      <c r="C218" s="15"/>
      <c r="D218" s="15"/>
      <c r="E218" s="15"/>
      <c r="F218" s="15"/>
      <c r="G218" s="15"/>
    </row>
    <row r="219" spans="3:7">
      <c r="C219" s="15"/>
      <c r="D219" s="15"/>
      <c r="E219" s="15"/>
      <c r="F219" s="15"/>
      <c r="G219" s="15"/>
    </row>
    <row r="220" spans="3:7">
      <c r="C220" s="15"/>
      <c r="D220" s="15"/>
      <c r="E220" s="15"/>
      <c r="F220" s="15"/>
      <c r="G220" s="15"/>
    </row>
    <row r="221" spans="3:7">
      <c r="C221" s="15"/>
      <c r="D221" s="15"/>
      <c r="E221" s="15"/>
      <c r="F221" s="15"/>
      <c r="G221" s="15"/>
    </row>
    <row r="222" spans="3:7">
      <c r="C222" s="15"/>
      <c r="D222" s="15"/>
      <c r="E222" s="15"/>
      <c r="F222" s="15"/>
      <c r="G222" s="15"/>
    </row>
    <row r="223" spans="3:7">
      <c r="C223" s="15"/>
      <c r="D223" s="15"/>
      <c r="E223" s="15"/>
      <c r="F223" s="15"/>
      <c r="G223" s="15"/>
    </row>
    <row r="224" spans="3:7">
      <c r="C224" s="15"/>
      <c r="D224" s="15"/>
      <c r="E224" s="15"/>
      <c r="F224" s="15"/>
      <c r="G224" s="15"/>
    </row>
    <row r="225" spans="3:7">
      <c r="C225" s="15"/>
      <c r="D225" s="15"/>
      <c r="E225" s="15"/>
      <c r="F225" s="15"/>
      <c r="G225" s="15"/>
    </row>
    <row r="226" spans="3:7">
      <c r="C226" s="15"/>
      <c r="D226" s="15"/>
      <c r="E226" s="15"/>
      <c r="F226" s="15"/>
      <c r="G226" s="15"/>
    </row>
    <row r="227" spans="3:7">
      <c r="C227" s="15"/>
      <c r="D227" s="15"/>
      <c r="E227" s="15"/>
      <c r="F227" s="15"/>
      <c r="G227" s="15"/>
    </row>
    <row r="228" spans="3:7">
      <c r="C228" s="15"/>
      <c r="D228" s="15"/>
      <c r="E228" s="15"/>
      <c r="F228" s="15"/>
      <c r="G228" s="15"/>
    </row>
    <row r="229" spans="3:7">
      <c r="C229" s="15"/>
      <c r="D229" s="15"/>
      <c r="E229" s="15"/>
      <c r="F229" s="15"/>
      <c r="G229" s="15"/>
    </row>
    <row r="230" spans="3:7">
      <c r="C230" s="15"/>
      <c r="D230" s="15"/>
      <c r="E230" s="15"/>
      <c r="F230" s="15"/>
      <c r="G230" s="15"/>
    </row>
    <row r="231" spans="3:7">
      <c r="C231" s="15"/>
      <c r="D231" s="15"/>
      <c r="E231" s="15"/>
      <c r="F231" s="15"/>
      <c r="G231" s="15"/>
    </row>
    <row r="232" spans="3:7">
      <c r="C232" s="15"/>
      <c r="D232" s="15"/>
      <c r="E232" s="15"/>
      <c r="F232" s="15"/>
      <c r="G232" s="15"/>
    </row>
    <row r="233" spans="3:7">
      <c r="C233" s="15"/>
      <c r="D233" s="15"/>
      <c r="E233" s="15"/>
      <c r="F233" s="15"/>
      <c r="G233" s="15"/>
    </row>
    <row r="234" spans="3:7">
      <c r="C234" s="15"/>
      <c r="D234" s="15"/>
      <c r="E234" s="15"/>
      <c r="F234" s="15"/>
      <c r="G234" s="15"/>
    </row>
    <row r="235" spans="3:7">
      <c r="C235" s="15"/>
      <c r="D235" s="15"/>
      <c r="E235" s="15"/>
      <c r="F235" s="15"/>
      <c r="G235" s="15"/>
    </row>
    <row r="236" spans="3:7">
      <c r="C236" s="15"/>
      <c r="D236" s="15"/>
      <c r="E236" s="15"/>
      <c r="F236" s="15"/>
      <c r="G236" s="15"/>
    </row>
    <row r="237" spans="3:7">
      <c r="C237" s="15"/>
      <c r="D237" s="15"/>
      <c r="E237" s="15"/>
      <c r="F237" s="15"/>
      <c r="G237" s="15"/>
    </row>
    <row r="238" spans="3:7">
      <c r="C238" s="15"/>
      <c r="D238" s="15"/>
      <c r="E238" s="15"/>
      <c r="F238" s="15"/>
      <c r="G238" s="15"/>
    </row>
    <row r="239" spans="3:7">
      <c r="C239" s="15"/>
      <c r="D239" s="15"/>
      <c r="E239" s="15"/>
      <c r="F239" s="15"/>
      <c r="G239" s="15"/>
    </row>
    <row r="240" spans="3:7">
      <c r="C240" s="15"/>
      <c r="D240" s="15"/>
      <c r="E240" s="15"/>
      <c r="F240" s="15"/>
      <c r="G240" s="15"/>
    </row>
    <row r="241" spans="3:7">
      <c r="C241" s="15"/>
      <c r="D241" s="15"/>
      <c r="E241" s="15"/>
      <c r="F241" s="15"/>
      <c r="G241" s="15"/>
    </row>
    <row r="242" spans="3:7">
      <c r="C242" s="15"/>
      <c r="D242" s="15"/>
      <c r="E242" s="15"/>
      <c r="F242" s="15"/>
      <c r="G242" s="15"/>
    </row>
    <row r="243" spans="3:7">
      <c r="C243" s="15"/>
      <c r="D243" s="15"/>
      <c r="E243" s="15"/>
      <c r="F243" s="15"/>
      <c r="G243" s="15"/>
    </row>
    <row r="244" spans="3:7">
      <c r="C244" s="15"/>
      <c r="D244" s="15"/>
      <c r="E244" s="15"/>
      <c r="F244" s="15"/>
      <c r="G244" s="15"/>
    </row>
    <row r="245" spans="3:7">
      <c r="C245" s="15"/>
      <c r="D245" s="15"/>
      <c r="E245" s="15"/>
      <c r="F245" s="15"/>
      <c r="G245" s="15"/>
    </row>
    <row r="246" spans="3:7">
      <c r="C246" s="15"/>
      <c r="D246" s="15"/>
      <c r="E246" s="15"/>
      <c r="F246" s="15"/>
      <c r="G246" s="15"/>
    </row>
    <row r="247" spans="3:7">
      <c r="C247" s="15"/>
      <c r="D247" s="15"/>
      <c r="E247" s="15"/>
      <c r="F247" s="15"/>
      <c r="G247" s="15"/>
    </row>
    <row r="248" spans="3:7">
      <c r="C248" s="15"/>
      <c r="D248" s="15"/>
      <c r="E248" s="15"/>
      <c r="F248" s="15"/>
      <c r="G248" s="15"/>
    </row>
    <row r="249" spans="3:7">
      <c r="C249" s="15"/>
      <c r="D249" s="15"/>
      <c r="E249" s="15"/>
      <c r="F249" s="15"/>
      <c r="G249" s="15"/>
    </row>
    <row r="250" spans="3:7">
      <c r="C250" s="15"/>
      <c r="D250" s="15"/>
      <c r="E250" s="15"/>
      <c r="F250" s="15"/>
      <c r="G250" s="15"/>
    </row>
    <row r="251" spans="3:7">
      <c r="C251" s="15"/>
      <c r="D251" s="15"/>
      <c r="E251" s="15"/>
      <c r="F251" s="15"/>
      <c r="G251" s="15"/>
    </row>
    <row r="252" spans="3:7">
      <c r="C252" s="15"/>
      <c r="D252" s="15"/>
      <c r="E252" s="15"/>
      <c r="F252" s="15"/>
      <c r="G252" s="15"/>
    </row>
    <row r="253" spans="3:7">
      <c r="C253" s="15"/>
      <c r="D253" s="15"/>
      <c r="E253" s="15"/>
      <c r="F253" s="15"/>
      <c r="G253" s="15"/>
    </row>
    <row r="254" spans="3:7">
      <c r="C254" s="15"/>
      <c r="D254" s="15"/>
      <c r="E254" s="15"/>
      <c r="F254" s="15"/>
      <c r="G254" s="15"/>
    </row>
    <row r="255" spans="3:7">
      <c r="C255" s="15"/>
      <c r="D255" s="15"/>
      <c r="E255" s="15"/>
      <c r="F255" s="15"/>
      <c r="G255" s="15"/>
    </row>
    <row r="256" spans="3:7">
      <c r="C256" s="15"/>
      <c r="D256" s="15"/>
      <c r="E256" s="15"/>
      <c r="F256" s="15"/>
      <c r="G256" s="15"/>
    </row>
    <row r="257" spans="3:7">
      <c r="C257" s="15"/>
      <c r="D257" s="15"/>
      <c r="E257" s="15"/>
      <c r="F257" s="15"/>
      <c r="G257" s="15"/>
    </row>
    <row r="258" spans="3:7">
      <c r="C258" s="15"/>
      <c r="D258" s="15"/>
      <c r="E258" s="15"/>
      <c r="F258" s="15"/>
      <c r="G258" s="15"/>
    </row>
    <row r="259" spans="3:7">
      <c r="C259" s="15"/>
      <c r="D259" s="15"/>
      <c r="E259" s="15"/>
      <c r="F259" s="15"/>
      <c r="G259" s="15"/>
    </row>
    <row r="260" spans="3:7">
      <c r="C260" s="15"/>
      <c r="D260" s="15"/>
      <c r="E260" s="15"/>
      <c r="F260" s="15"/>
      <c r="G260" s="15"/>
    </row>
    <row r="261" spans="3:7">
      <c r="C261" s="15"/>
      <c r="D261" s="15"/>
      <c r="E261" s="15"/>
      <c r="F261" s="15"/>
      <c r="G261" s="15"/>
    </row>
    <row r="262" spans="3:7">
      <c r="C262" s="15"/>
      <c r="D262" s="15"/>
      <c r="E262" s="15"/>
      <c r="F262" s="15"/>
      <c r="G262" s="15"/>
    </row>
    <row r="263" spans="3:7">
      <c r="C263" s="15"/>
      <c r="D263" s="15"/>
      <c r="E263" s="15"/>
      <c r="F263" s="15"/>
      <c r="G263" s="15"/>
    </row>
    <row r="264" spans="3:7">
      <c r="C264" s="15"/>
      <c r="D264" s="15"/>
      <c r="E264" s="15"/>
      <c r="F264" s="15"/>
      <c r="G264" s="15"/>
    </row>
    <row r="265" spans="3:7">
      <c r="C265" s="15"/>
      <c r="D265" s="15"/>
      <c r="E265" s="15"/>
      <c r="F265" s="15"/>
      <c r="G265" s="15"/>
    </row>
    <row r="266" spans="3:7">
      <c r="C266" s="15"/>
      <c r="D266" s="15"/>
      <c r="E266" s="15"/>
      <c r="F266" s="15"/>
      <c r="G266" s="15"/>
    </row>
    <row r="267" spans="3:7">
      <c r="C267" s="15"/>
      <c r="D267" s="15"/>
      <c r="E267" s="15"/>
      <c r="F267" s="15"/>
      <c r="G267" s="15"/>
    </row>
    <row r="268" spans="3:7">
      <c r="C268" s="15"/>
      <c r="D268" s="15"/>
      <c r="E268" s="15"/>
      <c r="F268" s="15"/>
      <c r="G268" s="15"/>
    </row>
    <row r="269" spans="3:7">
      <c r="C269" s="15"/>
      <c r="D269" s="15"/>
      <c r="E269" s="15"/>
      <c r="F269" s="15"/>
      <c r="G269" s="15"/>
    </row>
    <row r="270" spans="3:7">
      <c r="C270" s="15"/>
      <c r="D270" s="15"/>
      <c r="E270" s="15"/>
      <c r="F270" s="15"/>
      <c r="G270" s="15"/>
    </row>
    <row r="271" spans="3:7">
      <c r="C271" s="15"/>
      <c r="D271" s="15"/>
      <c r="E271" s="15"/>
      <c r="F271" s="15"/>
      <c r="G271" s="15"/>
    </row>
    <row r="272" spans="3:7">
      <c r="C272" s="15"/>
      <c r="D272" s="15"/>
      <c r="E272" s="15"/>
      <c r="F272" s="15"/>
      <c r="G272" s="15"/>
    </row>
    <row r="273" spans="3:7">
      <c r="C273" s="15"/>
      <c r="D273" s="15"/>
      <c r="E273" s="15"/>
      <c r="F273" s="15"/>
      <c r="G273" s="15"/>
    </row>
    <row r="274" spans="3:7">
      <c r="C274" s="15"/>
      <c r="D274" s="15"/>
      <c r="E274" s="15"/>
      <c r="F274" s="15"/>
      <c r="G274" s="15"/>
    </row>
    <row r="275" spans="3:7">
      <c r="C275" s="15"/>
      <c r="D275" s="15"/>
      <c r="E275" s="15"/>
      <c r="F275" s="15"/>
      <c r="G275" s="15"/>
    </row>
    <row r="276" spans="3:7">
      <c r="C276" s="15"/>
      <c r="D276" s="15"/>
      <c r="E276" s="15"/>
      <c r="F276" s="15"/>
      <c r="G276" s="15"/>
    </row>
    <row r="277" spans="3:7">
      <c r="C277" s="15"/>
      <c r="D277" s="15"/>
      <c r="E277" s="15"/>
      <c r="F277" s="15"/>
      <c r="G277" s="15"/>
    </row>
    <row r="278" spans="3:7">
      <c r="C278" s="15"/>
      <c r="D278" s="15"/>
      <c r="E278" s="15"/>
      <c r="F278" s="15"/>
      <c r="G278" s="15"/>
    </row>
    <row r="279" spans="3:7">
      <c r="C279" s="15"/>
      <c r="D279" s="15"/>
      <c r="E279" s="15"/>
      <c r="F279" s="15"/>
      <c r="G279" s="15"/>
    </row>
    <row r="280" spans="3:7">
      <c r="C280" s="15"/>
      <c r="D280" s="15"/>
      <c r="E280" s="15"/>
      <c r="F280" s="15"/>
      <c r="G280" s="15"/>
    </row>
    <row r="281" spans="3:7">
      <c r="C281" s="15"/>
      <c r="D281" s="15"/>
      <c r="E281" s="15"/>
      <c r="F281" s="15"/>
      <c r="G281" s="15"/>
    </row>
    <row r="282" spans="3:7">
      <c r="C282" s="15"/>
      <c r="D282" s="15"/>
      <c r="E282" s="15"/>
      <c r="F282" s="15"/>
      <c r="G282" s="15"/>
    </row>
    <row r="283" spans="3:7">
      <c r="C283" s="15"/>
      <c r="D283" s="15"/>
      <c r="E283" s="15"/>
      <c r="F283" s="15"/>
      <c r="G283" s="15"/>
    </row>
    <row r="284" spans="3:7">
      <c r="C284" s="15"/>
      <c r="D284" s="15"/>
      <c r="E284" s="15"/>
      <c r="F284" s="15"/>
      <c r="G284" s="15"/>
    </row>
    <row r="285" spans="3:7">
      <c r="C285" s="15"/>
      <c r="D285" s="15"/>
      <c r="E285" s="15"/>
      <c r="F285" s="15"/>
      <c r="G285" s="15"/>
    </row>
    <row r="286" spans="3:7">
      <c r="C286" s="15"/>
      <c r="D286" s="15"/>
      <c r="E286" s="15"/>
      <c r="F286" s="15"/>
      <c r="G286" s="15"/>
    </row>
    <row r="287" spans="3:7">
      <c r="C287" s="15"/>
      <c r="D287" s="15"/>
      <c r="E287" s="15"/>
      <c r="F287" s="15"/>
      <c r="G287" s="15"/>
    </row>
    <row r="288" spans="3:7">
      <c r="C288" s="15"/>
      <c r="D288" s="15"/>
      <c r="E288" s="15"/>
      <c r="F288" s="15"/>
      <c r="G288" s="15"/>
    </row>
    <row r="289" spans="3:7">
      <c r="C289" s="15"/>
      <c r="D289" s="15"/>
      <c r="E289" s="15"/>
      <c r="F289" s="15"/>
      <c r="G289" s="15"/>
    </row>
    <row r="290" spans="3:7">
      <c r="C290" s="15"/>
      <c r="D290" s="15"/>
      <c r="E290" s="15"/>
      <c r="F290" s="15"/>
      <c r="G290" s="15"/>
    </row>
    <row r="291" spans="3:7">
      <c r="C291" s="15"/>
      <c r="D291" s="15"/>
      <c r="E291" s="15"/>
      <c r="F291" s="15"/>
      <c r="G291" s="15"/>
    </row>
    <row r="292" spans="3:7">
      <c r="C292" s="15"/>
      <c r="D292" s="15"/>
      <c r="E292" s="15"/>
      <c r="F292" s="15"/>
      <c r="G292" s="15"/>
    </row>
    <row r="293" spans="3:7">
      <c r="C293" s="15"/>
      <c r="D293" s="15"/>
      <c r="E293" s="15"/>
      <c r="F293" s="15"/>
      <c r="G293" s="15"/>
    </row>
    <row r="294" spans="3:7">
      <c r="C294" s="15"/>
      <c r="D294" s="15"/>
      <c r="E294" s="15"/>
      <c r="F294" s="15"/>
      <c r="G294" s="15"/>
    </row>
    <row r="295" spans="3:7">
      <c r="C295" s="15"/>
      <c r="D295" s="15"/>
      <c r="E295" s="15"/>
      <c r="F295" s="15"/>
      <c r="G295" s="15"/>
    </row>
    <row r="296" spans="3:7">
      <c r="C296" s="15"/>
      <c r="D296" s="15"/>
      <c r="E296" s="15"/>
      <c r="F296" s="15"/>
      <c r="G296" s="15"/>
    </row>
    <row r="297" spans="3:7">
      <c r="C297" s="15"/>
      <c r="D297" s="15"/>
      <c r="E297" s="15"/>
      <c r="F297" s="15"/>
      <c r="G297" s="15"/>
    </row>
    <row r="298" spans="3:7">
      <c r="C298" s="15"/>
      <c r="D298" s="15"/>
      <c r="E298" s="15"/>
      <c r="F298" s="15"/>
      <c r="G298" s="15"/>
    </row>
    <row r="299" spans="3:7">
      <c r="C299" s="15"/>
      <c r="D299" s="15"/>
      <c r="E299" s="15"/>
      <c r="F299" s="15"/>
      <c r="G299" s="15"/>
    </row>
    <row r="300" spans="3:7">
      <c r="C300" s="15"/>
      <c r="D300" s="15"/>
      <c r="E300" s="15"/>
      <c r="F300" s="15"/>
      <c r="G300" s="15"/>
    </row>
    <row r="301" spans="3:7">
      <c r="C301" s="15"/>
      <c r="D301" s="15"/>
      <c r="E301" s="15"/>
      <c r="F301" s="15"/>
      <c r="G301" s="15"/>
    </row>
    <row r="302" spans="3:7">
      <c r="C302" s="15"/>
      <c r="D302" s="15"/>
      <c r="E302" s="15"/>
      <c r="F302" s="15"/>
      <c r="G302" s="15"/>
    </row>
    <row r="303" spans="3:7">
      <c r="C303" s="15"/>
      <c r="D303" s="15"/>
      <c r="E303" s="15"/>
      <c r="F303" s="15"/>
      <c r="G303" s="15"/>
    </row>
    <row r="304" spans="3:7">
      <c r="C304" s="15"/>
      <c r="D304" s="15"/>
      <c r="E304" s="15"/>
      <c r="F304" s="15"/>
      <c r="G304" s="15"/>
    </row>
    <row r="305" spans="3:7">
      <c r="C305" s="15"/>
      <c r="D305" s="15"/>
      <c r="E305" s="15"/>
      <c r="F305" s="15"/>
      <c r="G305" s="15"/>
    </row>
    <row r="306" spans="3:7">
      <c r="C306" s="15"/>
      <c r="D306" s="15"/>
      <c r="E306" s="15"/>
      <c r="F306" s="15"/>
      <c r="G306" s="15"/>
    </row>
    <row r="307" spans="3:7">
      <c r="C307" s="15"/>
      <c r="D307" s="15"/>
      <c r="E307" s="15"/>
      <c r="F307" s="15"/>
      <c r="G307" s="15"/>
    </row>
    <row r="308" spans="3:7">
      <c r="C308" s="15"/>
      <c r="D308" s="15"/>
      <c r="E308" s="15"/>
      <c r="F308" s="15"/>
      <c r="G308" s="15"/>
    </row>
    <row r="309" spans="3:7">
      <c r="C309" s="15"/>
      <c r="D309" s="15"/>
      <c r="E309" s="15"/>
      <c r="F309" s="15"/>
      <c r="G309" s="15"/>
    </row>
    <row r="310" spans="3:7">
      <c r="C310" s="15"/>
      <c r="D310" s="15"/>
      <c r="E310" s="15"/>
      <c r="F310" s="15"/>
      <c r="G310" s="15"/>
    </row>
    <row r="311" spans="3:7">
      <c r="C311" s="15"/>
      <c r="D311" s="15"/>
      <c r="E311" s="15"/>
      <c r="F311" s="15"/>
      <c r="G311" s="15"/>
    </row>
    <row r="312" spans="3:7">
      <c r="C312" s="15"/>
      <c r="D312" s="15"/>
      <c r="E312" s="15"/>
      <c r="F312" s="15"/>
      <c r="G312" s="15"/>
    </row>
    <row r="313" spans="3:7">
      <c r="C313" s="15"/>
      <c r="D313" s="15"/>
      <c r="E313" s="15"/>
      <c r="F313" s="15"/>
      <c r="G313" s="15"/>
    </row>
    <row r="314" spans="3:7">
      <c r="C314" s="15"/>
      <c r="D314" s="15"/>
      <c r="E314" s="15"/>
      <c r="F314" s="15"/>
      <c r="G314" s="15"/>
    </row>
    <row r="315" spans="3:7">
      <c r="C315" s="15"/>
      <c r="D315" s="15"/>
      <c r="E315" s="15"/>
      <c r="F315" s="15"/>
      <c r="G315" s="15"/>
    </row>
    <row r="316" spans="3:7">
      <c r="C316" s="15"/>
      <c r="D316" s="15"/>
      <c r="E316" s="15"/>
      <c r="F316" s="15"/>
      <c r="G316" s="15"/>
    </row>
    <row r="317" spans="3:7">
      <c r="C317" s="15"/>
      <c r="D317" s="15"/>
      <c r="E317" s="15"/>
      <c r="F317" s="15"/>
      <c r="G317" s="15"/>
    </row>
    <row r="318" spans="3:7">
      <c r="C318" s="15"/>
      <c r="D318" s="15"/>
      <c r="E318" s="15"/>
      <c r="F318" s="15"/>
      <c r="G318" s="15"/>
    </row>
    <row r="319" spans="3:7">
      <c r="C319" s="15"/>
      <c r="D319" s="15"/>
      <c r="E319" s="15"/>
      <c r="F319" s="15"/>
      <c r="G319" s="15"/>
    </row>
    <row r="320" spans="3:7">
      <c r="C320" s="15"/>
      <c r="D320" s="15"/>
      <c r="E320" s="15"/>
      <c r="F320" s="15"/>
      <c r="G320" s="15"/>
    </row>
    <row r="321" spans="3:7">
      <c r="C321" s="15"/>
      <c r="D321" s="15"/>
      <c r="E321" s="15"/>
      <c r="F321" s="15"/>
      <c r="G321" s="15"/>
    </row>
    <row r="322" spans="3:7">
      <c r="C322" s="15"/>
      <c r="D322" s="15"/>
      <c r="E322" s="15"/>
      <c r="F322" s="15"/>
      <c r="G322" s="15"/>
    </row>
    <row r="323" spans="3:7">
      <c r="C323" s="15"/>
      <c r="D323" s="15"/>
      <c r="E323" s="15"/>
      <c r="F323" s="15"/>
      <c r="G323" s="15"/>
    </row>
    <row r="324" spans="3:7">
      <c r="C324" s="15"/>
      <c r="D324" s="15"/>
      <c r="E324" s="15"/>
      <c r="F324" s="15"/>
      <c r="G324" s="15"/>
    </row>
    <row r="325" spans="3:7">
      <c r="C325" s="15"/>
      <c r="D325" s="15"/>
      <c r="E325" s="15"/>
      <c r="F325" s="15"/>
      <c r="G325" s="15"/>
    </row>
    <row r="326" spans="3:7">
      <c r="C326" s="15"/>
      <c r="D326" s="15"/>
      <c r="E326" s="15"/>
      <c r="F326" s="15"/>
      <c r="G326" s="15"/>
    </row>
    <row r="327" spans="3:7">
      <c r="C327" s="15"/>
      <c r="D327" s="15"/>
      <c r="E327" s="15"/>
      <c r="F327" s="15"/>
      <c r="G327" s="15"/>
    </row>
    <row r="328" spans="3:7">
      <c r="C328" s="15"/>
      <c r="D328" s="15"/>
      <c r="E328" s="15"/>
      <c r="F328" s="15"/>
      <c r="G328" s="15"/>
    </row>
    <row r="329" spans="3:7">
      <c r="C329" s="15"/>
      <c r="D329" s="15"/>
      <c r="E329" s="15"/>
      <c r="F329" s="15"/>
      <c r="G329" s="15"/>
    </row>
    <row r="330" spans="3:7">
      <c r="C330" s="15"/>
      <c r="D330" s="15"/>
      <c r="E330" s="15"/>
      <c r="F330" s="15"/>
      <c r="G330" s="15"/>
    </row>
    <row r="331" spans="3:7">
      <c r="C331" s="15"/>
      <c r="D331" s="15"/>
      <c r="E331" s="15"/>
      <c r="F331" s="15"/>
      <c r="G331" s="15"/>
    </row>
    <row r="332" spans="3:7">
      <c r="C332" s="15"/>
      <c r="D332" s="15"/>
      <c r="E332" s="15"/>
      <c r="F332" s="15"/>
      <c r="G332" s="15"/>
    </row>
    <row r="333" spans="3:7">
      <c r="C333" s="15"/>
      <c r="D333" s="15"/>
      <c r="E333" s="15"/>
      <c r="F333" s="15"/>
      <c r="G333" s="15"/>
    </row>
    <row r="334" spans="3:7">
      <c r="C334" s="15"/>
      <c r="D334" s="15"/>
      <c r="E334" s="15"/>
      <c r="F334" s="15"/>
      <c r="G334" s="15"/>
    </row>
    <row r="335" spans="3:7">
      <c r="C335" s="15"/>
      <c r="D335" s="15"/>
      <c r="E335" s="15"/>
      <c r="F335" s="15"/>
      <c r="G335" s="15"/>
    </row>
    <row r="336" spans="3:7">
      <c r="C336" s="15"/>
      <c r="D336" s="15"/>
      <c r="E336" s="15"/>
      <c r="F336" s="15"/>
      <c r="G336" s="15"/>
    </row>
    <row r="337" spans="3:7">
      <c r="C337" s="15"/>
      <c r="D337" s="15"/>
      <c r="E337" s="15"/>
      <c r="F337" s="15"/>
      <c r="G337" s="15"/>
    </row>
    <row r="338" spans="3:7">
      <c r="C338" s="15"/>
      <c r="D338" s="15"/>
      <c r="E338" s="15"/>
      <c r="F338" s="15"/>
      <c r="G338" s="15"/>
    </row>
    <row r="339" spans="3:7">
      <c r="C339" s="15"/>
      <c r="D339" s="15"/>
      <c r="E339" s="15"/>
      <c r="F339" s="15"/>
      <c r="G339" s="15"/>
    </row>
    <row r="340" spans="3:7">
      <c r="C340" s="15"/>
      <c r="D340" s="15"/>
      <c r="E340" s="15"/>
      <c r="F340" s="15"/>
      <c r="G340" s="15"/>
    </row>
    <row r="341" spans="3:7">
      <c r="C341" s="15"/>
      <c r="D341" s="15"/>
      <c r="E341" s="15"/>
      <c r="F341" s="15"/>
      <c r="G341" s="15"/>
    </row>
    <row r="342" spans="3:7">
      <c r="C342" s="15"/>
      <c r="D342" s="15"/>
      <c r="E342" s="15"/>
      <c r="F342" s="15"/>
      <c r="G342" s="15"/>
    </row>
    <row r="343" spans="3:7">
      <c r="C343" s="15"/>
      <c r="D343" s="15"/>
      <c r="E343" s="15"/>
      <c r="F343" s="15"/>
      <c r="G343" s="15"/>
    </row>
    <row r="344" spans="3:7">
      <c r="C344" s="15"/>
      <c r="D344" s="15"/>
      <c r="E344" s="15"/>
      <c r="F344" s="15"/>
      <c r="G344" s="15"/>
    </row>
    <row r="345" spans="3:7">
      <c r="C345" s="15"/>
      <c r="D345" s="15"/>
      <c r="E345" s="15"/>
      <c r="F345" s="15"/>
      <c r="G345" s="15"/>
    </row>
    <row r="346" spans="3:7">
      <c r="C346" s="15"/>
      <c r="D346" s="15"/>
      <c r="E346" s="15"/>
      <c r="F346" s="15"/>
      <c r="G346" s="15"/>
    </row>
    <row r="347" spans="3:7">
      <c r="C347" s="15"/>
      <c r="D347" s="15"/>
      <c r="E347" s="15"/>
      <c r="F347" s="15"/>
      <c r="G347" s="15"/>
    </row>
    <row r="348" spans="3:7">
      <c r="C348" s="15"/>
      <c r="D348" s="15"/>
      <c r="E348" s="15"/>
      <c r="F348" s="15"/>
      <c r="G348" s="15"/>
    </row>
    <row r="349" spans="3:7">
      <c r="C349" s="15"/>
      <c r="D349" s="15"/>
      <c r="E349" s="15"/>
      <c r="F349" s="15"/>
      <c r="G349" s="15"/>
    </row>
    <row r="350" spans="3:7">
      <c r="C350" s="15"/>
      <c r="D350" s="15"/>
      <c r="E350" s="15"/>
      <c r="F350" s="15"/>
      <c r="G350" s="15"/>
    </row>
    <row r="351" spans="3:7">
      <c r="C351" s="15"/>
      <c r="D351" s="15"/>
      <c r="E351" s="15"/>
      <c r="F351" s="15"/>
      <c r="G351" s="15"/>
    </row>
    <row r="352" spans="3:7">
      <c r="C352" s="15"/>
      <c r="D352" s="15"/>
      <c r="E352" s="15"/>
      <c r="F352" s="15"/>
      <c r="G352" s="15"/>
    </row>
    <row r="353" spans="3:7">
      <c r="C353" s="15"/>
      <c r="D353" s="15"/>
      <c r="E353" s="15"/>
      <c r="F353" s="15"/>
      <c r="G353" s="15"/>
    </row>
    <row r="354" spans="3:7">
      <c r="C354" s="15"/>
      <c r="D354" s="15"/>
      <c r="E354" s="15"/>
      <c r="F354" s="15"/>
      <c r="G354" s="15"/>
    </row>
    <row r="355" spans="3:7">
      <c r="C355" s="15"/>
      <c r="D355" s="15"/>
      <c r="E355" s="15"/>
      <c r="F355" s="15"/>
      <c r="G355" s="15"/>
    </row>
    <row r="356" spans="3:7">
      <c r="C356" s="15"/>
      <c r="D356" s="15"/>
      <c r="E356" s="15"/>
      <c r="F356" s="15"/>
      <c r="G356" s="15"/>
    </row>
    <row r="357" spans="3:7">
      <c r="C357" s="15"/>
      <c r="D357" s="15"/>
      <c r="E357" s="15"/>
      <c r="F357" s="15"/>
      <c r="G357" s="15"/>
    </row>
    <row r="358" spans="3:7">
      <c r="C358" s="15"/>
      <c r="D358" s="15"/>
      <c r="E358" s="15"/>
      <c r="F358" s="15"/>
      <c r="G358" s="15"/>
    </row>
    <row r="359" spans="3:7">
      <c r="C359" s="15"/>
      <c r="D359" s="15"/>
      <c r="E359" s="15"/>
      <c r="F359" s="15"/>
      <c r="G359" s="15"/>
    </row>
    <row r="360" spans="3:7">
      <c r="C360" s="15"/>
      <c r="D360" s="15"/>
      <c r="E360" s="15"/>
      <c r="F360" s="15"/>
      <c r="G360" s="15"/>
    </row>
    <row r="361" spans="3:7">
      <c r="C361" s="15"/>
      <c r="D361" s="15"/>
      <c r="E361" s="15"/>
      <c r="F361" s="15"/>
      <c r="G361" s="15"/>
    </row>
    <row r="362" spans="3:7">
      <c r="C362" s="15"/>
      <c r="D362" s="15"/>
      <c r="E362" s="15"/>
      <c r="F362" s="15"/>
      <c r="G362" s="15"/>
    </row>
    <row r="363" spans="3:7">
      <c r="C363" s="15"/>
      <c r="D363" s="15"/>
      <c r="E363" s="15"/>
      <c r="F363" s="15"/>
      <c r="G363" s="15"/>
    </row>
    <row r="364" spans="3:7">
      <c r="C364" s="15"/>
      <c r="D364" s="15"/>
      <c r="E364" s="15"/>
      <c r="F364" s="15"/>
      <c r="G364" s="15"/>
    </row>
    <row r="365" spans="3:7">
      <c r="C365" s="15"/>
      <c r="D365" s="15"/>
      <c r="E365" s="15"/>
      <c r="F365" s="15"/>
      <c r="G365" s="15"/>
    </row>
    <row r="366" spans="3:7">
      <c r="C366" s="15"/>
      <c r="D366" s="15"/>
      <c r="E366" s="15"/>
      <c r="F366" s="15"/>
      <c r="G366" s="15"/>
    </row>
    <row r="367" spans="3:7">
      <c r="C367" s="15"/>
      <c r="D367" s="15"/>
      <c r="E367" s="15"/>
      <c r="F367" s="15"/>
      <c r="G367" s="15"/>
    </row>
    <row r="368" spans="3:7">
      <c r="C368" s="15"/>
      <c r="D368" s="15"/>
      <c r="E368" s="15"/>
      <c r="F368" s="15"/>
      <c r="G368" s="15"/>
    </row>
    <row r="369" spans="3:7">
      <c r="C369" s="15"/>
      <c r="D369" s="15"/>
      <c r="E369" s="15"/>
      <c r="F369" s="15"/>
      <c r="G369" s="15"/>
    </row>
    <row r="370" spans="3:7">
      <c r="C370" s="15"/>
      <c r="D370" s="15"/>
      <c r="E370" s="15"/>
      <c r="F370" s="15"/>
      <c r="G370" s="15"/>
    </row>
    <row r="371" spans="3:7">
      <c r="C371" s="15"/>
      <c r="D371" s="15"/>
      <c r="E371" s="15"/>
      <c r="F371" s="15"/>
      <c r="G371" s="15"/>
    </row>
    <row r="372" spans="3:7">
      <c r="C372" s="15"/>
      <c r="D372" s="15"/>
      <c r="E372" s="15"/>
      <c r="F372" s="15"/>
      <c r="G372" s="15"/>
    </row>
    <row r="373" spans="3:7">
      <c r="C373" s="15"/>
      <c r="D373" s="15"/>
      <c r="E373" s="15"/>
      <c r="F373" s="15"/>
      <c r="G373" s="15"/>
    </row>
    <row r="374" spans="3:7">
      <c r="C374" s="15"/>
      <c r="D374" s="15"/>
      <c r="E374" s="15"/>
      <c r="F374" s="15"/>
      <c r="G374" s="15"/>
    </row>
    <row r="375" spans="3:7">
      <c r="C375" s="15"/>
      <c r="D375" s="15"/>
      <c r="E375" s="15"/>
      <c r="F375" s="15"/>
      <c r="G375" s="15"/>
    </row>
    <row r="376" spans="3:7">
      <c r="C376" s="15"/>
      <c r="D376" s="15"/>
      <c r="E376" s="15"/>
      <c r="F376" s="15"/>
      <c r="G376" s="15"/>
    </row>
    <row r="377" spans="3:7">
      <c r="C377" s="15"/>
      <c r="D377" s="15"/>
      <c r="E377" s="15"/>
      <c r="F377" s="15"/>
      <c r="G377" s="15"/>
    </row>
    <row r="378" spans="3:7">
      <c r="C378" s="15"/>
      <c r="D378" s="15"/>
      <c r="E378" s="15"/>
      <c r="F378" s="15"/>
      <c r="G378" s="15"/>
    </row>
    <row r="379" spans="3:7">
      <c r="C379" s="15"/>
      <c r="D379" s="15"/>
      <c r="E379" s="15"/>
      <c r="F379" s="15"/>
      <c r="G379" s="15"/>
    </row>
    <row r="380" spans="3:7">
      <c r="C380" s="15"/>
      <c r="D380" s="15"/>
      <c r="E380" s="15"/>
      <c r="F380" s="15"/>
      <c r="G380" s="15"/>
    </row>
    <row r="381" spans="3:7">
      <c r="C381" s="15"/>
      <c r="D381" s="15"/>
      <c r="E381" s="15"/>
      <c r="F381" s="15"/>
      <c r="G381" s="15"/>
    </row>
    <row r="382" spans="3:7">
      <c r="C382" s="15"/>
      <c r="D382" s="15"/>
      <c r="E382" s="15"/>
      <c r="F382" s="15"/>
      <c r="G382" s="15"/>
    </row>
    <row r="383" spans="3:7">
      <c r="C383" s="15"/>
      <c r="D383" s="15"/>
      <c r="E383" s="15"/>
      <c r="F383" s="15"/>
      <c r="G383" s="15"/>
    </row>
    <row r="384" spans="3:7">
      <c r="C384" s="15"/>
      <c r="D384" s="15"/>
      <c r="E384" s="15"/>
      <c r="F384" s="15"/>
      <c r="G384" s="15"/>
    </row>
    <row r="385" spans="3:7">
      <c r="C385" s="15"/>
      <c r="D385" s="15"/>
      <c r="E385" s="15"/>
      <c r="F385" s="15"/>
      <c r="G385" s="15"/>
    </row>
    <row r="386" spans="3:7">
      <c r="C386" s="15"/>
      <c r="D386" s="15"/>
      <c r="E386" s="15"/>
      <c r="F386" s="15"/>
      <c r="G386" s="15"/>
    </row>
    <row r="387" spans="3:7">
      <c r="C387" s="15"/>
      <c r="D387" s="15"/>
      <c r="E387" s="15"/>
      <c r="F387" s="15"/>
      <c r="G387" s="15"/>
    </row>
    <row r="388" spans="3:7">
      <c r="C388" s="15"/>
      <c r="D388" s="15"/>
      <c r="E388" s="15"/>
      <c r="F388" s="15"/>
      <c r="G388" s="15"/>
    </row>
    <row r="389" spans="3:7">
      <c r="C389" s="15"/>
      <c r="D389" s="15"/>
      <c r="E389" s="15"/>
      <c r="F389" s="15"/>
      <c r="G389" s="15"/>
    </row>
    <row r="390" spans="3:7">
      <c r="C390" s="15"/>
      <c r="D390" s="15"/>
      <c r="E390" s="15"/>
      <c r="F390" s="15"/>
      <c r="G390" s="15"/>
    </row>
    <row r="391" spans="3:7">
      <c r="C391" s="15"/>
      <c r="D391" s="15"/>
      <c r="E391" s="15"/>
      <c r="F391" s="15"/>
      <c r="G391" s="15"/>
    </row>
    <row r="392" spans="3:7">
      <c r="C392" s="15"/>
      <c r="D392" s="15"/>
      <c r="E392" s="15"/>
      <c r="F392" s="15"/>
      <c r="G392" s="15"/>
    </row>
    <row r="393" spans="3:7">
      <c r="C393" s="15"/>
      <c r="D393" s="15"/>
      <c r="E393" s="15"/>
      <c r="F393" s="15"/>
      <c r="G393" s="15"/>
    </row>
    <row r="394" spans="3:7">
      <c r="C394" s="15"/>
      <c r="D394" s="15"/>
      <c r="E394" s="15"/>
      <c r="F394" s="15"/>
      <c r="G394" s="15"/>
    </row>
    <row r="395" spans="3:7">
      <c r="C395" s="15"/>
      <c r="D395" s="15"/>
      <c r="E395" s="15"/>
      <c r="F395" s="15"/>
      <c r="G395" s="15"/>
    </row>
    <row r="396" spans="3:7">
      <c r="C396" s="15"/>
      <c r="D396" s="15"/>
      <c r="E396" s="15"/>
      <c r="F396" s="15"/>
      <c r="G396" s="15"/>
    </row>
    <row r="397" spans="3:7">
      <c r="C397" s="15"/>
      <c r="D397" s="15"/>
      <c r="E397" s="15"/>
      <c r="F397" s="15"/>
      <c r="G397" s="15"/>
    </row>
    <row r="398" spans="3:7">
      <c r="C398" s="15"/>
      <c r="D398" s="15"/>
      <c r="E398" s="15"/>
      <c r="F398" s="15"/>
      <c r="G398" s="15"/>
    </row>
    <row r="399" spans="3:7">
      <c r="C399" s="15"/>
      <c r="D399" s="15"/>
      <c r="E399" s="15"/>
      <c r="F399" s="15"/>
      <c r="G399" s="15"/>
    </row>
    <row r="400" spans="3:7">
      <c r="C400" s="15"/>
      <c r="D400" s="15"/>
      <c r="E400" s="15"/>
      <c r="F400" s="15"/>
      <c r="G400" s="15"/>
    </row>
    <row r="401" spans="3:7">
      <c r="C401" s="15"/>
      <c r="D401" s="15"/>
      <c r="E401" s="15"/>
      <c r="F401" s="15"/>
      <c r="G401" s="15"/>
    </row>
    <row r="402" spans="3:7">
      <c r="C402" s="15"/>
      <c r="D402" s="15"/>
      <c r="E402" s="15"/>
      <c r="F402" s="15"/>
      <c r="G402" s="15"/>
    </row>
    <row r="403" spans="3:7">
      <c r="C403" s="15"/>
      <c r="D403" s="15"/>
      <c r="E403" s="15"/>
      <c r="F403" s="15"/>
      <c r="G403" s="15"/>
    </row>
    <row r="404" spans="3:7">
      <c r="C404" s="15"/>
      <c r="D404" s="15"/>
      <c r="E404" s="15"/>
      <c r="F404" s="15"/>
      <c r="G404" s="15"/>
    </row>
    <row r="405" spans="3:7">
      <c r="C405" s="15"/>
      <c r="D405" s="15"/>
      <c r="E405" s="15"/>
      <c r="F405" s="15"/>
      <c r="G405" s="15"/>
    </row>
    <row r="406" spans="3:7">
      <c r="C406" s="15"/>
      <c r="D406" s="15"/>
      <c r="E406" s="15"/>
      <c r="F406" s="15"/>
      <c r="G406" s="15"/>
    </row>
    <row r="407" spans="3:7">
      <c r="C407" s="15"/>
      <c r="D407" s="15"/>
      <c r="E407" s="15"/>
      <c r="F407" s="15"/>
      <c r="G407" s="15"/>
    </row>
    <row r="408" spans="3:7">
      <c r="C408" s="15"/>
      <c r="D408" s="15"/>
      <c r="E408" s="15"/>
      <c r="F408" s="15"/>
      <c r="G408" s="15"/>
    </row>
    <row r="409" spans="3:7">
      <c r="C409" s="15"/>
      <c r="D409" s="15"/>
      <c r="E409" s="15"/>
      <c r="F409" s="15"/>
      <c r="G409" s="15"/>
    </row>
    <row r="410" spans="3:7">
      <c r="C410" s="15"/>
      <c r="D410" s="15"/>
      <c r="E410" s="15"/>
      <c r="F410" s="15"/>
      <c r="G410" s="15"/>
    </row>
    <row r="411" spans="3:7">
      <c r="C411" s="15"/>
      <c r="D411" s="15"/>
      <c r="E411" s="15"/>
      <c r="F411" s="15"/>
      <c r="G411" s="15"/>
    </row>
    <row r="412" spans="3:7">
      <c r="C412" s="15"/>
      <c r="D412" s="15"/>
      <c r="E412" s="15"/>
      <c r="F412" s="15"/>
      <c r="G412" s="15"/>
    </row>
    <row r="413" spans="3:7">
      <c r="C413" s="15"/>
      <c r="D413" s="15"/>
      <c r="E413" s="15"/>
      <c r="F413" s="15"/>
      <c r="G413" s="15"/>
    </row>
    <row r="414" spans="3:7">
      <c r="C414" s="15"/>
      <c r="D414" s="15"/>
      <c r="E414" s="15"/>
      <c r="F414" s="15"/>
      <c r="G414" s="15"/>
    </row>
    <row r="415" spans="3:7">
      <c r="C415" s="15"/>
      <c r="D415" s="15"/>
      <c r="E415" s="15"/>
      <c r="F415" s="15"/>
      <c r="G415" s="15"/>
    </row>
    <row r="416" spans="3:7">
      <c r="C416" s="15"/>
      <c r="D416" s="15"/>
      <c r="E416" s="15"/>
      <c r="F416" s="15"/>
      <c r="G416" s="15"/>
    </row>
    <row r="417" spans="3:7">
      <c r="C417" s="15"/>
      <c r="D417" s="15"/>
      <c r="E417" s="15"/>
      <c r="F417" s="15"/>
      <c r="G417" s="15"/>
    </row>
    <row r="418" spans="3:7">
      <c r="C418" s="15"/>
      <c r="D418" s="15"/>
      <c r="E418" s="15"/>
      <c r="F418" s="15"/>
      <c r="G418" s="15"/>
    </row>
    <row r="419" spans="3:7">
      <c r="C419" s="15"/>
      <c r="D419" s="15"/>
      <c r="E419" s="15"/>
      <c r="F419" s="15"/>
      <c r="G419" s="15"/>
    </row>
    <row r="420" spans="3:7">
      <c r="C420" s="15"/>
      <c r="D420" s="15"/>
      <c r="E420" s="15"/>
      <c r="F420" s="15"/>
      <c r="G420" s="15"/>
    </row>
    <row r="421" spans="3:7">
      <c r="C421" s="15"/>
      <c r="D421" s="15"/>
      <c r="E421" s="15"/>
      <c r="F421" s="15"/>
      <c r="G421" s="15"/>
    </row>
    <row r="422" spans="3:7">
      <c r="C422" s="15"/>
      <c r="D422" s="15"/>
      <c r="E422" s="15"/>
      <c r="F422" s="15"/>
      <c r="G422" s="15"/>
    </row>
    <row r="423" spans="3:7">
      <c r="C423" s="15"/>
      <c r="D423" s="15"/>
      <c r="E423" s="15"/>
      <c r="F423" s="15"/>
      <c r="G423" s="15"/>
    </row>
    <row r="424" spans="3:7">
      <c r="C424" s="15"/>
      <c r="D424" s="15"/>
      <c r="E424" s="15"/>
      <c r="F424" s="15"/>
      <c r="G424" s="15"/>
    </row>
    <row r="425" spans="3:7">
      <c r="C425" s="15"/>
      <c r="D425" s="15"/>
      <c r="E425" s="15"/>
      <c r="F425" s="15"/>
      <c r="G425" s="15"/>
    </row>
    <row r="426" spans="3:7">
      <c r="C426" s="15"/>
      <c r="D426" s="15"/>
      <c r="E426" s="15"/>
      <c r="F426" s="15"/>
      <c r="G426" s="15"/>
    </row>
    <row r="427" spans="3:7">
      <c r="C427" s="15"/>
      <c r="D427" s="15"/>
      <c r="E427" s="15"/>
      <c r="F427" s="15"/>
      <c r="G427" s="15"/>
    </row>
    <row r="428" spans="3:7">
      <c r="C428" s="15"/>
      <c r="D428" s="15"/>
      <c r="E428" s="15"/>
      <c r="F428" s="15"/>
      <c r="G428" s="15"/>
    </row>
    <row r="429" spans="3:7">
      <c r="C429" s="15"/>
      <c r="D429" s="15"/>
      <c r="E429" s="15"/>
      <c r="F429" s="15"/>
      <c r="G429" s="15"/>
    </row>
    <row r="430" spans="3:7">
      <c r="C430" s="15"/>
      <c r="D430" s="15"/>
      <c r="E430" s="15"/>
      <c r="F430" s="15"/>
      <c r="G430" s="15"/>
    </row>
    <row r="431" spans="3:7">
      <c r="C431" s="15"/>
      <c r="D431" s="15"/>
      <c r="E431" s="15"/>
      <c r="F431" s="15"/>
      <c r="G431" s="15"/>
    </row>
    <row r="432" spans="3:7">
      <c r="C432" s="15"/>
      <c r="D432" s="15"/>
      <c r="E432" s="15"/>
      <c r="F432" s="15"/>
      <c r="G432" s="15"/>
    </row>
    <row r="433" spans="3:7">
      <c r="C433" s="15"/>
      <c r="D433" s="15"/>
      <c r="E433" s="15"/>
      <c r="F433" s="15"/>
      <c r="G433" s="15"/>
    </row>
    <row r="434" spans="3:7">
      <c r="C434" s="15"/>
      <c r="D434" s="15"/>
      <c r="E434" s="15"/>
      <c r="F434" s="15"/>
      <c r="G434" s="15"/>
    </row>
    <row r="435" spans="3:7">
      <c r="C435" s="15"/>
      <c r="D435" s="15"/>
      <c r="E435" s="15"/>
      <c r="F435" s="15"/>
      <c r="G435" s="15"/>
    </row>
    <row r="436" spans="3:7">
      <c r="C436" s="15"/>
      <c r="D436" s="15"/>
      <c r="E436" s="15"/>
      <c r="F436" s="15"/>
      <c r="G436" s="15"/>
    </row>
    <row r="437" spans="3:7">
      <c r="C437" s="15"/>
      <c r="D437" s="15"/>
      <c r="E437" s="15"/>
      <c r="F437" s="15"/>
      <c r="G437" s="15"/>
    </row>
    <row r="438" spans="3:7">
      <c r="C438" s="15"/>
      <c r="D438" s="15"/>
      <c r="E438" s="15"/>
      <c r="F438" s="15"/>
      <c r="G438" s="15"/>
    </row>
    <row r="439" spans="3:7">
      <c r="C439" s="15"/>
      <c r="D439" s="15"/>
      <c r="E439" s="15"/>
      <c r="F439" s="15"/>
      <c r="G439" s="15"/>
    </row>
    <row r="440" spans="3:7">
      <c r="C440" s="15"/>
      <c r="D440" s="15"/>
      <c r="E440" s="15"/>
      <c r="F440" s="15"/>
      <c r="G440" s="15"/>
    </row>
    <row r="441" spans="3:7">
      <c r="C441" s="15"/>
      <c r="D441" s="15"/>
      <c r="E441" s="15"/>
      <c r="F441" s="15"/>
      <c r="G441" s="15"/>
    </row>
    <row r="442" spans="3:7">
      <c r="C442" s="15"/>
      <c r="D442" s="15"/>
      <c r="E442" s="15"/>
      <c r="F442" s="15"/>
      <c r="G442" s="15"/>
    </row>
    <row r="443" spans="3:7">
      <c r="C443" s="15"/>
      <c r="D443" s="15"/>
      <c r="E443" s="15"/>
      <c r="F443" s="15"/>
      <c r="G443" s="15"/>
    </row>
    <row r="444" spans="3:7">
      <c r="C444" s="15"/>
      <c r="D444" s="15"/>
      <c r="E444" s="15"/>
      <c r="F444" s="15"/>
      <c r="G444" s="15"/>
    </row>
    <row r="445" spans="3:7">
      <c r="C445" s="15"/>
      <c r="D445" s="15"/>
      <c r="E445" s="15"/>
      <c r="F445" s="15"/>
      <c r="G445" s="15"/>
    </row>
    <row r="446" spans="3:7">
      <c r="C446" s="15"/>
      <c r="D446" s="15"/>
      <c r="E446" s="15"/>
      <c r="F446" s="15"/>
      <c r="G446" s="15"/>
    </row>
    <row r="447" spans="3:7">
      <c r="C447" s="15"/>
      <c r="D447" s="15"/>
      <c r="E447" s="15"/>
      <c r="F447" s="15"/>
      <c r="G447" s="15"/>
    </row>
    <row r="448" spans="3:7">
      <c r="C448" s="15"/>
      <c r="D448" s="15"/>
      <c r="E448" s="15"/>
      <c r="F448" s="15"/>
      <c r="G448" s="15"/>
    </row>
    <row r="449" spans="3:7">
      <c r="C449" s="15"/>
      <c r="D449" s="15"/>
      <c r="E449" s="15"/>
      <c r="F449" s="15"/>
      <c r="G449" s="15"/>
    </row>
    <row r="450" spans="3:7">
      <c r="C450" s="15"/>
      <c r="D450" s="15"/>
      <c r="E450" s="15"/>
      <c r="F450" s="15"/>
      <c r="G450" s="15"/>
    </row>
    <row r="451" spans="3:7">
      <c r="C451" s="15"/>
      <c r="D451" s="15"/>
      <c r="E451" s="15"/>
      <c r="F451" s="15"/>
      <c r="G451" s="15"/>
    </row>
    <row r="452" spans="3:7">
      <c r="C452" s="15"/>
      <c r="D452" s="15"/>
      <c r="E452" s="15"/>
      <c r="F452" s="15"/>
      <c r="G452" s="15"/>
    </row>
    <row r="453" spans="3:7">
      <c r="C453" s="15"/>
      <c r="D453" s="15"/>
      <c r="E453" s="15"/>
      <c r="F453" s="15"/>
      <c r="G453" s="15"/>
    </row>
    <row r="454" spans="3:7">
      <c r="C454" s="15"/>
      <c r="D454" s="15"/>
      <c r="E454" s="15"/>
      <c r="F454" s="15"/>
      <c r="G454" s="15"/>
    </row>
    <row r="455" spans="3:7">
      <c r="C455" s="15"/>
      <c r="D455" s="15"/>
      <c r="E455" s="15"/>
      <c r="F455" s="15"/>
      <c r="G455" s="15"/>
    </row>
    <row r="456" spans="3:7">
      <c r="C456" s="15"/>
      <c r="D456" s="15"/>
      <c r="E456" s="15"/>
      <c r="F456" s="15"/>
      <c r="G456" s="15"/>
    </row>
    <row r="457" spans="3:7">
      <c r="C457" s="15"/>
      <c r="D457" s="15"/>
      <c r="E457" s="15"/>
      <c r="F457" s="15"/>
      <c r="G457" s="15"/>
    </row>
    <row r="458" spans="3:7">
      <c r="C458" s="15"/>
      <c r="D458" s="15"/>
      <c r="E458" s="15"/>
      <c r="F458" s="15"/>
      <c r="G458" s="15"/>
    </row>
    <row r="459" spans="3:7">
      <c r="C459" s="15"/>
      <c r="D459" s="15"/>
      <c r="E459" s="15"/>
      <c r="F459" s="15"/>
      <c r="G459" s="15"/>
    </row>
    <row r="460" spans="3:7">
      <c r="C460" s="15"/>
      <c r="D460" s="15"/>
      <c r="E460" s="15"/>
      <c r="F460" s="15"/>
      <c r="G460" s="15"/>
    </row>
    <row r="461" spans="3:7">
      <c r="C461" s="15"/>
      <c r="D461" s="15"/>
      <c r="E461" s="15"/>
      <c r="F461" s="15"/>
      <c r="G461" s="15"/>
    </row>
    <row r="462" spans="3:7">
      <c r="C462" s="15"/>
      <c r="D462" s="15"/>
      <c r="E462" s="15"/>
      <c r="F462" s="15"/>
      <c r="G462" s="15"/>
    </row>
    <row r="463" spans="3:7">
      <c r="C463" s="15"/>
      <c r="D463" s="15"/>
      <c r="E463" s="15"/>
      <c r="F463" s="15"/>
      <c r="G463" s="15"/>
    </row>
    <row r="464" spans="3:7">
      <c r="C464" s="15"/>
      <c r="D464" s="15"/>
      <c r="E464" s="15"/>
      <c r="F464" s="15"/>
      <c r="G464" s="15"/>
    </row>
    <row r="465" spans="3:7">
      <c r="C465" s="15"/>
      <c r="D465" s="15"/>
      <c r="E465" s="15"/>
      <c r="F465" s="15"/>
      <c r="G465" s="15"/>
    </row>
    <row r="466" spans="3:7">
      <c r="C466" s="15"/>
      <c r="D466" s="15"/>
      <c r="E466" s="15"/>
      <c r="F466" s="15"/>
      <c r="G466" s="15"/>
    </row>
    <row r="467" spans="3:7">
      <c r="C467" s="15"/>
      <c r="D467" s="15"/>
      <c r="E467" s="15"/>
      <c r="F467" s="15"/>
      <c r="G467" s="15"/>
    </row>
    <row r="468" spans="3:7">
      <c r="C468" s="15"/>
      <c r="D468" s="15"/>
      <c r="E468" s="15"/>
      <c r="F468" s="15"/>
      <c r="G468" s="15"/>
    </row>
    <row r="469" spans="3:7">
      <c r="C469" s="15"/>
      <c r="D469" s="15"/>
      <c r="E469" s="15"/>
      <c r="F469" s="15"/>
      <c r="G469" s="15"/>
    </row>
    <row r="470" spans="3:7">
      <c r="C470" s="15"/>
      <c r="D470" s="15"/>
      <c r="E470" s="15"/>
      <c r="F470" s="15"/>
      <c r="G470" s="15"/>
    </row>
    <row r="471" spans="3:7">
      <c r="C471" s="15"/>
      <c r="D471" s="15"/>
      <c r="E471" s="15"/>
      <c r="F471" s="15"/>
      <c r="G471" s="15"/>
    </row>
    <row r="472" spans="3:7">
      <c r="C472" s="15"/>
      <c r="D472" s="15"/>
      <c r="E472" s="15"/>
      <c r="F472" s="15"/>
      <c r="G472" s="15"/>
    </row>
    <row r="473" spans="3:7">
      <c r="C473" s="15"/>
      <c r="D473" s="15"/>
      <c r="E473" s="15"/>
      <c r="F473" s="15"/>
      <c r="G473" s="15"/>
    </row>
    <row r="474" spans="3:7">
      <c r="C474" s="15"/>
      <c r="D474" s="15"/>
      <c r="E474" s="15"/>
      <c r="F474" s="15"/>
      <c r="G474" s="15"/>
    </row>
    <row r="475" spans="3:7">
      <c r="C475" s="15"/>
      <c r="D475" s="15"/>
      <c r="E475" s="15"/>
      <c r="F475" s="15"/>
      <c r="G475" s="15"/>
    </row>
    <row r="476" spans="3:7">
      <c r="C476" s="15"/>
      <c r="D476" s="15"/>
      <c r="E476" s="15"/>
      <c r="F476" s="15"/>
      <c r="G476" s="15"/>
    </row>
    <row r="477" spans="3:7">
      <c r="C477" s="15"/>
      <c r="D477" s="15"/>
      <c r="E477" s="15"/>
      <c r="F477" s="15"/>
      <c r="G477" s="15"/>
    </row>
    <row r="478" spans="3:7">
      <c r="C478" s="15"/>
      <c r="D478" s="15"/>
      <c r="E478" s="15"/>
      <c r="F478" s="15"/>
      <c r="G478" s="15"/>
    </row>
    <row r="479" spans="3:7">
      <c r="C479" s="15"/>
      <c r="D479" s="15"/>
      <c r="E479" s="15"/>
      <c r="F479" s="15"/>
      <c r="G479" s="15"/>
    </row>
    <row r="480" spans="3:7">
      <c r="C480" s="15"/>
      <c r="D480" s="15"/>
      <c r="E480" s="15"/>
      <c r="F480" s="15"/>
      <c r="G480" s="15"/>
    </row>
    <row r="481" spans="3:7">
      <c r="C481" s="15"/>
      <c r="D481" s="15"/>
      <c r="E481" s="15"/>
      <c r="F481" s="15"/>
      <c r="G481" s="15"/>
    </row>
    <row r="482" spans="3:7">
      <c r="C482" s="15"/>
      <c r="D482" s="15"/>
      <c r="E482" s="15"/>
      <c r="F482" s="15"/>
      <c r="G482" s="15"/>
    </row>
    <row r="483" spans="3:7">
      <c r="C483" s="15"/>
      <c r="D483" s="15"/>
      <c r="E483" s="15"/>
      <c r="F483" s="15"/>
      <c r="G483" s="15"/>
    </row>
    <row r="484" spans="3:7">
      <c r="C484" s="15"/>
      <c r="D484" s="15"/>
      <c r="E484" s="15"/>
      <c r="F484" s="15"/>
      <c r="G484" s="15"/>
    </row>
    <row r="485" spans="3:7">
      <c r="C485" s="15"/>
      <c r="D485" s="15"/>
      <c r="E485" s="15"/>
      <c r="F485" s="15"/>
      <c r="G485" s="15"/>
    </row>
    <row r="486" spans="3:7">
      <c r="C486" s="15"/>
      <c r="D486" s="15"/>
      <c r="E486" s="15"/>
      <c r="F486" s="15"/>
      <c r="G486" s="15"/>
    </row>
    <row r="487" spans="3:7">
      <c r="C487" s="15"/>
      <c r="D487" s="15"/>
      <c r="E487" s="15"/>
      <c r="F487" s="15"/>
      <c r="G487" s="15"/>
    </row>
    <row r="488" spans="3:7">
      <c r="C488" s="15"/>
      <c r="D488" s="15"/>
      <c r="E488" s="15"/>
      <c r="F488" s="15"/>
      <c r="G488" s="15"/>
    </row>
    <row r="489" spans="3:7">
      <c r="C489" s="15"/>
      <c r="D489" s="15"/>
      <c r="E489" s="15"/>
      <c r="F489" s="15"/>
      <c r="G489" s="15"/>
    </row>
    <row r="490" spans="3:7">
      <c r="C490" s="15"/>
      <c r="D490" s="15"/>
      <c r="E490" s="15"/>
      <c r="F490" s="15"/>
      <c r="G490" s="15"/>
    </row>
    <row r="491" spans="3:7">
      <c r="C491" s="15"/>
      <c r="D491" s="15"/>
      <c r="E491" s="15"/>
      <c r="F491" s="15"/>
      <c r="G491" s="15"/>
    </row>
    <row r="492" spans="3:7">
      <c r="C492" s="15"/>
      <c r="D492" s="15"/>
      <c r="E492" s="15"/>
      <c r="F492" s="15"/>
      <c r="G492" s="15"/>
    </row>
    <row r="493" spans="3:7">
      <c r="C493" s="15"/>
      <c r="D493" s="15"/>
      <c r="E493" s="15"/>
      <c r="F493" s="15"/>
      <c r="G493" s="15"/>
    </row>
    <row r="494" spans="3:7">
      <c r="C494" s="15"/>
      <c r="D494" s="15"/>
      <c r="E494" s="15"/>
      <c r="F494" s="15"/>
      <c r="G494" s="15"/>
    </row>
    <row r="495" spans="3:7">
      <c r="C495" s="15"/>
      <c r="D495" s="15"/>
      <c r="E495" s="15"/>
      <c r="F495" s="15"/>
      <c r="G495" s="15"/>
    </row>
    <row r="496" spans="3:7">
      <c r="C496" s="15"/>
      <c r="D496" s="15"/>
      <c r="E496" s="15"/>
      <c r="F496" s="15"/>
      <c r="G496" s="15"/>
    </row>
    <row r="497" spans="3:7">
      <c r="C497" s="15"/>
      <c r="D497" s="15"/>
      <c r="E497" s="15"/>
      <c r="F497" s="15"/>
      <c r="G497" s="15"/>
    </row>
    <row r="498" spans="3:7">
      <c r="C498" s="15"/>
      <c r="D498" s="15"/>
      <c r="E498" s="15"/>
      <c r="F498" s="15"/>
      <c r="G498" s="15"/>
    </row>
    <row r="499" spans="3:7">
      <c r="C499" s="15"/>
      <c r="D499" s="15"/>
      <c r="E499" s="15"/>
      <c r="F499" s="15"/>
      <c r="G499" s="15"/>
    </row>
    <row r="500" spans="3:7">
      <c r="C500" s="15"/>
      <c r="D500" s="15"/>
      <c r="E500" s="15"/>
      <c r="F500" s="15"/>
      <c r="G500" s="15"/>
    </row>
    <row r="501" spans="3:7">
      <c r="C501" s="15"/>
      <c r="D501" s="15"/>
      <c r="E501" s="15"/>
      <c r="F501" s="15"/>
      <c r="G501" s="15"/>
    </row>
    <row r="502" spans="3:7">
      <c r="C502" s="15"/>
      <c r="D502" s="15"/>
      <c r="E502" s="15"/>
      <c r="F502" s="15"/>
      <c r="G502" s="15"/>
    </row>
    <row r="503" spans="3:7">
      <c r="C503" s="15"/>
      <c r="D503" s="15"/>
      <c r="E503" s="15"/>
      <c r="F503" s="15"/>
      <c r="G503" s="15"/>
    </row>
    <row r="504" spans="3:7">
      <c r="C504" s="15"/>
      <c r="D504" s="15"/>
      <c r="E504" s="15"/>
      <c r="F504" s="15"/>
      <c r="G504" s="15"/>
    </row>
    <row r="505" spans="3:7">
      <c r="C505" s="15"/>
      <c r="D505" s="15"/>
      <c r="E505" s="15"/>
      <c r="F505" s="15"/>
      <c r="G505" s="15"/>
    </row>
    <row r="506" spans="3:7">
      <c r="C506" s="15"/>
      <c r="D506" s="15"/>
      <c r="E506" s="15"/>
      <c r="F506" s="15"/>
      <c r="G506" s="15"/>
    </row>
    <row r="507" spans="3:7">
      <c r="C507" s="15"/>
      <c r="D507" s="15"/>
      <c r="E507" s="15"/>
      <c r="F507" s="15"/>
      <c r="G507" s="15"/>
    </row>
    <row r="508" spans="3:7">
      <c r="C508" s="15"/>
      <c r="D508" s="15"/>
      <c r="E508" s="15"/>
      <c r="F508" s="15"/>
      <c r="G508" s="15"/>
    </row>
    <row r="509" spans="3:7">
      <c r="C509" s="15"/>
      <c r="D509" s="15"/>
      <c r="E509" s="15"/>
      <c r="F509" s="15"/>
      <c r="G509" s="15"/>
    </row>
    <row r="510" spans="3:7">
      <c r="C510" s="15"/>
      <c r="D510" s="15"/>
      <c r="E510" s="15"/>
      <c r="F510" s="15"/>
      <c r="G510" s="15"/>
    </row>
    <row r="511" spans="3:7">
      <c r="C511" s="15"/>
      <c r="D511" s="15"/>
      <c r="E511" s="15"/>
      <c r="F511" s="15"/>
      <c r="G511" s="15"/>
    </row>
    <row r="512" spans="3:7">
      <c r="C512" s="15"/>
      <c r="D512" s="15"/>
      <c r="E512" s="15"/>
      <c r="F512" s="15"/>
      <c r="G512" s="15"/>
    </row>
    <row r="513" spans="3:7">
      <c r="C513" s="15"/>
      <c r="D513" s="15"/>
      <c r="E513" s="15"/>
      <c r="F513" s="15"/>
      <c r="G513" s="15"/>
    </row>
    <row r="514" spans="3:7">
      <c r="C514" s="15"/>
      <c r="D514" s="15"/>
      <c r="E514" s="15"/>
      <c r="F514" s="15"/>
      <c r="G514" s="15"/>
    </row>
    <row r="515" spans="3:7">
      <c r="C515" s="15"/>
      <c r="D515" s="15"/>
      <c r="E515" s="15"/>
      <c r="F515" s="15"/>
      <c r="G515" s="15"/>
    </row>
    <row r="516" spans="3:7">
      <c r="C516" s="15"/>
      <c r="D516" s="15"/>
      <c r="E516" s="15"/>
      <c r="F516" s="15"/>
      <c r="G516" s="15"/>
    </row>
    <row r="517" spans="3:7">
      <c r="C517" s="15"/>
      <c r="D517" s="15"/>
      <c r="E517" s="15"/>
      <c r="F517" s="15"/>
      <c r="G517" s="15"/>
    </row>
    <row r="518" spans="3:7">
      <c r="C518" s="15"/>
      <c r="D518" s="15"/>
      <c r="E518" s="15"/>
      <c r="F518" s="15"/>
      <c r="G518" s="15"/>
    </row>
    <row r="519" spans="3:7">
      <c r="C519" s="15"/>
      <c r="D519" s="15"/>
      <c r="E519" s="15"/>
      <c r="F519" s="15"/>
      <c r="G519" s="15"/>
    </row>
    <row r="520" spans="3:7">
      <c r="C520" s="15"/>
      <c r="D520" s="15"/>
      <c r="E520" s="15"/>
      <c r="F520" s="15"/>
      <c r="G520" s="15"/>
    </row>
    <row r="521" spans="3:7">
      <c r="C521" s="15"/>
      <c r="D521" s="15"/>
      <c r="E521" s="15"/>
      <c r="F521" s="15"/>
      <c r="G521" s="15"/>
    </row>
    <row r="522" spans="3:7">
      <c r="C522" s="15"/>
      <c r="D522" s="15"/>
      <c r="E522" s="15"/>
      <c r="F522" s="15"/>
      <c r="G522" s="15"/>
    </row>
    <row r="523" spans="3:7">
      <c r="C523" s="15"/>
      <c r="D523" s="15"/>
      <c r="E523" s="15"/>
      <c r="F523" s="15"/>
      <c r="G523" s="15"/>
    </row>
    <row r="524" spans="3:7">
      <c r="C524" s="15"/>
      <c r="D524" s="15"/>
      <c r="E524" s="15"/>
      <c r="F524" s="15"/>
      <c r="G524" s="15"/>
    </row>
    <row r="525" spans="3:7">
      <c r="C525" s="15"/>
      <c r="D525" s="15"/>
      <c r="E525" s="15"/>
      <c r="F525" s="15"/>
      <c r="G525" s="15"/>
    </row>
    <row r="526" spans="3:7">
      <c r="C526" s="15"/>
      <c r="D526" s="15"/>
      <c r="E526" s="15"/>
      <c r="F526" s="15"/>
      <c r="G526" s="15"/>
    </row>
    <row r="527" spans="3:7">
      <c r="C527" s="15"/>
      <c r="D527" s="15"/>
      <c r="E527" s="15"/>
      <c r="F527" s="15"/>
      <c r="G527" s="15"/>
    </row>
    <row r="528" spans="3:7">
      <c r="C528" s="15"/>
      <c r="D528" s="15"/>
      <c r="E528" s="15"/>
      <c r="F528" s="15"/>
      <c r="G528" s="15"/>
    </row>
    <row r="529" spans="3:7">
      <c r="C529" s="15"/>
      <c r="D529" s="15"/>
      <c r="E529" s="15"/>
      <c r="F529" s="15"/>
      <c r="G529" s="15"/>
    </row>
    <row r="530" spans="3:7">
      <c r="C530" s="15"/>
      <c r="D530" s="15"/>
      <c r="E530" s="15"/>
      <c r="F530" s="15"/>
      <c r="G530" s="15"/>
    </row>
    <row r="531" spans="3:7">
      <c r="C531" s="15"/>
      <c r="D531" s="15"/>
      <c r="E531" s="15"/>
      <c r="F531" s="15"/>
      <c r="G531" s="15"/>
    </row>
    <row r="532" spans="3:7">
      <c r="C532" s="15"/>
      <c r="D532" s="15"/>
      <c r="E532" s="15"/>
      <c r="F532" s="15"/>
      <c r="G532" s="15"/>
    </row>
    <row r="533" spans="3:7">
      <c r="C533" s="15"/>
      <c r="D533" s="15"/>
      <c r="E533" s="15"/>
      <c r="F533" s="15"/>
      <c r="G533" s="15"/>
    </row>
    <row r="534" spans="3:7">
      <c r="C534" s="15"/>
      <c r="D534" s="15"/>
      <c r="E534" s="15"/>
      <c r="F534" s="15"/>
      <c r="G534" s="15"/>
    </row>
    <row r="535" spans="3:7">
      <c r="C535" s="15"/>
      <c r="D535" s="15"/>
      <c r="E535" s="15"/>
      <c r="F535" s="15"/>
      <c r="G535" s="15"/>
    </row>
    <row r="536" spans="3:7">
      <c r="C536" s="15"/>
      <c r="D536" s="15"/>
      <c r="E536" s="15"/>
      <c r="F536" s="15"/>
      <c r="G536" s="15"/>
    </row>
    <row r="537" spans="3:7">
      <c r="C537" s="15"/>
      <c r="D537" s="15"/>
      <c r="E537" s="15"/>
      <c r="F537" s="15"/>
      <c r="G537" s="15"/>
    </row>
    <row r="538" spans="3:7">
      <c r="C538" s="15"/>
      <c r="D538" s="15"/>
      <c r="E538" s="15"/>
      <c r="F538" s="15"/>
      <c r="G538" s="15"/>
    </row>
    <row r="539" spans="3:7">
      <c r="C539" s="15"/>
      <c r="D539" s="15"/>
      <c r="E539" s="15"/>
      <c r="F539" s="15"/>
      <c r="G539" s="15"/>
    </row>
    <row r="540" spans="3:7">
      <c r="C540" s="15"/>
      <c r="D540" s="15"/>
      <c r="E540" s="15"/>
      <c r="F540" s="15"/>
      <c r="G540" s="15"/>
    </row>
    <row r="541" spans="3:7">
      <c r="C541" s="15"/>
      <c r="D541" s="15"/>
      <c r="E541" s="15"/>
      <c r="F541" s="15"/>
      <c r="G541" s="15"/>
    </row>
    <row r="542" spans="3:7">
      <c r="C542" s="15"/>
      <c r="D542" s="15"/>
      <c r="E542" s="15"/>
      <c r="F542" s="15"/>
      <c r="G542" s="15"/>
    </row>
    <row r="543" spans="3:7">
      <c r="C543" s="15"/>
      <c r="D543" s="15"/>
      <c r="E543" s="15"/>
      <c r="F543" s="15"/>
      <c r="G543" s="15"/>
    </row>
    <row r="544" spans="3:7">
      <c r="C544" s="15"/>
      <c r="D544" s="15"/>
      <c r="E544" s="15"/>
      <c r="F544" s="15"/>
      <c r="G544" s="15"/>
    </row>
    <row r="545" spans="3:7">
      <c r="C545" s="15"/>
      <c r="D545" s="15"/>
      <c r="E545" s="15"/>
      <c r="F545" s="15"/>
      <c r="G545" s="15"/>
    </row>
    <row r="546" spans="3:7">
      <c r="C546" s="15"/>
      <c r="D546" s="15"/>
      <c r="E546" s="15"/>
      <c r="F546" s="15"/>
      <c r="G546" s="15"/>
    </row>
    <row r="547" spans="3:7">
      <c r="C547" s="15"/>
      <c r="D547" s="15"/>
      <c r="E547" s="15"/>
      <c r="F547" s="15"/>
      <c r="G547" s="15"/>
    </row>
    <row r="548" spans="3:7">
      <c r="C548" s="15"/>
      <c r="D548" s="15"/>
      <c r="E548" s="15"/>
      <c r="F548" s="15"/>
      <c r="G548" s="15"/>
    </row>
    <row r="549" spans="3:7">
      <c r="C549" s="15"/>
      <c r="D549" s="15"/>
      <c r="E549" s="15"/>
      <c r="F549" s="15"/>
      <c r="G549" s="15"/>
    </row>
    <row r="550" spans="3:7">
      <c r="C550" s="15"/>
      <c r="D550" s="15"/>
      <c r="E550" s="15"/>
      <c r="F550" s="15"/>
      <c r="G550" s="15"/>
    </row>
    <row r="551" spans="3:7">
      <c r="C551" s="15"/>
      <c r="D551" s="15"/>
      <c r="E551" s="15"/>
      <c r="F551" s="15"/>
      <c r="G551" s="15"/>
    </row>
    <row r="552" spans="3:7">
      <c r="C552" s="15"/>
      <c r="D552" s="15"/>
      <c r="E552" s="15"/>
      <c r="F552" s="15"/>
      <c r="G552" s="15"/>
    </row>
    <row r="553" spans="3:7">
      <c r="C553" s="15"/>
      <c r="D553" s="15"/>
      <c r="E553" s="15"/>
      <c r="F553" s="15"/>
      <c r="G553" s="15"/>
    </row>
    <row r="554" spans="3:7">
      <c r="C554" s="15"/>
      <c r="D554" s="15"/>
      <c r="E554" s="15"/>
      <c r="F554" s="15"/>
      <c r="G554" s="15"/>
    </row>
    <row r="555" spans="3:7">
      <c r="C555" s="15"/>
      <c r="D555" s="15"/>
      <c r="E555" s="15"/>
      <c r="F555" s="15"/>
      <c r="G555" s="15"/>
    </row>
    <row r="556" spans="3:7">
      <c r="C556" s="15"/>
      <c r="D556" s="15"/>
      <c r="E556" s="15"/>
      <c r="F556" s="15"/>
      <c r="G556" s="15"/>
    </row>
    <row r="557" spans="3:7">
      <c r="C557" s="15"/>
      <c r="D557" s="15"/>
      <c r="E557" s="15"/>
      <c r="F557" s="15"/>
      <c r="G557" s="15"/>
    </row>
    <row r="558" spans="3:7">
      <c r="C558" s="15"/>
      <c r="D558" s="15"/>
      <c r="E558" s="15"/>
      <c r="F558" s="15"/>
      <c r="G558" s="15"/>
    </row>
    <row r="559" spans="3:7">
      <c r="C559" s="15"/>
      <c r="D559" s="15"/>
      <c r="E559" s="15"/>
      <c r="F559" s="15"/>
      <c r="G559" s="15"/>
    </row>
    <row r="560" spans="3:7">
      <c r="C560" s="15"/>
      <c r="D560" s="15"/>
      <c r="E560" s="15"/>
      <c r="F560" s="15"/>
      <c r="G560" s="15"/>
    </row>
    <row r="561" spans="3:7">
      <c r="C561" s="15"/>
      <c r="D561" s="15"/>
      <c r="E561" s="15"/>
      <c r="F561" s="15"/>
      <c r="G561" s="15"/>
    </row>
    <row r="562" spans="3:7">
      <c r="C562" s="15"/>
      <c r="D562" s="15"/>
      <c r="E562" s="15"/>
      <c r="F562" s="15"/>
      <c r="G562" s="15"/>
    </row>
    <row r="563" spans="3:7">
      <c r="C563" s="15"/>
      <c r="D563" s="15"/>
      <c r="E563" s="15"/>
      <c r="F563" s="15"/>
      <c r="G563" s="15"/>
    </row>
    <row r="564" spans="3:7">
      <c r="C564" s="15"/>
      <c r="D564" s="15"/>
      <c r="E564" s="15"/>
      <c r="F564" s="15"/>
      <c r="G564" s="15"/>
    </row>
    <row r="565" spans="3:7">
      <c r="C565" s="15"/>
      <c r="D565" s="15"/>
      <c r="E565" s="15"/>
      <c r="F565" s="15"/>
      <c r="G565" s="15"/>
    </row>
    <row r="566" spans="3:7">
      <c r="C566" s="15"/>
      <c r="D566" s="15"/>
      <c r="E566" s="15"/>
      <c r="F566" s="15"/>
      <c r="G566" s="15"/>
    </row>
    <row r="567" spans="3:7">
      <c r="C567" s="15"/>
      <c r="D567" s="15"/>
      <c r="E567" s="15"/>
      <c r="F567" s="15"/>
      <c r="G567" s="15"/>
    </row>
    <row r="568" spans="3:7">
      <c r="C568" s="15"/>
      <c r="D568" s="15"/>
      <c r="E568" s="15"/>
      <c r="F568" s="15"/>
      <c r="G568" s="15"/>
    </row>
    <row r="569" spans="3:7">
      <c r="C569" s="15"/>
      <c r="D569" s="15"/>
      <c r="E569" s="15"/>
      <c r="F569" s="15"/>
      <c r="G569" s="15"/>
    </row>
    <row r="570" spans="3:7">
      <c r="C570" s="15"/>
      <c r="D570" s="15"/>
      <c r="E570" s="15"/>
      <c r="F570" s="15"/>
      <c r="G570" s="15"/>
    </row>
    <row r="571" spans="3:7">
      <c r="C571" s="15"/>
      <c r="D571" s="15"/>
      <c r="E571" s="15"/>
      <c r="F571" s="15"/>
      <c r="G571" s="15"/>
    </row>
    <row r="572" spans="3:7">
      <c r="C572" s="15"/>
      <c r="D572" s="15"/>
      <c r="E572" s="15"/>
      <c r="F572" s="15"/>
      <c r="G572" s="15"/>
    </row>
    <row r="573" spans="3:7">
      <c r="C573" s="15"/>
      <c r="D573" s="15"/>
      <c r="E573" s="15"/>
      <c r="F573" s="15"/>
      <c r="G573" s="15"/>
    </row>
    <row r="574" spans="3:7">
      <c r="C574" s="15"/>
      <c r="D574" s="15"/>
      <c r="E574" s="15"/>
      <c r="F574" s="15"/>
      <c r="G574" s="15"/>
    </row>
    <row r="575" spans="3:7">
      <c r="C575" s="15"/>
      <c r="D575" s="15"/>
      <c r="E575" s="15"/>
      <c r="F575" s="15"/>
      <c r="G575" s="15"/>
    </row>
    <row r="576" spans="3:7">
      <c r="C576" s="15"/>
      <c r="D576" s="15"/>
      <c r="E576" s="15"/>
      <c r="F576" s="15"/>
      <c r="G576" s="15"/>
    </row>
    <row r="577" spans="3:7">
      <c r="C577" s="15"/>
      <c r="D577" s="15"/>
      <c r="E577" s="15"/>
      <c r="F577" s="15"/>
      <c r="G577" s="15"/>
    </row>
    <row r="578" spans="3:7">
      <c r="C578" s="15"/>
      <c r="D578" s="15"/>
      <c r="E578" s="15"/>
      <c r="F578" s="15"/>
      <c r="G578" s="15"/>
    </row>
    <row r="579" spans="3:7">
      <c r="C579" s="15"/>
      <c r="D579" s="15"/>
      <c r="E579" s="15"/>
      <c r="F579" s="15"/>
      <c r="G579" s="15"/>
    </row>
    <row r="580" spans="3:7">
      <c r="C580" s="15"/>
      <c r="D580" s="15"/>
      <c r="E580" s="15"/>
      <c r="F580" s="15"/>
      <c r="G580" s="15"/>
    </row>
    <row r="581" spans="3:7">
      <c r="C581" s="15"/>
      <c r="D581" s="15"/>
      <c r="E581" s="15"/>
      <c r="F581" s="15"/>
      <c r="G581" s="15"/>
    </row>
    <row r="582" spans="3:7">
      <c r="C582" s="15"/>
      <c r="D582" s="15"/>
      <c r="E582" s="15"/>
      <c r="F582" s="15"/>
      <c r="G582" s="15"/>
    </row>
    <row r="583" spans="3:7">
      <c r="C583" s="15"/>
      <c r="D583" s="15"/>
      <c r="E583" s="15"/>
      <c r="F583" s="15"/>
      <c r="G583" s="15"/>
    </row>
    <row r="584" spans="3:7">
      <c r="C584" s="15"/>
      <c r="D584" s="15"/>
      <c r="E584" s="15"/>
      <c r="F584" s="15"/>
      <c r="G584" s="15"/>
    </row>
    <row r="585" spans="3:7">
      <c r="C585" s="15"/>
      <c r="D585" s="15"/>
      <c r="E585" s="15"/>
      <c r="F585" s="15"/>
      <c r="G585" s="15"/>
    </row>
    <row r="586" spans="3:7">
      <c r="C586" s="15"/>
      <c r="D586" s="15"/>
      <c r="E586" s="15"/>
      <c r="F586" s="15"/>
      <c r="G586" s="15"/>
    </row>
    <row r="587" spans="3:7">
      <c r="C587" s="15"/>
      <c r="D587" s="15"/>
      <c r="E587" s="15"/>
      <c r="F587" s="15"/>
      <c r="G587" s="15"/>
    </row>
    <row r="588" spans="3:7">
      <c r="C588" s="15"/>
      <c r="D588" s="15"/>
      <c r="E588" s="15"/>
      <c r="F588" s="15"/>
      <c r="G588" s="15"/>
    </row>
    <row r="589" spans="3:7">
      <c r="C589" s="15"/>
      <c r="D589" s="15"/>
      <c r="E589" s="15"/>
      <c r="F589" s="15"/>
      <c r="G589" s="15"/>
    </row>
    <row r="590" spans="3:7">
      <c r="C590" s="15"/>
      <c r="D590" s="15"/>
      <c r="E590" s="15"/>
      <c r="F590" s="15"/>
      <c r="G590" s="15"/>
    </row>
    <row r="591" spans="3:7">
      <c r="C591" s="15"/>
      <c r="D591" s="15"/>
      <c r="E591" s="15"/>
      <c r="F591" s="15"/>
      <c r="G591" s="15"/>
    </row>
    <row r="592" spans="3:7">
      <c r="C592" s="15"/>
      <c r="D592" s="15"/>
      <c r="E592" s="15"/>
      <c r="F592" s="15"/>
      <c r="G592" s="15"/>
    </row>
    <row r="593" spans="3:7">
      <c r="C593" s="15"/>
      <c r="D593" s="15"/>
      <c r="E593" s="15"/>
      <c r="F593" s="15"/>
      <c r="G593" s="15"/>
    </row>
    <row r="594" spans="3:7">
      <c r="C594" s="15"/>
      <c r="D594" s="15"/>
      <c r="E594" s="15"/>
      <c r="F594" s="15"/>
      <c r="G594" s="15"/>
    </row>
    <row r="595" spans="3:7">
      <c r="C595" s="15"/>
      <c r="D595" s="15"/>
      <c r="E595" s="15"/>
      <c r="F595" s="15"/>
      <c r="G595" s="15"/>
    </row>
    <row r="596" spans="3:7">
      <c r="C596" s="15"/>
      <c r="D596" s="15"/>
      <c r="E596" s="15"/>
      <c r="F596" s="15"/>
      <c r="G596" s="15"/>
    </row>
    <row r="597" spans="3:7">
      <c r="C597" s="15"/>
      <c r="D597" s="15"/>
      <c r="E597" s="15"/>
      <c r="F597" s="15"/>
      <c r="G597" s="15"/>
    </row>
    <row r="598" spans="3:7">
      <c r="C598" s="15"/>
      <c r="D598" s="15"/>
      <c r="E598" s="15"/>
      <c r="F598" s="15"/>
      <c r="G598" s="15"/>
    </row>
    <row r="599" spans="3:7">
      <c r="C599" s="15"/>
      <c r="D599" s="15"/>
      <c r="E599" s="15"/>
      <c r="F599" s="15"/>
      <c r="G599" s="15"/>
    </row>
    <row r="600" spans="3:7">
      <c r="C600" s="15"/>
      <c r="D600" s="15"/>
      <c r="E600" s="15"/>
      <c r="F600" s="15"/>
      <c r="G600" s="15"/>
    </row>
    <row r="601" spans="3:7">
      <c r="C601" s="15"/>
      <c r="D601" s="15"/>
      <c r="E601" s="15"/>
      <c r="F601" s="15"/>
      <c r="G601" s="15"/>
    </row>
    <row r="602" spans="3:7">
      <c r="C602" s="15"/>
      <c r="D602" s="15"/>
      <c r="E602" s="15"/>
      <c r="F602" s="15"/>
      <c r="G602" s="15"/>
    </row>
    <row r="603" spans="3:7">
      <c r="C603" s="15"/>
      <c r="D603" s="15"/>
      <c r="E603" s="15"/>
      <c r="F603" s="15"/>
      <c r="G603" s="15"/>
    </row>
    <row r="604" spans="3:7">
      <c r="C604" s="15"/>
      <c r="D604" s="15"/>
      <c r="E604" s="15"/>
      <c r="F604" s="15"/>
      <c r="G604" s="15"/>
    </row>
    <row r="605" spans="3:7">
      <c r="C605" s="15"/>
      <c r="D605" s="15"/>
      <c r="E605" s="15"/>
      <c r="F605" s="15"/>
      <c r="G605" s="15"/>
    </row>
    <row r="606" spans="3:7">
      <c r="C606" s="15"/>
      <c r="D606" s="15"/>
      <c r="E606" s="15"/>
      <c r="F606" s="15"/>
      <c r="G606" s="15"/>
    </row>
    <row r="607" spans="3:7">
      <c r="C607" s="15"/>
      <c r="D607" s="15"/>
      <c r="E607" s="15"/>
      <c r="F607" s="15"/>
      <c r="G607" s="15"/>
    </row>
    <row r="608" spans="3:7">
      <c r="C608" s="15"/>
      <c r="D608" s="15"/>
      <c r="E608" s="15"/>
      <c r="F608" s="15"/>
      <c r="G608" s="15"/>
    </row>
    <row r="609" spans="3:7">
      <c r="C609" s="15"/>
      <c r="D609" s="15"/>
      <c r="E609" s="15"/>
      <c r="F609" s="15"/>
      <c r="G609" s="15"/>
    </row>
    <row r="610" spans="3:7">
      <c r="C610" s="15"/>
      <c r="D610" s="15"/>
      <c r="E610" s="15"/>
      <c r="F610" s="15"/>
      <c r="G610" s="15"/>
    </row>
    <row r="611" spans="3:7">
      <c r="C611" s="15"/>
      <c r="D611" s="15"/>
      <c r="E611" s="15"/>
      <c r="F611" s="15"/>
      <c r="G611" s="15"/>
    </row>
    <row r="612" spans="3:7">
      <c r="C612" s="15"/>
      <c r="D612" s="15"/>
      <c r="E612" s="15"/>
      <c r="F612" s="15"/>
      <c r="G612" s="15"/>
    </row>
    <row r="613" spans="3:7">
      <c r="C613" s="15"/>
      <c r="D613" s="15"/>
      <c r="E613" s="15"/>
      <c r="F613" s="15"/>
      <c r="G613" s="15"/>
    </row>
    <row r="614" spans="3:7">
      <c r="C614" s="15"/>
      <c r="D614" s="15"/>
      <c r="E614" s="15"/>
      <c r="F614" s="15"/>
      <c r="G614" s="15"/>
    </row>
    <row r="615" spans="3:7">
      <c r="C615" s="15"/>
      <c r="D615" s="15"/>
      <c r="E615" s="15"/>
      <c r="F615" s="15"/>
      <c r="G615" s="15"/>
    </row>
    <row r="616" spans="3:7">
      <c r="C616" s="15"/>
      <c r="D616" s="15"/>
      <c r="E616" s="15"/>
      <c r="F616" s="15"/>
      <c r="G616" s="15"/>
    </row>
    <row r="617" spans="3:7">
      <c r="C617" s="15"/>
      <c r="D617" s="15"/>
      <c r="E617" s="15"/>
      <c r="F617" s="15"/>
      <c r="G617" s="15"/>
    </row>
    <row r="618" spans="3:7">
      <c r="C618" s="15"/>
      <c r="D618" s="15"/>
      <c r="E618" s="15"/>
      <c r="F618" s="15"/>
      <c r="G618" s="15"/>
    </row>
    <row r="619" spans="3:7">
      <c r="C619" s="15"/>
      <c r="D619" s="15"/>
      <c r="E619" s="15"/>
      <c r="F619" s="15"/>
      <c r="G619" s="15"/>
    </row>
    <row r="620" spans="3:7">
      <c r="C620" s="15"/>
      <c r="D620" s="15"/>
      <c r="E620" s="15"/>
      <c r="F620" s="15"/>
      <c r="G620" s="15"/>
    </row>
    <row r="621" spans="3:7">
      <c r="C621" s="15"/>
      <c r="D621" s="15"/>
      <c r="E621" s="15"/>
      <c r="F621" s="15"/>
      <c r="G621" s="15"/>
    </row>
    <row r="622" spans="3:7">
      <c r="C622" s="15"/>
      <c r="D622" s="15"/>
      <c r="E622" s="15"/>
      <c r="F622" s="15"/>
      <c r="G622" s="15"/>
    </row>
    <row r="623" spans="3:7">
      <c r="C623" s="15"/>
      <c r="D623" s="15"/>
      <c r="E623" s="15"/>
      <c r="F623" s="15"/>
      <c r="G623" s="15"/>
    </row>
    <row r="624" spans="3:7">
      <c r="C624" s="15"/>
      <c r="D624" s="15"/>
      <c r="E624" s="15"/>
      <c r="F624" s="15"/>
      <c r="G624" s="15"/>
    </row>
    <row r="625" spans="3:7">
      <c r="C625" s="15"/>
      <c r="D625" s="15"/>
      <c r="E625" s="15"/>
      <c r="F625" s="15"/>
      <c r="G625" s="15"/>
    </row>
    <row r="626" spans="3:7">
      <c r="C626" s="15"/>
      <c r="D626" s="15"/>
      <c r="E626" s="15"/>
      <c r="F626" s="15"/>
      <c r="G626" s="15"/>
    </row>
    <row r="627" spans="3:7">
      <c r="C627" s="15"/>
      <c r="D627" s="15"/>
      <c r="E627" s="15"/>
      <c r="F627" s="15"/>
      <c r="G627" s="15"/>
    </row>
    <row r="628" spans="3:7">
      <c r="C628" s="15"/>
      <c r="D628" s="15"/>
      <c r="E628" s="15"/>
      <c r="F628" s="15"/>
      <c r="G628" s="15"/>
    </row>
    <row r="629" spans="3:7">
      <c r="C629" s="15"/>
      <c r="D629" s="15"/>
      <c r="E629" s="15"/>
      <c r="F629" s="15"/>
      <c r="G629" s="15"/>
    </row>
    <row r="630" spans="3:7">
      <c r="C630" s="15"/>
      <c r="D630" s="15"/>
      <c r="E630" s="15"/>
      <c r="F630" s="15"/>
      <c r="G630" s="15"/>
    </row>
    <row r="631" spans="3:7">
      <c r="C631" s="15"/>
      <c r="D631" s="15"/>
      <c r="E631" s="15"/>
      <c r="F631" s="15"/>
      <c r="G631" s="15"/>
    </row>
    <row r="632" spans="3:7">
      <c r="C632" s="15"/>
      <c r="D632" s="15"/>
      <c r="E632" s="15"/>
      <c r="F632" s="15"/>
      <c r="G632" s="15"/>
    </row>
    <row r="633" spans="3:7">
      <c r="C633" s="15"/>
      <c r="D633" s="15"/>
      <c r="E633" s="15"/>
      <c r="F633" s="15"/>
      <c r="G633" s="15"/>
    </row>
    <row r="634" spans="3:7">
      <c r="C634" s="15"/>
      <c r="D634" s="15"/>
      <c r="E634" s="15"/>
      <c r="F634" s="15"/>
      <c r="G634" s="15"/>
    </row>
    <row r="635" spans="3:7">
      <c r="C635" s="15"/>
      <c r="D635" s="15"/>
      <c r="E635" s="15"/>
      <c r="F635" s="15"/>
      <c r="G635" s="15"/>
    </row>
    <row r="636" spans="3:7">
      <c r="C636" s="15"/>
      <c r="D636" s="15"/>
      <c r="E636" s="15"/>
      <c r="F636" s="15"/>
      <c r="G636" s="15"/>
    </row>
    <row r="637" spans="3:7">
      <c r="C637" s="15"/>
      <c r="D637" s="15"/>
      <c r="E637" s="15"/>
      <c r="F637" s="15"/>
      <c r="G637" s="15"/>
    </row>
    <row r="638" spans="3:7">
      <c r="C638" s="15"/>
      <c r="D638" s="15"/>
      <c r="E638" s="15"/>
      <c r="F638" s="15"/>
      <c r="G638" s="15"/>
    </row>
    <row r="639" spans="3:7">
      <c r="C639" s="15"/>
      <c r="D639" s="15"/>
      <c r="E639" s="15"/>
      <c r="F639" s="15"/>
      <c r="G639" s="15"/>
    </row>
    <row r="640" spans="3:7">
      <c r="C640" s="15"/>
      <c r="D640" s="15"/>
      <c r="E640" s="15"/>
      <c r="F640" s="15"/>
      <c r="G640" s="15"/>
    </row>
    <row r="641" spans="3:7">
      <c r="C641" s="15"/>
      <c r="D641" s="15"/>
      <c r="E641" s="15"/>
      <c r="F641" s="15"/>
      <c r="G641" s="15"/>
    </row>
    <row r="642" spans="3:7">
      <c r="C642" s="15"/>
      <c r="D642" s="15"/>
      <c r="E642" s="15"/>
      <c r="F642" s="15"/>
      <c r="G642" s="15"/>
    </row>
    <row r="643" spans="3:7">
      <c r="C643" s="15"/>
      <c r="D643" s="15"/>
      <c r="E643" s="15"/>
      <c r="F643" s="15"/>
      <c r="G643" s="15"/>
    </row>
    <row r="644" spans="3:7">
      <c r="C644" s="15"/>
      <c r="D644" s="15"/>
      <c r="E644" s="15"/>
      <c r="F644" s="15"/>
      <c r="G644" s="15"/>
    </row>
    <row r="645" spans="3:7">
      <c r="C645" s="15"/>
      <c r="D645" s="15"/>
      <c r="E645" s="15"/>
      <c r="F645" s="15"/>
      <c r="G645" s="15"/>
    </row>
    <row r="646" spans="3:7">
      <c r="C646" s="15"/>
      <c r="D646" s="15"/>
      <c r="E646" s="15"/>
      <c r="F646" s="15"/>
      <c r="G646" s="15"/>
    </row>
    <row r="647" spans="3:7">
      <c r="C647" s="15"/>
      <c r="D647" s="15"/>
      <c r="E647" s="15"/>
      <c r="F647" s="15"/>
      <c r="G647" s="15"/>
    </row>
    <row r="648" spans="3:7">
      <c r="C648" s="15"/>
      <c r="D648" s="15"/>
      <c r="E648" s="15"/>
      <c r="F648" s="15"/>
      <c r="G648" s="15"/>
    </row>
    <row r="649" spans="3:7">
      <c r="C649" s="15"/>
      <c r="D649" s="15"/>
      <c r="E649" s="15"/>
      <c r="F649" s="15"/>
      <c r="G649" s="15"/>
    </row>
    <row r="650" spans="3:7">
      <c r="C650" s="15"/>
      <c r="D650" s="15"/>
      <c r="E650" s="15"/>
      <c r="F650" s="15"/>
      <c r="G650" s="15"/>
    </row>
    <row r="651" spans="3:7">
      <c r="C651" s="15"/>
      <c r="D651" s="15"/>
      <c r="E651" s="15"/>
      <c r="F651" s="15"/>
      <c r="G651" s="15"/>
    </row>
    <row r="652" spans="3:7">
      <c r="C652" s="15"/>
      <c r="D652" s="15"/>
      <c r="E652" s="15"/>
      <c r="F652" s="15"/>
      <c r="G652" s="15"/>
    </row>
    <row r="653" spans="3:7">
      <c r="C653" s="15"/>
      <c r="D653" s="15"/>
      <c r="E653" s="15"/>
      <c r="F653" s="15"/>
      <c r="G653" s="15"/>
    </row>
    <row r="654" spans="3:7">
      <c r="C654" s="15"/>
      <c r="D654" s="15"/>
      <c r="E654" s="15"/>
      <c r="F654" s="15"/>
      <c r="G654" s="15"/>
    </row>
    <row r="655" spans="3:7">
      <c r="C655" s="15"/>
      <c r="D655" s="15"/>
      <c r="E655" s="15"/>
      <c r="F655" s="15"/>
      <c r="G655" s="15"/>
    </row>
    <row r="656" spans="3:7">
      <c r="C656" s="15"/>
      <c r="D656" s="15"/>
      <c r="E656" s="15"/>
      <c r="F656" s="15"/>
      <c r="G656" s="15"/>
    </row>
    <row r="657" spans="3:7">
      <c r="C657" s="15"/>
      <c r="D657" s="15"/>
      <c r="E657" s="15"/>
      <c r="F657" s="15"/>
      <c r="G657" s="15"/>
    </row>
    <row r="658" spans="3:7">
      <c r="C658" s="15"/>
      <c r="D658" s="15"/>
      <c r="E658" s="15"/>
      <c r="F658" s="15"/>
      <c r="G658" s="15"/>
    </row>
    <row r="659" spans="3:7">
      <c r="C659" s="15"/>
      <c r="D659" s="15"/>
      <c r="E659" s="15"/>
      <c r="F659" s="15"/>
      <c r="G659" s="15"/>
    </row>
    <row r="660" spans="3:7">
      <c r="C660" s="15"/>
      <c r="D660" s="15"/>
      <c r="E660" s="15"/>
      <c r="F660" s="15"/>
      <c r="G660" s="15"/>
    </row>
    <row r="661" spans="3:7">
      <c r="C661" s="15"/>
      <c r="D661" s="15"/>
      <c r="E661" s="15"/>
      <c r="F661" s="15"/>
      <c r="G661" s="15"/>
    </row>
    <row r="662" spans="3:7">
      <c r="C662" s="15"/>
      <c r="D662" s="15"/>
      <c r="E662" s="15"/>
      <c r="F662" s="15"/>
      <c r="G662" s="15"/>
    </row>
    <row r="663" spans="3:7">
      <c r="C663" s="15"/>
      <c r="D663" s="15"/>
      <c r="E663" s="15"/>
      <c r="F663" s="15"/>
      <c r="G663" s="15"/>
    </row>
    <row r="664" spans="3:7">
      <c r="C664" s="15"/>
      <c r="D664" s="15"/>
      <c r="E664" s="15"/>
      <c r="F664" s="15"/>
      <c r="G664" s="15"/>
    </row>
    <row r="665" spans="3:7">
      <c r="C665" s="15"/>
      <c r="D665" s="15"/>
      <c r="E665" s="15"/>
      <c r="F665" s="15"/>
      <c r="G665" s="15"/>
    </row>
    <row r="666" spans="3:7">
      <c r="C666" s="15"/>
      <c r="D666" s="15"/>
      <c r="E666" s="15"/>
      <c r="F666" s="15"/>
      <c r="G666" s="15"/>
    </row>
    <row r="667" spans="3:7">
      <c r="C667" s="15"/>
      <c r="D667" s="15"/>
      <c r="E667" s="15"/>
      <c r="F667" s="15"/>
      <c r="G667" s="15"/>
    </row>
    <row r="668" spans="3:7">
      <c r="C668" s="15"/>
      <c r="D668" s="15"/>
      <c r="E668" s="15"/>
      <c r="F668" s="15"/>
      <c r="G668" s="15"/>
    </row>
    <row r="669" spans="3:7">
      <c r="C669" s="15"/>
      <c r="D669" s="15"/>
      <c r="E669" s="15"/>
      <c r="F669" s="15"/>
      <c r="G669" s="15"/>
    </row>
    <row r="670" spans="3:7">
      <c r="C670" s="15"/>
      <c r="D670" s="15"/>
      <c r="E670" s="15"/>
      <c r="F670" s="15"/>
      <c r="G670" s="15"/>
    </row>
    <row r="671" spans="3:7">
      <c r="C671" s="15"/>
      <c r="D671" s="15"/>
      <c r="E671" s="15"/>
      <c r="F671" s="15"/>
      <c r="G671" s="15"/>
    </row>
    <row r="672" spans="3:7">
      <c r="C672" s="15"/>
      <c r="D672" s="15"/>
      <c r="E672" s="15"/>
      <c r="F672" s="15"/>
      <c r="G672" s="15"/>
    </row>
    <row r="673" spans="2:7">
      <c r="C673" s="15"/>
      <c r="D673" s="15"/>
      <c r="E673" s="15"/>
      <c r="F673" s="15"/>
      <c r="G673" s="15"/>
    </row>
    <row r="674" spans="2:7">
      <c r="C674" s="15"/>
      <c r="D674" s="15"/>
      <c r="E674" s="15"/>
      <c r="F674" s="15"/>
      <c r="G674" s="15"/>
    </row>
    <row r="675" spans="2:7">
      <c r="C675" s="15"/>
      <c r="D675" s="15"/>
      <c r="E675" s="15"/>
      <c r="F675" s="15"/>
      <c r="G675" s="15"/>
    </row>
    <row r="676" spans="2:7">
      <c r="B676" s="15"/>
      <c r="C676" s="15"/>
      <c r="D676" s="15"/>
      <c r="E676" s="15"/>
      <c r="F676" s="15"/>
      <c r="G676" s="15"/>
    </row>
    <row r="677" spans="2:7">
      <c r="B677" s="15"/>
      <c r="C677" s="15"/>
      <c r="D677" s="15"/>
      <c r="E677" s="15"/>
      <c r="F677" s="15"/>
      <c r="G677" s="15"/>
    </row>
    <row r="678" spans="2:7">
      <c r="B678" s="18"/>
      <c r="C678" s="15"/>
      <c r="D678" s="15"/>
      <c r="E678" s="15"/>
      <c r="F678" s="15"/>
      <c r="G678" s="15"/>
    </row>
    <row r="679" spans="2:7">
      <c r="C679" s="15"/>
      <c r="D679" s="15"/>
      <c r="E679" s="15"/>
      <c r="F679" s="15"/>
      <c r="G679" s="15"/>
    </row>
    <row r="680" spans="2:7">
      <c r="C680" s="15"/>
      <c r="D680" s="15"/>
      <c r="E680" s="15"/>
      <c r="F680" s="15"/>
      <c r="G680" s="15"/>
    </row>
    <row r="681" spans="2:7">
      <c r="C681" s="15"/>
      <c r="D681" s="15"/>
      <c r="E681" s="15"/>
      <c r="F681" s="15"/>
      <c r="G681" s="15"/>
    </row>
    <row r="682" spans="2:7">
      <c r="C682" s="15"/>
      <c r="D682" s="15"/>
      <c r="E682" s="15"/>
      <c r="F682" s="15"/>
      <c r="G682" s="15"/>
    </row>
    <row r="683" spans="2:7">
      <c r="C683" s="15"/>
      <c r="D683" s="15"/>
      <c r="E683" s="15"/>
      <c r="F683" s="15"/>
      <c r="G683" s="15"/>
    </row>
    <row r="684" spans="2:7">
      <c r="C684" s="15"/>
      <c r="D684" s="15"/>
      <c r="E684" s="15"/>
      <c r="F684" s="15"/>
      <c r="G684" s="15"/>
    </row>
    <row r="685" spans="2:7">
      <c r="C685" s="15"/>
      <c r="D685" s="15"/>
      <c r="E685" s="15"/>
      <c r="F685" s="15"/>
      <c r="G685" s="15"/>
    </row>
    <row r="686" spans="2:7">
      <c r="C686" s="15"/>
      <c r="D686" s="15"/>
      <c r="E686" s="15"/>
      <c r="F686" s="15"/>
      <c r="G686" s="15"/>
    </row>
    <row r="687" spans="2:7">
      <c r="C687" s="15"/>
      <c r="D687" s="15"/>
      <c r="E687" s="15"/>
      <c r="F687" s="15"/>
      <c r="G687" s="15"/>
    </row>
    <row r="688" spans="2:7">
      <c r="C688" s="15"/>
      <c r="D688" s="15"/>
      <c r="E688" s="15"/>
      <c r="F688" s="15"/>
      <c r="G688" s="15"/>
    </row>
    <row r="689" spans="3:7">
      <c r="C689" s="15"/>
      <c r="D689" s="15"/>
      <c r="E689" s="15"/>
      <c r="F689" s="15"/>
      <c r="G689" s="15"/>
    </row>
    <row r="690" spans="3:7">
      <c r="C690" s="15"/>
      <c r="D690" s="15"/>
      <c r="E690" s="15"/>
      <c r="F690" s="15"/>
      <c r="G690" s="15"/>
    </row>
    <row r="691" spans="3:7">
      <c r="C691" s="15"/>
      <c r="D691" s="15"/>
      <c r="E691" s="15"/>
      <c r="F691" s="15"/>
      <c r="G691" s="15"/>
    </row>
    <row r="692" spans="3:7">
      <c r="E692" s="15"/>
    </row>
  </sheetData>
  <mergeCells count="2">
    <mergeCell ref="B6:T6"/>
    <mergeCell ref="B7:T7"/>
  </mergeCells>
  <dataValidations count="6">
    <dataValidation type="list" allowBlank="1" showInputMessage="1" showErrorMessage="1" sqref="G12:G13 G15 G17 G19:G20 G22 G24:G684">
      <formula1>$BL$6:$BL$11</formula1>
    </dataValidation>
    <dataValidation type="list" allowBlank="1" showInputMessage="1" showErrorMessage="1" sqref="L12:L13 L15 L17 L19:L20 L22 L24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79" workbookViewId="0">
      <selection activeCell="J14" sqref="J14:J1048576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6" width="10.7109375" style="14" customWidth="1"/>
    <col min="7" max="14" width="10.7109375" style="15" customWidth="1"/>
    <col min="15" max="15" width="14.7109375" style="15" customWidth="1"/>
    <col min="16" max="16" width="11.7109375" style="15" customWidth="1"/>
    <col min="17" max="17" width="14.7109375" style="15" customWidth="1"/>
    <col min="18" max="20" width="10.7109375" style="15" customWidth="1"/>
    <col min="21" max="21" width="7.5703125" style="15" customWidth="1"/>
    <col min="22" max="22" width="6.7109375" style="15" customWidth="1"/>
    <col min="23" max="23" width="7.7109375" style="15" customWidth="1"/>
    <col min="24" max="24" width="7.140625" style="15" customWidth="1"/>
    <col min="25" max="25" width="6" style="15" customWidth="1"/>
    <col min="26" max="26" width="7.85546875" style="15" customWidth="1"/>
    <col min="27" max="27" width="8.140625" style="15" customWidth="1"/>
    <col min="28" max="28" width="6.28515625" style="15" customWidth="1"/>
    <col min="29" max="29" width="8" style="15" customWidth="1"/>
    <col min="30" max="30" width="8.7109375" style="15" customWidth="1"/>
    <col min="31" max="31" width="10" style="15" customWidth="1"/>
    <col min="32" max="32" width="9.5703125" style="15" customWidth="1"/>
    <col min="33" max="33" width="6.140625" style="15" customWidth="1"/>
    <col min="34" max="35" width="5.7109375" style="15" customWidth="1"/>
    <col min="36" max="36" width="6.85546875" style="15" customWidth="1"/>
    <col min="37" max="37" width="6.42578125" style="15" customWidth="1"/>
    <col min="38" max="38" width="6.7109375" style="15" customWidth="1"/>
    <col min="39" max="39" width="7.28515625" style="15" customWidth="1"/>
    <col min="40" max="51" width="5.7109375" style="15" customWidth="1"/>
    <col min="52" max="16384" width="9.140625" style="15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1392</v>
      </c>
    </row>
    <row r="3" spans="2:65">
      <c r="B3" s="2" t="s">
        <v>2</v>
      </c>
      <c r="C3" t="s">
        <v>191</v>
      </c>
    </row>
    <row r="4" spans="2:65">
      <c r="B4" s="2" t="s">
        <v>3</v>
      </c>
      <c r="C4">
        <v>1154</v>
      </c>
    </row>
    <row r="5" spans="2:65">
      <c r="B5" s="79" t="s">
        <v>193</v>
      </c>
      <c r="C5">
        <v>1154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7"/>
    </row>
    <row r="7" spans="2:65" ht="26.25" customHeight="1">
      <c r="B7" s="115" t="s">
        <v>93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7"/>
      <c r="BM7" s="18"/>
    </row>
    <row r="8" spans="2:65" s="18" customFormat="1" ht="63">
      <c r="B8" s="4" t="s">
        <v>49</v>
      </c>
      <c r="C8" s="27" t="s">
        <v>50</v>
      </c>
      <c r="D8" s="37" t="s">
        <v>71</v>
      </c>
      <c r="E8" s="37" t="s">
        <v>87</v>
      </c>
      <c r="F8" s="28" t="s">
        <v>51</v>
      </c>
      <c r="G8" s="27" t="s">
        <v>88</v>
      </c>
      <c r="H8" s="27" t="s">
        <v>52</v>
      </c>
      <c r="I8" s="27" t="s">
        <v>53</v>
      </c>
      <c r="J8" s="27" t="s">
        <v>72</v>
      </c>
      <c r="K8" s="27" t="s">
        <v>73</v>
      </c>
      <c r="L8" s="27" t="s">
        <v>54</v>
      </c>
      <c r="M8" s="27" t="s">
        <v>55</v>
      </c>
      <c r="N8" s="27" t="s">
        <v>56</v>
      </c>
      <c r="O8" s="27" t="s">
        <v>74</v>
      </c>
      <c r="P8" s="27" t="s">
        <v>75</v>
      </c>
      <c r="Q8" s="27" t="s">
        <v>57</v>
      </c>
      <c r="R8" s="17" t="s">
        <v>76</v>
      </c>
      <c r="S8" s="37" t="s">
        <v>58</v>
      </c>
      <c r="T8" s="35" t="s">
        <v>59</v>
      </c>
      <c r="V8" s="15"/>
      <c r="BI8" s="15"/>
      <c r="BJ8" s="15"/>
    </row>
    <row r="9" spans="2:65" s="18" customFormat="1" ht="20.25">
      <c r="B9" s="19"/>
      <c r="C9" s="20"/>
      <c r="D9" s="20"/>
      <c r="E9" s="20"/>
      <c r="F9" s="20"/>
      <c r="G9" s="20"/>
      <c r="H9" s="30"/>
      <c r="I9" s="30"/>
      <c r="J9" s="30" t="s">
        <v>77</v>
      </c>
      <c r="K9" s="30" t="s">
        <v>78</v>
      </c>
      <c r="L9" s="30"/>
      <c r="M9" s="30" t="s">
        <v>7</v>
      </c>
      <c r="N9" s="30" t="s">
        <v>7</v>
      </c>
      <c r="O9" s="30"/>
      <c r="P9" s="30" t="s">
        <v>79</v>
      </c>
      <c r="Q9" s="30" t="s">
        <v>6</v>
      </c>
      <c r="R9" s="20" t="s">
        <v>7</v>
      </c>
      <c r="S9" s="44" t="s">
        <v>7</v>
      </c>
      <c r="T9" s="44" t="s">
        <v>7</v>
      </c>
      <c r="BH9" s="15"/>
      <c r="BI9" s="15"/>
      <c r="BJ9" s="15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2" t="s">
        <v>83</v>
      </c>
      <c r="Q10" s="7" t="s">
        <v>84</v>
      </c>
      <c r="R10" s="7" t="s">
        <v>89</v>
      </c>
      <c r="S10" s="7" t="s">
        <v>90</v>
      </c>
      <c r="T10" s="33" t="s">
        <v>91</v>
      </c>
      <c r="U10" s="34"/>
      <c r="BH10" s="15"/>
      <c r="BI10" s="18"/>
      <c r="BJ10" s="15"/>
    </row>
    <row r="11" spans="2:65" s="22" customFormat="1" ht="18" customHeight="1">
      <c r="B11" s="23" t="s">
        <v>94</v>
      </c>
      <c r="C11" s="7"/>
      <c r="D11" s="7"/>
      <c r="E11" s="7"/>
      <c r="F11" s="7"/>
      <c r="G11" s="7"/>
      <c r="H11" s="7"/>
      <c r="I11" s="7"/>
      <c r="J11" s="7"/>
      <c r="K11" s="80">
        <v>4.71</v>
      </c>
      <c r="L11" s="7"/>
      <c r="M11" s="7"/>
      <c r="N11" s="80">
        <v>2.38</v>
      </c>
      <c r="O11" s="80">
        <v>8783093.1699999999</v>
      </c>
      <c r="P11" s="32"/>
      <c r="Q11" s="80">
        <v>10904.604849162368</v>
      </c>
      <c r="R11" s="7"/>
      <c r="S11" s="80">
        <v>100</v>
      </c>
      <c r="T11" s="80">
        <v>18.940000000000001</v>
      </c>
      <c r="U11" s="34"/>
      <c r="BH11" s="15"/>
      <c r="BI11" s="18"/>
      <c r="BJ11" s="15"/>
      <c r="BM11" s="15"/>
    </row>
    <row r="12" spans="2:65">
      <c r="B12" s="82" t="s">
        <v>195</v>
      </c>
      <c r="C12" s="15"/>
      <c r="D12" s="15"/>
      <c r="E12" s="15"/>
      <c r="F12" s="15"/>
      <c r="K12" s="83">
        <v>4.5599999999999996</v>
      </c>
      <c r="N12" s="83">
        <v>2.0699999999999998</v>
      </c>
      <c r="O12" s="83">
        <v>8351093.1699999999</v>
      </c>
      <c r="Q12" s="83">
        <v>9135.8835884003674</v>
      </c>
      <c r="S12" s="83">
        <v>83.78</v>
      </c>
      <c r="T12" s="83">
        <v>15.87</v>
      </c>
    </row>
    <row r="13" spans="2:65">
      <c r="B13" s="82" t="s">
        <v>257</v>
      </c>
      <c r="C13" s="15"/>
      <c r="D13" s="15"/>
      <c r="E13" s="15"/>
      <c r="F13" s="15"/>
      <c r="K13" s="83">
        <v>4.49</v>
      </c>
      <c r="N13" s="83">
        <v>1.79</v>
      </c>
      <c r="O13" s="83">
        <v>5992842.5999999996</v>
      </c>
      <c r="Q13" s="83">
        <v>6700.8691550082713</v>
      </c>
      <c r="S13" s="83">
        <v>61.45</v>
      </c>
      <c r="T13" s="83">
        <v>11.64</v>
      </c>
    </row>
    <row r="14" spans="2:65">
      <c r="B14" t="s">
        <v>261</v>
      </c>
      <c r="C14" t="s">
        <v>262</v>
      </c>
      <c r="D14" t="s">
        <v>106</v>
      </c>
      <c r="E14" s="15"/>
      <c r="F14" t="s">
        <v>263</v>
      </c>
      <c r="G14" t="s">
        <v>264</v>
      </c>
      <c r="H14" t="s">
        <v>265</v>
      </c>
      <c r="I14" t="s">
        <v>155</v>
      </c>
      <c r="J14"/>
      <c r="K14" s="81">
        <v>3.71</v>
      </c>
      <c r="L14" t="s">
        <v>108</v>
      </c>
      <c r="M14" s="81">
        <v>0.59</v>
      </c>
      <c r="N14" s="81">
        <v>0.88</v>
      </c>
      <c r="O14" s="81">
        <v>404278</v>
      </c>
      <c r="P14" s="81">
        <v>99.09</v>
      </c>
      <c r="Q14" s="81">
        <v>400.59907020000003</v>
      </c>
      <c r="R14" s="81">
        <v>0.01</v>
      </c>
      <c r="S14" s="81">
        <v>3.67</v>
      </c>
      <c r="T14" s="81">
        <v>0.7</v>
      </c>
    </row>
    <row r="15" spans="2:65">
      <c r="B15" t="s">
        <v>266</v>
      </c>
      <c r="C15" t="s">
        <v>267</v>
      </c>
      <c r="D15" t="s">
        <v>106</v>
      </c>
      <c r="E15" s="15"/>
      <c r="F15" t="s">
        <v>268</v>
      </c>
      <c r="G15" t="s">
        <v>264</v>
      </c>
      <c r="H15" t="s">
        <v>265</v>
      </c>
      <c r="I15" t="s">
        <v>155</v>
      </c>
      <c r="J15"/>
      <c r="K15" s="81">
        <v>2.2400000000000002</v>
      </c>
      <c r="L15" t="s">
        <v>108</v>
      </c>
      <c r="M15" s="81">
        <v>2.58</v>
      </c>
      <c r="N15" s="81">
        <v>0.89</v>
      </c>
      <c r="O15" s="81">
        <v>179146</v>
      </c>
      <c r="P15" s="81">
        <v>108.11</v>
      </c>
      <c r="Q15" s="81">
        <v>193.67474060000001</v>
      </c>
      <c r="R15" s="81">
        <v>0.01</v>
      </c>
      <c r="S15" s="81">
        <v>1.78</v>
      </c>
      <c r="T15" s="81">
        <v>0.34</v>
      </c>
    </row>
    <row r="16" spans="2:65">
      <c r="B16" t="s">
        <v>269</v>
      </c>
      <c r="C16" t="s">
        <v>270</v>
      </c>
      <c r="D16" t="s">
        <v>106</v>
      </c>
      <c r="E16" s="15"/>
      <c r="F16" t="s">
        <v>268</v>
      </c>
      <c r="G16" t="s">
        <v>264</v>
      </c>
      <c r="H16" t="s">
        <v>265</v>
      </c>
      <c r="I16" t="s">
        <v>155</v>
      </c>
      <c r="J16"/>
      <c r="K16" s="81">
        <v>3.3</v>
      </c>
      <c r="L16" t="s">
        <v>108</v>
      </c>
      <c r="M16" s="81">
        <v>0.64</v>
      </c>
      <c r="N16" s="81">
        <v>0.71</v>
      </c>
      <c r="O16" s="81">
        <v>97000</v>
      </c>
      <c r="P16" s="81">
        <v>99.3</v>
      </c>
      <c r="Q16" s="81">
        <v>96.320999999999998</v>
      </c>
      <c r="R16" s="81">
        <v>0</v>
      </c>
      <c r="S16" s="81">
        <v>0.88</v>
      </c>
      <c r="T16" s="81">
        <v>0.17</v>
      </c>
    </row>
    <row r="17" spans="2:20">
      <c r="B17" t="s">
        <v>271</v>
      </c>
      <c r="C17" t="s">
        <v>272</v>
      </c>
      <c r="D17" t="s">
        <v>106</v>
      </c>
      <c r="E17" s="15"/>
      <c r="F17" t="s">
        <v>268</v>
      </c>
      <c r="G17" t="s">
        <v>264</v>
      </c>
      <c r="H17" t="s">
        <v>265</v>
      </c>
      <c r="I17" t="s">
        <v>155</v>
      </c>
      <c r="J17"/>
      <c r="K17" s="81">
        <v>13.27</v>
      </c>
      <c r="L17" t="s">
        <v>108</v>
      </c>
      <c r="M17" s="81">
        <v>0.47</v>
      </c>
      <c r="N17" s="81">
        <v>0.5</v>
      </c>
      <c r="O17" s="81">
        <v>150000</v>
      </c>
      <c r="P17" s="81">
        <v>99.58</v>
      </c>
      <c r="Q17" s="81">
        <v>149.37</v>
      </c>
      <c r="R17" s="81">
        <v>0.03</v>
      </c>
      <c r="S17" s="81">
        <v>1.37</v>
      </c>
      <c r="T17" s="81">
        <v>0.26</v>
      </c>
    </row>
    <row r="18" spans="2:20">
      <c r="B18" t="s">
        <v>273</v>
      </c>
      <c r="C18" t="s">
        <v>274</v>
      </c>
      <c r="D18" t="s">
        <v>106</v>
      </c>
      <c r="E18" s="15"/>
      <c r="F18" t="s">
        <v>275</v>
      </c>
      <c r="G18" t="s">
        <v>264</v>
      </c>
      <c r="H18" t="s">
        <v>265</v>
      </c>
      <c r="I18" t="s">
        <v>155</v>
      </c>
      <c r="J18"/>
      <c r="K18" s="81">
        <v>4.49</v>
      </c>
      <c r="L18" t="s">
        <v>108</v>
      </c>
      <c r="M18" s="81">
        <v>4</v>
      </c>
      <c r="N18" s="81">
        <v>0.81</v>
      </c>
      <c r="O18" s="81">
        <v>55941</v>
      </c>
      <c r="P18" s="81">
        <v>116.43</v>
      </c>
      <c r="Q18" s="81">
        <v>65.132106300000004</v>
      </c>
      <c r="R18" s="81">
        <v>0</v>
      </c>
      <c r="S18" s="81">
        <v>0.6</v>
      </c>
      <c r="T18" s="81">
        <v>0.11</v>
      </c>
    </row>
    <row r="19" spans="2:20">
      <c r="B19" t="s">
        <v>276</v>
      </c>
      <c r="C19" t="s">
        <v>277</v>
      </c>
      <c r="D19" t="s">
        <v>106</v>
      </c>
      <c r="E19" s="15"/>
      <c r="F19" t="s">
        <v>275</v>
      </c>
      <c r="G19" t="s">
        <v>264</v>
      </c>
      <c r="H19" t="s">
        <v>265</v>
      </c>
      <c r="I19" t="s">
        <v>155</v>
      </c>
      <c r="J19"/>
      <c r="K19" s="81">
        <v>5.84</v>
      </c>
      <c r="L19" t="s">
        <v>108</v>
      </c>
      <c r="M19" s="81">
        <v>0.99</v>
      </c>
      <c r="N19" s="81">
        <v>1.04</v>
      </c>
      <c r="O19" s="81">
        <v>246000</v>
      </c>
      <c r="P19" s="81">
        <v>99.7</v>
      </c>
      <c r="Q19" s="81">
        <v>245.262</v>
      </c>
      <c r="R19" s="81">
        <v>0.01</v>
      </c>
      <c r="S19" s="81">
        <v>2.25</v>
      </c>
      <c r="T19" s="81">
        <v>0.43</v>
      </c>
    </row>
    <row r="20" spans="2:20">
      <c r="B20" t="s">
        <v>278</v>
      </c>
      <c r="C20" t="s">
        <v>279</v>
      </c>
      <c r="D20" t="s">
        <v>106</v>
      </c>
      <c r="E20" s="15"/>
      <c r="F20" t="s">
        <v>280</v>
      </c>
      <c r="G20" t="s">
        <v>264</v>
      </c>
      <c r="H20" t="s">
        <v>265</v>
      </c>
      <c r="I20" t="s">
        <v>155</v>
      </c>
      <c r="J20"/>
      <c r="K20" s="81">
        <v>5.21</v>
      </c>
      <c r="L20" t="s">
        <v>108</v>
      </c>
      <c r="M20" s="81">
        <v>5</v>
      </c>
      <c r="N20" s="81">
        <v>0.9</v>
      </c>
      <c r="O20" s="81">
        <v>147395</v>
      </c>
      <c r="P20" s="81">
        <v>126.97</v>
      </c>
      <c r="Q20" s="81">
        <v>187.14743150000001</v>
      </c>
      <c r="R20" s="81">
        <v>0</v>
      </c>
      <c r="S20" s="81">
        <v>1.72</v>
      </c>
      <c r="T20" s="81">
        <v>0.33</v>
      </c>
    </row>
    <row r="21" spans="2:20">
      <c r="B21" t="s">
        <v>281</v>
      </c>
      <c r="C21" t="s">
        <v>282</v>
      </c>
      <c r="D21" t="s">
        <v>106</v>
      </c>
      <c r="E21" s="15"/>
      <c r="F21" t="s">
        <v>280</v>
      </c>
      <c r="G21" t="s">
        <v>264</v>
      </c>
      <c r="H21" t="s">
        <v>265</v>
      </c>
      <c r="I21" t="s">
        <v>155</v>
      </c>
      <c r="J21"/>
      <c r="K21" s="81">
        <v>2.91</v>
      </c>
      <c r="L21" t="s">
        <v>108</v>
      </c>
      <c r="M21" s="81">
        <v>1.6</v>
      </c>
      <c r="N21" s="81">
        <v>0.96</v>
      </c>
      <c r="O21" s="81">
        <v>19529</v>
      </c>
      <c r="P21" s="81">
        <v>101.93</v>
      </c>
      <c r="Q21" s="81">
        <v>19.905909699999999</v>
      </c>
      <c r="R21" s="81">
        <v>0</v>
      </c>
      <c r="S21" s="81">
        <v>0.18</v>
      </c>
      <c r="T21" s="81">
        <v>0.03</v>
      </c>
    </row>
    <row r="22" spans="2:20">
      <c r="B22" t="s">
        <v>283</v>
      </c>
      <c r="C22" t="s">
        <v>284</v>
      </c>
      <c r="D22" t="s">
        <v>106</v>
      </c>
      <c r="E22" s="15"/>
      <c r="F22" t="s">
        <v>280</v>
      </c>
      <c r="G22" t="s">
        <v>264</v>
      </c>
      <c r="H22" t="s">
        <v>265</v>
      </c>
      <c r="I22" t="s">
        <v>155</v>
      </c>
      <c r="J22"/>
      <c r="K22" s="81">
        <v>3.43</v>
      </c>
      <c r="L22" t="s">
        <v>108</v>
      </c>
      <c r="M22" s="81">
        <v>0.7</v>
      </c>
      <c r="N22" s="81">
        <v>0.71</v>
      </c>
      <c r="O22" s="81">
        <v>200000</v>
      </c>
      <c r="P22" s="81">
        <v>101.05</v>
      </c>
      <c r="Q22" s="81">
        <v>202.1</v>
      </c>
      <c r="R22" s="81">
        <v>0</v>
      </c>
      <c r="S22" s="81">
        <v>1.85</v>
      </c>
      <c r="T22" s="81">
        <v>0.35</v>
      </c>
    </row>
    <row r="23" spans="2:20">
      <c r="B23" t="s">
        <v>285</v>
      </c>
      <c r="C23" t="s">
        <v>286</v>
      </c>
      <c r="D23" t="s">
        <v>106</v>
      </c>
      <c r="E23" s="15"/>
      <c r="F23" t="s">
        <v>287</v>
      </c>
      <c r="G23" t="s">
        <v>264</v>
      </c>
      <c r="H23" t="s">
        <v>288</v>
      </c>
      <c r="I23" t="s">
        <v>155</v>
      </c>
      <c r="J23"/>
      <c r="K23" s="81">
        <v>1.32</v>
      </c>
      <c r="L23" t="s">
        <v>108</v>
      </c>
      <c r="M23" s="81">
        <v>4.2</v>
      </c>
      <c r="N23" s="81">
        <v>0.97</v>
      </c>
      <c r="O23" s="81">
        <v>16890.88</v>
      </c>
      <c r="P23" s="81">
        <v>128.03</v>
      </c>
      <c r="Q23" s="81">
        <v>21.625393664000001</v>
      </c>
      <c r="R23" s="81">
        <v>0.02</v>
      </c>
      <c r="S23" s="81">
        <v>0.2</v>
      </c>
      <c r="T23" s="81">
        <v>0.04</v>
      </c>
    </row>
    <row r="24" spans="2:20">
      <c r="B24" t="s">
        <v>289</v>
      </c>
      <c r="C24" t="s">
        <v>290</v>
      </c>
      <c r="D24" t="s">
        <v>106</v>
      </c>
      <c r="E24" s="15"/>
      <c r="F24" t="s">
        <v>263</v>
      </c>
      <c r="G24" t="s">
        <v>264</v>
      </c>
      <c r="H24" t="s">
        <v>288</v>
      </c>
      <c r="I24" t="s">
        <v>155</v>
      </c>
      <c r="J24"/>
      <c r="K24" s="81">
        <v>0.59</v>
      </c>
      <c r="L24" t="s">
        <v>108</v>
      </c>
      <c r="M24" s="81">
        <v>4.4000000000000004</v>
      </c>
      <c r="N24" s="81">
        <v>1.33</v>
      </c>
      <c r="O24" s="81">
        <v>12766.01</v>
      </c>
      <c r="P24" s="81">
        <v>123.82</v>
      </c>
      <c r="Q24" s="81">
        <v>15.806873582</v>
      </c>
      <c r="R24" s="81">
        <v>0</v>
      </c>
      <c r="S24" s="81">
        <v>0.14000000000000001</v>
      </c>
      <c r="T24" s="81">
        <v>0.03</v>
      </c>
    </row>
    <row r="25" spans="2:20">
      <c r="B25" t="s">
        <v>291</v>
      </c>
      <c r="C25" t="s">
        <v>292</v>
      </c>
      <c r="D25" t="s">
        <v>106</v>
      </c>
      <c r="E25" s="15"/>
      <c r="F25" t="s">
        <v>263</v>
      </c>
      <c r="G25" t="s">
        <v>264</v>
      </c>
      <c r="H25" t="s">
        <v>288</v>
      </c>
      <c r="I25" t="s">
        <v>155</v>
      </c>
      <c r="J25"/>
      <c r="K25" s="81">
        <v>3.82</v>
      </c>
      <c r="L25" t="s">
        <v>108</v>
      </c>
      <c r="M25" s="81">
        <v>3.4</v>
      </c>
      <c r="N25" s="81">
        <v>0.75</v>
      </c>
      <c r="O25" s="81">
        <v>70000</v>
      </c>
      <c r="P25" s="81">
        <v>116.36</v>
      </c>
      <c r="Q25" s="81">
        <v>81.451999999999998</v>
      </c>
      <c r="R25" s="81">
        <v>0</v>
      </c>
      <c r="S25" s="81">
        <v>0.75</v>
      </c>
      <c r="T25" s="81">
        <v>0.14000000000000001</v>
      </c>
    </row>
    <row r="26" spans="2:20">
      <c r="B26" t="s">
        <v>293</v>
      </c>
      <c r="C26" t="s">
        <v>294</v>
      </c>
      <c r="D26" t="s">
        <v>106</v>
      </c>
      <c r="E26" s="15"/>
      <c r="F26" t="s">
        <v>295</v>
      </c>
      <c r="G26" t="s">
        <v>296</v>
      </c>
      <c r="H26" t="s">
        <v>288</v>
      </c>
      <c r="I26" t="s">
        <v>155</v>
      </c>
      <c r="J26"/>
      <c r="K26" s="81">
        <v>4.4000000000000004</v>
      </c>
      <c r="L26" t="s">
        <v>108</v>
      </c>
      <c r="M26" s="81">
        <v>0.65</v>
      </c>
      <c r="N26" s="81">
        <v>1.08</v>
      </c>
      <c r="O26" s="81">
        <v>149400</v>
      </c>
      <c r="P26" s="81">
        <v>98.14</v>
      </c>
      <c r="Q26" s="81">
        <v>146.62116</v>
      </c>
      <c r="R26" s="81">
        <v>0.01</v>
      </c>
      <c r="S26" s="81">
        <v>1.34</v>
      </c>
      <c r="T26" s="81">
        <v>0.25</v>
      </c>
    </row>
    <row r="27" spans="2:20">
      <c r="B27" t="s">
        <v>297</v>
      </c>
      <c r="C27" t="s">
        <v>298</v>
      </c>
      <c r="D27" t="s">
        <v>106</v>
      </c>
      <c r="E27" s="15"/>
      <c r="F27" t="s">
        <v>295</v>
      </c>
      <c r="G27" t="s">
        <v>296</v>
      </c>
      <c r="H27" t="s">
        <v>288</v>
      </c>
      <c r="I27" t="s">
        <v>155</v>
      </c>
      <c r="J27"/>
      <c r="K27" s="81">
        <v>5.91</v>
      </c>
      <c r="L27" t="s">
        <v>108</v>
      </c>
      <c r="M27" s="81">
        <v>1.64</v>
      </c>
      <c r="N27" s="81">
        <v>1.37</v>
      </c>
      <c r="O27" s="81">
        <v>24670</v>
      </c>
      <c r="P27" s="81">
        <v>102.04</v>
      </c>
      <c r="Q27" s="81">
        <v>25.173268</v>
      </c>
      <c r="R27" s="81">
        <v>0</v>
      </c>
      <c r="S27" s="81">
        <v>0.23</v>
      </c>
      <c r="T27" s="81">
        <v>0.04</v>
      </c>
    </row>
    <row r="28" spans="2:20">
      <c r="B28" t="s">
        <v>299</v>
      </c>
      <c r="C28" t="s">
        <v>300</v>
      </c>
      <c r="D28" t="s">
        <v>106</v>
      </c>
      <c r="E28" s="15"/>
      <c r="F28" t="s">
        <v>295</v>
      </c>
      <c r="G28" t="s">
        <v>296</v>
      </c>
      <c r="H28" t="s">
        <v>301</v>
      </c>
      <c r="I28" t="s">
        <v>156</v>
      </c>
      <c r="J28"/>
      <c r="K28" s="81">
        <v>7.25</v>
      </c>
      <c r="L28" t="s">
        <v>108</v>
      </c>
      <c r="M28" s="81">
        <v>1.34</v>
      </c>
      <c r="N28" s="81">
        <v>1.7</v>
      </c>
      <c r="O28" s="81">
        <v>366000</v>
      </c>
      <c r="P28" s="81">
        <v>98.16</v>
      </c>
      <c r="Q28" s="81">
        <v>359.26560000000001</v>
      </c>
      <c r="R28" s="81">
        <v>0.02</v>
      </c>
      <c r="S28" s="81">
        <v>3.29</v>
      </c>
      <c r="T28" s="81">
        <v>0.62</v>
      </c>
    </row>
    <row r="29" spans="2:20">
      <c r="B29" t="s">
        <v>302</v>
      </c>
      <c r="C29" t="s">
        <v>303</v>
      </c>
      <c r="D29" t="s">
        <v>106</v>
      </c>
      <c r="E29" s="15"/>
      <c r="F29" t="s">
        <v>280</v>
      </c>
      <c r="G29" t="s">
        <v>264</v>
      </c>
      <c r="H29" t="s">
        <v>288</v>
      </c>
      <c r="I29" t="s">
        <v>155</v>
      </c>
      <c r="J29"/>
      <c r="K29" s="81">
        <v>0.71</v>
      </c>
      <c r="L29" t="s">
        <v>108</v>
      </c>
      <c r="M29" s="81">
        <v>4.7</v>
      </c>
      <c r="N29" s="81">
        <v>1.21</v>
      </c>
      <c r="O29" s="81">
        <v>22857.200000000001</v>
      </c>
      <c r="P29" s="81">
        <v>126.72</v>
      </c>
      <c r="Q29" s="81">
        <v>28.964643840000001</v>
      </c>
      <c r="R29" s="81">
        <v>0.01</v>
      </c>
      <c r="S29" s="81">
        <v>0.27</v>
      </c>
      <c r="T29" s="81">
        <v>0.05</v>
      </c>
    </row>
    <row r="30" spans="2:20">
      <c r="B30" t="s">
        <v>304</v>
      </c>
      <c r="C30" t="s">
        <v>305</v>
      </c>
      <c r="D30" t="s">
        <v>106</v>
      </c>
      <c r="E30" s="15"/>
      <c r="F30" t="s">
        <v>280</v>
      </c>
      <c r="G30" t="s">
        <v>264</v>
      </c>
      <c r="H30" t="s">
        <v>288</v>
      </c>
      <c r="I30" t="s">
        <v>155</v>
      </c>
      <c r="J30"/>
      <c r="K30" s="81">
        <v>4.3099999999999996</v>
      </c>
      <c r="L30" t="s">
        <v>108</v>
      </c>
      <c r="M30" s="81">
        <v>4</v>
      </c>
      <c r="N30" s="81">
        <v>0.82</v>
      </c>
      <c r="O30" s="81">
        <v>485674</v>
      </c>
      <c r="P30" s="81">
        <v>121.68</v>
      </c>
      <c r="Q30" s="81">
        <v>590.96812320000004</v>
      </c>
      <c r="R30" s="81">
        <v>0.02</v>
      </c>
      <c r="S30" s="81">
        <v>5.42</v>
      </c>
      <c r="T30" s="81">
        <v>1.03</v>
      </c>
    </row>
    <row r="31" spans="2:20">
      <c r="B31" t="s">
        <v>306</v>
      </c>
      <c r="C31" t="s">
        <v>307</v>
      </c>
      <c r="D31" t="s">
        <v>106</v>
      </c>
      <c r="E31" s="15"/>
      <c r="F31" t="s">
        <v>308</v>
      </c>
      <c r="G31" t="s">
        <v>133</v>
      </c>
      <c r="H31" t="s">
        <v>288</v>
      </c>
      <c r="I31" t="s">
        <v>155</v>
      </c>
      <c r="J31"/>
      <c r="K31" s="81">
        <v>2.23</v>
      </c>
      <c r="L31" t="s">
        <v>108</v>
      </c>
      <c r="M31" s="81">
        <v>0.59</v>
      </c>
      <c r="N31" s="81">
        <v>0.84</v>
      </c>
      <c r="O31" s="81">
        <v>10000</v>
      </c>
      <c r="P31" s="81">
        <v>100.16</v>
      </c>
      <c r="Q31" s="81">
        <v>10.016</v>
      </c>
      <c r="R31" s="81">
        <v>0</v>
      </c>
      <c r="S31" s="81">
        <v>0.09</v>
      </c>
      <c r="T31" s="81">
        <v>0.02</v>
      </c>
    </row>
    <row r="32" spans="2:20">
      <c r="B32" t="s">
        <v>309</v>
      </c>
      <c r="C32" t="s">
        <v>310</v>
      </c>
      <c r="D32" t="s">
        <v>106</v>
      </c>
      <c r="E32" s="15"/>
      <c r="F32" t="s">
        <v>311</v>
      </c>
      <c r="G32" t="s">
        <v>296</v>
      </c>
      <c r="H32" t="s">
        <v>312</v>
      </c>
      <c r="I32" t="s">
        <v>155</v>
      </c>
      <c r="J32"/>
      <c r="K32" s="81">
        <v>6.86</v>
      </c>
      <c r="L32" t="s">
        <v>108</v>
      </c>
      <c r="M32" s="81">
        <v>2.34</v>
      </c>
      <c r="N32" s="81">
        <v>2.21</v>
      </c>
      <c r="O32" s="81">
        <v>70175.259999999995</v>
      </c>
      <c r="P32" s="81">
        <v>102.24</v>
      </c>
      <c r="Q32" s="81">
        <v>71.747185823999999</v>
      </c>
      <c r="R32" s="81">
        <v>0.01</v>
      </c>
      <c r="S32" s="81">
        <v>0.66</v>
      </c>
      <c r="T32" s="81">
        <v>0.12</v>
      </c>
    </row>
    <row r="33" spans="2:20">
      <c r="B33" t="s">
        <v>313</v>
      </c>
      <c r="C33" t="s">
        <v>314</v>
      </c>
      <c r="D33" t="s">
        <v>106</v>
      </c>
      <c r="E33" s="15"/>
      <c r="F33" t="s">
        <v>315</v>
      </c>
      <c r="G33" t="s">
        <v>138</v>
      </c>
      <c r="H33" t="s">
        <v>312</v>
      </c>
      <c r="I33" t="s">
        <v>155</v>
      </c>
      <c r="J33"/>
      <c r="K33" s="81">
        <v>3.89</v>
      </c>
      <c r="L33" t="s">
        <v>108</v>
      </c>
      <c r="M33" s="81">
        <v>3.7</v>
      </c>
      <c r="N33" s="81">
        <v>1.18</v>
      </c>
      <c r="O33" s="81">
        <v>333828</v>
      </c>
      <c r="P33" s="81">
        <v>114.5</v>
      </c>
      <c r="Q33" s="81">
        <v>382.23306000000002</v>
      </c>
      <c r="R33" s="81">
        <v>0.01</v>
      </c>
      <c r="S33" s="81">
        <v>3.51</v>
      </c>
      <c r="T33" s="81">
        <v>0.66</v>
      </c>
    </row>
    <row r="34" spans="2:20">
      <c r="B34" t="s">
        <v>316</v>
      </c>
      <c r="C34" t="s">
        <v>317</v>
      </c>
      <c r="D34" t="s">
        <v>106</v>
      </c>
      <c r="E34" s="15"/>
      <c r="F34" t="s">
        <v>287</v>
      </c>
      <c r="G34" t="s">
        <v>264</v>
      </c>
      <c r="H34" t="s">
        <v>312</v>
      </c>
      <c r="I34" t="s">
        <v>155</v>
      </c>
      <c r="J34"/>
      <c r="K34" s="81">
        <v>2.2599999999999998</v>
      </c>
      <c r="L34" t="s">
        <v>108</v>
      </c>
      <c r="M34" s="81">
        <v>3.1</v>
      </c>
      <c r="N34" s="81">
        <v>0.84</v>
      </c>
      <c r="O34" s="81">
        <v>14727</v>
      </c>
      <c r="P34" s="81">
        <v>112.58</v>
      </c>
      <c r="Q34" s="81">
        <v>16.5796566</v>
      </c>
      <c r="R34" s="81">
        <v>0</v>
      </c>
      <c r="S34" s="81">
        <v>0.15</v>
      </c>
      <c r="T34" s="81">
        <v>0.03</v>
      </c>
    </row>
    <row r="35" spans="2:20">
      <c r="B35" t="s">
        <v>318</v>
      </c>
      <c r="C35" t="s">
        <v>319</v>
      </c>
      <c r="D35" t="s">
        <v>106</v>
      </c>
      <c r="E35" s="15"/>
      <c r="F35" t="s">
        <v>320</v>
      </c>
      <c r="G35" t="s">
        <v>133</v>
      </c>
      <c r="H35" t="s">
        <v>312</v>
      </c>
      <c r="I35" t="s">
        <v>155</v>
      </c>
      <c r="J35"/>
      <c r="K35" s="81">
        <v>9.07</v>
      </c>
      <c r="L35" t="s">
        <v>108</v>
      </c>
      <c r="M35" s="81">
        <v>3.85</v>
      </c>
      <c r="N35" s="81">
        <v>2.48</v>
      </c>
      <c r="O35" s="81">
        <v>117612</v>
      </c>
      <c r="P35" s="81">
        <v>115</v>
      </c>
      <c r="Q35" s="81">
        <v>135.25380000000001</v>
      </c>
      <c r="R35" s="81">
        <v>0</v>
      </c>
      <c r="S35" s="81">
        <v>1.24</v>
      </c>
      <c r="T35" s="81">
        <v>0.23</v>
      </c>
    </row>
    <row r="36" spans="2:20">
      <c r="B36" t="s">
        <v>321</v>
      </c>
      <c r="C36" t="s">
        <v>322</v>
      </c>
      <c r="D36" t="s">
        <v>106</v>
      </c>
      <c r="E36" s="15"/>
      <c r="F36" t="s">
        <v>323</v>
      </c>
      <c r="G36" t="s">
        <v>324</v>
      </c>
      <c r="H36" t="s">
        <v>312</v>
      </c>
      <c r="I36" t="s">
        <v>155</v>
      </c>
      <c r="J36"/>
      <c r="K36" s="81">
        <v>2.56</v>
      </c>
      <c r="L36" t="s">
        <v>108</v>
      </c>
      <c r="M36" s="81">
        <v>4.8899999999999997</v>
      </c>
      <c r="N36" s="81">
        <v>1.1299999999999999</v>
      </c>
      <c r="O36" s="81">
        <v>31822</v>
      </c>
      <c r="P36" s="81">
        <v>131.35</v>
      </c>
      <c r="Q36" s="81">
        <v>41.798197000000002</v>
      </c>
      <c r="R36" s="81">
        <v>0.02</v>
      </c>
      <c r="S36" s="81">
        <v>0.38</v>
      </c>
      <c r="T36" s="81">
        <v>7.0000000000000007E-2</v>
      </c>
    </row>
    <row r="37" spans="2:20">
      <c r="B37" t="s">
        <v>325</v>
      </c>
      <c r="C37" t="s">
        <v>326</v>
      </c>
      <c r="D37" t="s">
        <v>106</v>
      </c>
      <c r="E37" s="15"/>
      <c r="F37" t="s">
        <v>263</v>
      </c>
      <c r="G37" t="s">
        <v>264</v>
      </c>
      <c r="H37" t="s">
        <v>312</v>
      </c>
      <c r="I37" t="s">
        <v>155</v>
      </c>
      <c r="J37"/>
      <c r="K37" s="81">
        <v>3.54</v>
      </c>
      <c r="L37" t="s">
        <v>108</v>
      </c>
      <c r="M37" s="81">
        <v>5</v>
      </c>
      <c r="N37" s="81">
        <v>1.1100000000000001</v>
      </c>
      <c r="O37" s="81">
        <v>1147</v>
      </c>
      <c r="P37" s="81">
        <v>126.03</v>
      </c>
      <c r="Q37" s="81">
        <v>1.4455640999999999</v>
      </c>
      <c r="R37" s="81">
        <v>0</v>
      </c>
      <c r="S37" s="81">
        <v>0.01</v>
      </c>
      <c r="T37" s="81">
        <v>0</v>
      </c>
    </row>
    <row r="38" spans="2:20">
      <c r="B38" t="s">
        <v>327</v>
      </c>
      <c r="C38" t="s">
        <v>328</v>
      </c>
      <c r="D38" t="s">
        <v>106</v>
      </c>
      <c r="E38" s="15"/>
      <c r="F38" t="s">
        <v>329</v>
      </c>
      <c r="G38" t="s">
        <v>296</v>
      </c>
      <c r="H38" t="s">
        <v>312</v>
      </c>
      <c r="I38" t="s">
        <v>155</v>
      </c>
      <c r="J38"/>
      <c r="K38" s="81">
        <v>3.23</v>
      </c>
      <c r="L38" t="s">
        <v>108</v>
      </c>
      <c r="M38" s="81">
        <v>3</v>
      </c>
      <c r="N38" s="81">
        <v>1.24</v>
      </c>
      <c r="O38" s="81">
        <v>91477.53</v>
      </c>
      <c r="P38" s="81">
        <v>112.69</v>
      </c>
      <c r="Q38" s="81">
        <v>103.08602855700001</v>
      </c>
      <c r="R38" s="81">
        <v>0.01</v>
      </c>
      <c r="S38" s="81">
        <v>0.95</v>
      </c>
      <c r="T38" s="81">
        <v>0.18</v>
      </c>
    </row>
    <row r="39" spans="2:20">
      <c r="B39" t="s">
        <v>330</v>
      </c>
      <c r="C39" t="s">
        <v>331</v>
      </c>
      <c r="D39" t="s">
        <v>106</v>
      </c>
      <c r="E39" s="15"/>
      <c r="F39" t="s">
        <v>332</v>
      </c>
      <c r="G39" t="s">
        <v>324</v>
      </c>
      <c r="H39" t="s">
        <v>312</v>
      </c>
      <c r="I39" t="s">
        <v>155</v>
      </c>
      <c r="J39"/>
      <c r="K39" s="81">
        <v>1.39</v>
      </c>
      <c r="L39" t="s">
        <v>108</v>
      </c>
      <c r="M39" s="81">
        <v>4.4000000000000004</v>
      </c>
      <c r="N39" s="81">
        <v>1</v>
      </c>
      <c r="O39" s="81">
        <v>13333.34</v>
      </c>
      <c r="P39" s="81">
        <v>113.62</v>
      </c>
      <c r="Q39" s="81">
        <v>15.149340907999999</v>
      </c>
      <c r="R39" s="81">
        <v>0.01</v>
      </c>
      <c r="S39" s="81">
        <v>0.14000000000000001</v>
      </c>
      <c r="T39" s="81">
        <v>0.03</v>
      </c>
    </row>
    <row r="40" spans="2:20">
      <c r="B40" t="s">
        <v>333</v>
      </c>
      <c r="C40" t="s">
        <v>334</v>
      </c>
      <c r="D40" t="s">
        <v>106</v>
      </c>
      <c r="E40" s="15"/>
      <c r="F40" t="s">
        <v>335</v>
      </c>
      <c r="G40" t="s">
        <v>264</v>
      </c>
      <c r="H40" t="s">
        <v>336</v>
      </c>
      <c r="I40" t="s">
        <v>156</v>
      </c>
      <c r="J40"/>
      <c r="K40" s="81">
        <v>1.33</v>
      </c>
      <c r="L40" t="s">
        <v>108</v>
      </c>
      <c r="M40" s="81">
        <v>1.6</v>
      </c>
      <c r="N40" s="81">
        <v>0.86</v>
      </c>
      <c r="O40" s="81">
        <v>11333.34</v>
      </c>
      <c r="P40" s="81">
        <v>102.63</v>
      </c>
      <c r="Q40" s="81">
        <v>11.631406842000001</v>
      </c>
      <c r="R40" s="81">
        <v>0</v>
      </c>
      <c r="S40" s="81">
        <v>0.11</v>
      </c>
      <c r="T40" s="81">
        <v>0.02</v>
      </c>
    </row>
    <row r="41" spans="2:20">
      <c r="B41" t="s">
        <v>337</v>
      </c>
      <c r="C41" t="s">
        <v>338</v>
      </c>
      <c r="D41" t="s">
        <v>106</v>
      </c>
      <c r="E41" s="15"/>
      <c r="F41" t="s">
        <v>339</v>
      </c>
      <c r="G41" t="s">
        <v>340</v>
      </c>
      <c r="H41" t="s">
        <v>341</v>
      </c>
      <c r="I41" t="s">
        <v>155</v>
      </c>
      <c r="J41"/>
      <c r="K41" s="81">
        <v>8.89</v>
      </c>
      <c r="L41" t="s">
        <v>108</v>
      </c>
      <c r="M41" s="81">
        <v>5.15</v>
      </c>
      <c r="N41" s="81">
        <v>4.54</v>
      </c>
      <c r="O41" s="81">
        <v>9558</v>
      </c>
      <c r="P41" s="81">
        <v>128.65</v>
      </c>
      <c r="Q41" s="81">
        <v>12.296367</v>
      </c>
      <c r="R41" s="81">
        <v>0</v>
      </c>
      <c r="S41" s="81">
        <v>0.11</v>
      </c>
      <c r="T41" s="81">
        <v>0.02</v>
      </c>
    </row>
    <row r="42" spans="2:20">
      <c r="B42" t="s">
        <v>342</v>
      </c>
      <c r="C42" t="s">
        <v>343</v>
      </c>
      <c r="D42" t="s">
        <v>106</v>
      </c>
      <c r="E42" s="15"/>
      <c r="F42" t="s">
        <v>344</v>
      </c>
      <c r="G42" t="s">
        <v>296</v>
      </c>
      <c r="H42" t="s">
        <v>341</v>
      </c>
      <c r="I42" t="s">
        <v>155</v>
      </c>
      <c r="J42"/>
      <c r="K42" s="81">
        <v>1.72</v>
      </c>
      <c r="L42" t="s">
        <v>108</v>
      </c>
      <c r="M42" s="81">
        <v>4.95</v>
      </c>
      <c r="N42" s="81">
        <v>1.08</v>
      </c>
      <c r="O42" s="81">
        <v>8211.3700000000008</v>
      </c>
      <c r="P42" s="81">
        <v>127.2</v>
      </c>
      <c r="Q42" s="81">
        <v>10.44486264</v>
      </c>
      <c r="R42" s="81">
        <v>0</v>
      </c>
      <c r="S42" s="81">
        <v>0.1</v>
      </c>
      <c r="T42" s="81">
        <v>0.02</v>
      </c>
    </row>
    <row r="43" spans="2:20">
      <c r="B43" t="s">
        <v>345</v>
      </c>
      <c r="C43" t="s">
        <v>346</v>
      </c>
      <c r="D43" t="s">
        <v>106</v>
      </c>
      <c r="E43" s="15"/>
      <c r="F43" t="s">
        <v>344</v>
      </c>
      <c r="G43" t="s">
        <v>296</v>
      </c>
      <c r="H43" t="s">
        <v>341</v>
      </c>
      <c r="I43" t="s">
        <v>155</v>
      </c>
      <c r="J43"/>
      <c r="K43" s="81">
        <v>4.2</v>
      </c>
      <c r="L43" t="s">
        <v>108</v>
      </c>
      <c r="M43" s="81">
        <v>4.8</v>
      </c>
      <c r="N43" s="81">
        <v>1.33</v>
      </c>
      <c r="O43" s="81">
        <v>125017</v>
      </c>
      <c r="P43" s="81">
        <v>117.63</v>
      </c>
      <c r="Q43" s="81">
        <v>147.05749710000001</v>
      </c>
      <c r="R43" s="81">
        <v>0.01</v>
      </c>
      <c r="S43" s="81">
        <v>1.35</v>
      </c>
      <c r="T43" s="81">
        <v>0.26</v>
      </c>
    </row>
    <row r="44" spans="2:20">
      <c r="B44" t="s">
        <v>347</v>
      </c>
      <c r="C44" t="s">
        <v>348</v>
      </c>
      <c r="D44" t="s">
        <v>106</v>
      </c>
      <c r="E44" s="15"/>
      <c r="F44" t="s">
        <v>349</v>
      </c>
      <c r="G44" t="s">
        <v>296</v>
      </c>
      <c r="H44" t="s">
        <v>341</v>
      </c>
      <c r="I44" t="s">
        <v>155</v>
      </c>
      <c r="J44"/>
      <c r="K44" s="81">
        <v>6.14</v>
      </c>
      <c r="L44" t="s">
        <v>108</v>
      </c>
      <c r="M44" s="81">
        <v>4.75</v>
      </c>
      <c r="N44" s="81">
        <v>1.95</v>
      </c>
      <c r="O44" s="81">
        <v>69942</v>
      </c>
      <c r="P44" s="81">
        <v>142.18</v>
      </c>
      <c r="Q44" s="81">
        <v>99.443535600000004</v>
      </c>
      <c r="R44" s="81">
        <v>0</v>
      </c>
      <c r="S44" s="81">
        <v>0.91</v>
      </c>
      <c r="T44" s="81">
        <v>0.17</v>
      </c>
    </row>
    <row r="45" spans="2:20">
      <c r="B45" t="s">
        <v>350</v>
      </c>
      <c r="C45" t="s">
        <v>351</v>
      </c>
      <c r="D45" t="s">
        <v>106</v>
      </c>
      <c r="E45" s="15"/>
      <c r="F45" t="s">
        <v>352</v>
      </c>
      <c r="G45" t="s">
        <v>296</v>
      </c>
      <c r="H45" t="s">
        <v>341</v>
      </c>
      <c r="I45" t="s">
        <v>155</v>
      </c>
      <c r="J45"/>
      <c r="K45" s="81">
        <v>2.73</v>
      </c>
      <c r="L45" t="s">
        <v>108</v>
      </c>
      <c r="M45" s="81">
        <v>6.5</v>
      </c>
      <c r="N45" s="81">
        <v>1.1399999999999999</v>
      </c>
      <c r="O45" s="81">
        <v>79800.03</v>
      </c>
      <c r="P45" s="81">
        <v>129.38999999999999</v>
      </c>
      <c r="Q45" s="81">
        <v>103.253258817</v>
      </c>
      <c r="R45" s="81">
        <v>0.01</v>
      </c>
      <c r="S45" s="81">
        <v>0.95</v>
      </c>
      <c r="T45" s="81">
        <v>0.18</v>
      </c>
    </row>
    <row r="46" spans="2:20">
      <c r="B46" t="s">
        <v>353</v>
      </c>
      <c r="C46" t="s">
        <v>354</v>
      </c>
      <c r="D46" t="s">
        <v>106</v>
      </c>
      <c r="E46" s="15"/>
      <c r="F46" t="s">
        <v>352</v>
      </c>
      <c r="G46" t="s">
        <v>296</v>
      </c>
      <c r="H46" t="s">
        <v>341</v>
      </c>
      <c r="I46" t="s">
        <v>155</v>
      </c>
      <c r="J46"/>
      <c r="K46" s="81">
        <v>5.31</v>
      </c>
      <c r="L46" t="s">
        <v>108</v>
      </c>
      <c r="M46" s="81">
        <v>5.35</v>
      </c>
      <c r="N46" s="81">
        <v>2.84</v>
      </c>
      <c r="O46" s="81">
        <v>109635</v>
      </c>
      <c r="P46" s="81">
        <v>116.91</v>
      </c>
      <c r="Q46" s="81">
        <v>128.17427850000001</v>
      </c>
      <c r="R46" s="81">
        <v>0</v>
      </c>
      <c r="S46" s="81">
        <v>1.18</v>
      </c>
      <c r="T46" s="81">
        <v>0.22</v>
      </c>
    </row>
    <row r="47" spans="2:20">
      <c r="B47" t="s">
        <v>355</v>
      </c>
      <c r="C47" t="s">
        <v>356</v>
      </c>
      <c r="D47" t="s">
        <v>106</v>
      </c>
      <c r="E47" s="15"/>
      <c r="F47" t="s">
        <v>352</v>
      </c>
      <c r="G47" t="s">
        <v>296</v>
      </c>
      <c r="H47" t="s">
        <v>341</v>
      </c>
      <c r="I47" t="s">
        <v>155</v>
      </c>
      <c r="J47"/>
      <c r="K47" s="81">
        <v>1.45</v>
      </c>
      <c r="L47" t="s">
        <v>108</v>
      </c>
      <c r="M47" s="81">
        <v>4.95</v>
      </c>
      <c r="N47" s="81">
        <v>1.53</v>
      </c>
      <c r="O47" s="81">
        <v>12843.07</v>
      </c>
      <c r="P47" s="81">
        <v>130.96</v>
      </c>
      <c r="Q47" s="81">
        <v>16.819284472</v>
      </c>
      <c r="R47" s="81">
        <v>0</v>
      </c>
      <c r="S47" s="81">
        <v>0.15</v>
      </c>
      <c r="T47" s="81">
        <v>0.03</v>
      </c>
    </row>
    <row r="48" spans="2:20">
      <c r="B48" t="s">
        <v>357</v>
      </c>
      <c r="C48" t="s">
        <v>358</v>
      </c>
      <c r="D48" t="s">
        <v>106</v>
      </c>
      <c r="E48" s="15"/>
      <c r="F48" t="s">
        <v>352</v>
      </c>
      <c r="G48" t="s">
        <v>296</v>
      </c>
      <c r="H48" t="s">
        <v>341</v>
      </c>
      <c r="I48" t="s">
        <v>155</v>
      </c>
      <c r="J48"/>
      <c r="K48" s="81">
        <v>3.33</v>
      </c>
      <c r="L48" t="s">
        <v>108</v>
      </c>
      <c r="M48" s="81">
        <v>5.0999999999999996</v>
      </c>
      <c r="N48" s="81">
        <v>1.85</v>
      </c>
      <c r="O48" s="81">
        <v>156926</v>
      </c>
      <c r="P48" s="81">
        <v>133.83000000000001</v>
      </c>
      <c r="Q48" s="81">
        <v>210.0140658</v>
      </c>
      <c r="R48" s="81">
        <v>0.01</v>
      </c>
      <c r="S48" s="81">
        <v>1.93</v>
      </c>
      <c r="T48" s="81">
        <v>0.36</v>
      </c>
    </row>
    <row r="49" spans="2:20">
      <c r="B49" t="s">
        <v>359</v>
      </c>
      <c r="C49" t="s">
        <v>360</v>
      </c>
      <c r="D49" t="s">
        <v>106</v>
      </c>
      <c r="E49" s="15"/>
      <c r="F49" t="s">
        <v>352</v>
      </c>
      <c r="G49" t="s">
        <v>296</v>
      </c>
      <c r="H49" t="s">
        <v>341</v>
      </c>
      <c r="I49" t="s">
        <v>155</v>
      </c>
      <c r="J49"/>
      <c r="K49" s="81">
        <v>1.68</v>
      </c>
      <c r="L49" t="s">
        <v>108</v>
      </c>
      <c r="M49" s="81">
        <v>5.3</v>
      </c>
      <c r="N49" s="81">
        <v>1.67</v>
      </c>
      <c r="O49" s="81">
        <v>8350.2999999999993</v>
      </c>
      <c r="P49" s="81">
        <v>125.3</v>
      </c>
      <c r="Q49" s="81">
        <v>10.4629259</v>
      </c>
      <c r="R49" s="81">
        <v>0</v>
      </c>
      <c r="S49" s="81">
        <v>0.1</v>
      </c>
      <c r="T49" s="81">
        <v>0.02</v>
      </c>
    </row>
    <row r="50" spans="2:20">
      <c r="B50" t="s">
        <v>361</v>
      </c>
      <c r="C50" t="s">
        <v>362</v>
      </c>
      <c r="D50" t="s">
        <v>106</v>
      </c>
      <c r="E50" s="15"/>
      <c r="F50" t="s">
        <v>363</v>
      </c>
      <c r="G50" t="s">
        <v>264</v>
      </c>
      <c r="H50" t="s">
        <v>341</v>
      </c>
      <c r="I50" t="s">
        <v>155</v>
      </c>
      <c r="J50"/>
      <c r="K50" s="81">
        <v>1.6</v>
      </c>
      <c r="L50" t="s">
        <v>108</v>
      </c>
      <c r="M50" s="81">
        <v>5.25</v>
      </c>
      <c r="N50" s="81">
        <v>1</v>
      </c>
      <c r="O50" s="81">
        <v>5776.8</v>
      </c>
      <c r="P50" s="81">
        <v>136.35</v>
      </c>
      <c r="Q50" s="81">
        <v>7.8766667999999997</v>
      </c>
      <c r="R50" s="81">
        <v>0</v>
      </c>
      <c r="S50" s="81">
        <v>7.0000000000000007E-2</v>
      </c>
      <c r="T50" s="81">
        <v>0.01</v>
      </c>
    </row>
    <row r="51" spans="2:20">
      <c r="B51" t="s">
        <v>364</v>
      </c>
      <c r="C51" t="s">
        <v>365</v>
      </c>
      <c r="D51" t="s">
        <v>106</v>
      </c>
      <c r="E51" s="15"/>
      <c r="F51" t="s">
        <v>363</v>
      </c>
      <c r="G51" t="s">
        <v>264</v>
      </c>
      <c r="H51" t="s">
        <v>341</v>
      </c>
      <c r="I51" t="s">
        <v>155</v>
      </c>
      <c r="J51"/>
      <c r="K51" s="81">
        <v>0.98</v>
      </c>
      <c r="L51" t="s">
        <v>108</v>
      </c>
      <c r="M51" s="81">
        <v>5.5</v>
      </c>
      <c r="N51" s="81">
        <v>1.53</v>
      </c>
      <c r="O51" s="81">
        <v>888.88</v>
      </c>
      <c r="P51" s="81">
        <v>132.19</v>
      </c>
      <c r="Q51" s="81">
        <v>1.1750104720000001</v>
      </c>
      <c r="R51" s="81">
        <v>0</v>
      </c>
      <c r="S51" s="81">
        <v>0.01</v>
      </c>
      <c r="T51" s="81">
        <v>0</v>
      </c>
    </row>
    <row r="52" spans="2:20">
      <c r="B52" t="s">
        <v>366</v>
      </c>
      <c r="C52" t="s">
        <v>367</v>
      </c>
      <c r="D52" t="s">
        <v>106</v>
      </c>
      <c r="E52" s="15"/>
      <c r="F52" t="s">
        <v>363</v>
      </c>
      <c r="G52" t="s">
        <v>264</v>
      </c>
      <c r="H52" t="s">
        <v>341</v>
      </c>
      <c r="I52" t="s">
        <v>155</v>
      </c>
      <c r="J52"/>
      <c r="K52" s="81">
        <v>2.89</v>
      </c>
      <c r="L52" t="s">
        <v>108</v>
      </c>
      <c r="M52" s="81">
        <v>4.75</v>
      </c>
      <c r="N52" s="81">
        <v>0.8</v>
      </c>
      <c r="O52" s="81">
        <v>70000</v>
      </c>
      <c r="P52" s="81">
        <v>136.1</v>
      </c>
      <c r="Q52" s="81">
        <v>95.27</v>
      </c>
      <c r="R52" s="81">
        <v>0.01</v>
      </c>
      <c r="S52" s="81">
        <v>0.87</v>
      </c>
      <c r="T52" s="81">
        <v>0.17</v>
      </c>
    </row>
    <row r="53" spans="2:20">
      <c r="B53" t="s">
        <v>368</v>
      </c>
      <c r="C53" t="s">
        <v>369</v>
      </c>
      <c r="D53" t="s">
        <v>106</v>
      </c>
      <c r="E53" s="15"/>
      <c r="F53" t="s">
        <v>370</v>
      </c>
      <c r="G53" t="s">
        <v>264</v>
      </c>
      <c r="H53" t="s">
        <v>341</v>
      </c>
      <c r="I53" t="s">
        <v>155</v>
      </c>
      <c r="J53"/>
      <c r="K53" s="81">
        <v>2.09</v>
      </c>
      <c r="L53" t="s">
        <v>108</v>
      </c>
      <c r="M53" s="81">
        <v>4.6500000000000004</v>
      </c>
      <c r="N53" s="81">
        <v>0.97</v>
      </c>
      <c r="O53" s="81">
        <v>41667.4</v>
      </c>
      <c r="P53" s="81">
        <v>133.19999999999999</v>
      </c>
      <c r="Q53" s="81">
        <v>55.500976799999997</v>
      </c>
      <c r="R53" s="81">
        <v>0.01</v>
      </c>
      <c r="S53" s="81">
        <v>0.51</v>
      </c>
      <c r="T53" s="81">
        <v>0.1</v>
      </c>
    </row>
    <row r="54" spans="2:20">
      <c r="B54" t="s">
        <v>371</v>
      </c>
      <c r="C54" t="s">
        <v>372</v>
      </c>
      <c r="D54" t="s">
        <v>106</v>
      </c>
      <c r="E54" s="15"/>
      <c r="F54" t="s">
        <v>370</v>
      </c>
      <c r="G54" t="s">
        <v>264</v>
      </c>
      <c r="H54" t="s">
        <v>341</v>
      </c>
      <c r="I54" t="s">
        <v>155</v>
      </c>
      <c r="J54"/>
      <c r="K54" s="81">
        <v>3.68</v>
      </c>
      <c r="L54" t="s">
        <v>108</v>
      </c>
      <c r="M54" s="81">
        <v>3.55</v>
      </c>
      <c r="N54" s="81">
        <v>0.85</v>
      </c>
      <c r="O54" s="81">
        <v>38423</v>
      </c>
      <c r="P54" s="81">
        <v>118.39</v>
      </c>
      <c r="Q54" s="81">
        <v>45.488989699999998</v>
      </c>
      <c r="R54" s="81">
        <v>0.01</v>
      </c>
      <c r="S54" s="81">
        <v>0.42</v>
      </c>
      <c r="T54" s="81">
        <v>0.08</v>
      </c>
    </row>
    <row r="55" spans="2:20">
      <c r="B55" t="s">
        <v>373</v>
      </c>
      <c r="C55" t="s">
        <v>374</v>
      </c>
      <c r="D55" t="s">
        <v>106</v>
      </c>
      <c r="E55" s="15"/>
      <c r="F55" t="s">
        <v>375</v>
      </c>
      <c r="G55" t="s">
        <v>324</v>
      </c>
      <c r="H55" t="s">
        <v>341</v>
      </c>
      <c r="I55" t="s">
        <v>155</v>
      </c>
      <c r="J55"/>
      <c r="K55" s="81">
        <v>5.93</v>
      </c>
      <c r="L55" t="s">
        <v>108</v>
      </c>
      <c r="M55" s="81">
        <v>3.85</v>
      </c>
      <c r="N55" s="81">
        <v>1.63</v>
      </c>
      <c r="O55" s="81">
        <v>25226</v>
      </c>
      <c r="P55" s="81">
        <v>118.03</v>
      </c>
      <c r="Q55" s="81">
        <v>29.774247800000001</v>
      </c>
      <c r="R55" s="81">
        <v>0.01</v>
      </c>
      <c r="S55" s="81">
        <v>0.27</v>
      </c>
      <c r="T55" s="81">
        <v>0.05</v>
      </c>
    </row>
    <row r="56" spans="2:20">
      <c r="B56" t="s">
        <v>376</v>
      </c>
      <c r="C56" t="s">
        <v>377</v>
      </c>
      <c r="D56" t="s">
        <v>106</v>
      </c>
      <c r="E56" s="15"/>
      <c r="F56" t="s">
        <v>375</v>
      </c>
      <c r="G56" t="s">
        <v>324</v>
      </c>
      <c r="H56" t="s">
        <v>341</v>
      </c>
      <c r="I56" t="s">
        <v>155</v>
      </c>
      <c r="J56"/>
      <c r="K56" s="81">
        <v>6.72</v>
      </c>
      <c r="L56" t="s">
        <v>108</v>
      </c>
      <c r="M56" s="81">
        <v>3.85</v>
      </c>
      <c r="N56" s="81">
        <v>1.69</v>
      </c>
      <c r="O56" s="81">
        <v>22703</v>
      </c>
      <c r="P56" s="81">
        <v>119.51</v>
      </c>
      <c r="Q56" s="81">
        <v>27.1323553</v>
      </c>
      <c r="R56" s="81">
        <v>0.01</v>
      </c>
      <c r="S56" s="81">
        <v>0.25</v>
      </c>
      <c r="T56" s="81">
        <v>0.05</v>
      </c>
    </row>
    <row r="57" spans="2:20">
      <c r="B57" t="s">
        <v>378</v>
      </c>
      <c r="C57" t="s">
        <v>379</v>
      </c>
      <c r="D57" t="s">
        <v>106</v>
      </c>
      <c r="E57" s="15"/>
      <c r="F57" t="s">
        <v>375</v>
      </c>
      <c r="G57" t="s">
        <v>324</v>
      </c>
      <c r="H57" t="s">
        <v>341</v>
      </c>
      <c r="I57" t="s">
        <v>155</v>
      </c>
      <c r="J57"/>
      <c r="K57" s="81">
        <v>8.32</v>
      </c>
      <c r="L57" t="s">
        <v>108</v>
      </c>
      <c r="M57" s="81">
        <v>2.4</v>
      </c>
      <c r="N57" s="81">
        <v>2.09</v>
      </c>
      <c r="O57" s="81">
        <v>44787.3</v>
      </c>
      <c r="P57" s="81">
        <v>103.31</v>
      </c>
      <c r="Q57" s="81">
        <v>46.269759630000003</v>
      </c>
      <c r="R57" s="81">
        <v>0.03</v>
      </c>
      <c r="S57" s="81">
        <v>0.42</v>
      </c>
      <c r="T57" s="81">
        <v>0.08</v>
      </c>
    </row>
    <row r="58" spans="2:20">
      <c r="B58" t="s">
        <v>380</v>
      </c>
      <c r="C58" t="s">
        <v>381</v>
      </c>
      <c r="D58" t="s">
        <v>106</v>
      </c>
      <c r="E58" s="15"/>
      <c r="F58" t="s">
        <v>375</v>
      </c>
      <c r="G58" t="s">
        <v>324</v>
      </c>
      <c r="H58" t="s">
        <v>341</v>
      </c>
      <c r="I58" t="s">
        <v>155</v>
      </c>
      <c r="J58"/>
      <c r="K58" s="81">
        <v>9.1</v>
      </c>
      <c r="L58" t="s">
        <v>108</v>
      </c>
      <c r="M58" s="81">
        <v>2.4</v>
      </c>
      <c r="N58" s="81">
        <v>2.38</v>
      </c>
      <c r="O58" s="81">
        <v>44787.3</v>
      </c>
      <c r="P58" s="81">
        <v>100.91</v>
      </c>
      <c r="Q58" s="81">
        <v>45.194864430000003</v>
      </c>
      <c r="R58" s="81">
        <v>0.03</v>
      </c>
      <c r="S58" s="81">
        <v>0.41</v>
      </c>
      <c r="T58" s="81">
        <v>0.08</v>
      </c>
    </row>
    <row r="59" spans="2:20">
      <c r="B59" t="s">
        <v>382</v>
      </c>
      <c r="C59" t="s">
        <v>383</v>
      </c>
      <c r="D59" t="s">
        <v>106</v>
      </c>
      <c r="E59" s="15"/>
      <c r="F59" t="s">
        <v>384</v>
      </c>
      <c r="G59" t="s">
        <v>296</v>
      </c>
      <c r="H59" t="s">
        <v>341</v>
      </c>
      <c r="I59" t="s">
        <v>155</v>
      </c>
      <c r="J59"/>
      <c r="K59" s="81">
        <v>3.63</v>
      </c>
      <c r="L59" t="s">
        <v>108</v>
      </c>
      <c r="M59" s="81">
        <v>3.4</v>
      </c>
      <c r="N59" s="81">
        <v>1.2</v>
      </c>
      <c r="O59" s="81">
        <v>2816.34</v>
      </c>
      <c r="P59" s="81">
        <v>111.19</v>
      </c>
      <c r="Q59" s="81">
        <v>3.1314884460000001</v>
      </c>
      <c r="R59" s="81">
        <v>0</v>
      </c>
      <c r="S59" s="81">
        <v>0.03</v>
      </c>
      <c r="T59" s="81">
        <v>0.01</v>
      </c>
    </row>
    <row r="60" spans="2:20">
      <c r="B60" t="s">
        <v>385</v>
      </c>
      <c r="C60" t="s">
        <v>386</v>
      </c>
      <c r="D60" t="s">
        <v>106</v>
      </c>
      <c r="E60" s="15"/>
      <c r="F60" t="s">
        <v>384</v>
      </c>
      <c r="G60" t="s">
        <v>296</v>
      </c>
      <c r="H60" t="s">
        <v>341</v>
      </c>
      <c r="I60" t="s">
        <v>155</v>
      </c>
      <c r="J60"/>
      <c r="K60" s="81">
        <v>4.68</v>
      </c>
      <c r="L60" t="s">
        <v>108</v>
      </c>
      <c r="M60" s="81">
        <v>2.5499999999999998</v>
      </c>
      <c r="N60" s="81">
        <v>1.4</v>
      </c>
      <c r="O60" s="81">
        <v>13292.95</v>
      </c>
      <c r="P60" s="81">
        <v>106.44</v>
      </c>
      <c r="Q60" s="81">
        <v>14.14901598</v>
      </c>
      <c r="R60" s="81">
        <v>0</v>
      </c>
      <c r="S60" s="81">
        <v>0.13</v>
      </c>
      <c r="T60" s="81">
        <v>0.02</v>
      </c>
    </row>
    <row r="61" spans="2:20">
      <c r="B61" t="s">
        <v>387</v>
      </c>
      <c r="C61" t="s">
        <v>388</v>
      </c>
      <c r="D61" t="s">
        <v>106</v>
      </c>
      <c r="E61" s="15"/>
      <c r="F61" t="s">
        <v>384</v>
      </c>
      <c r="G61" t="s">
        <v>296</v>
      </c>
      <c r="H61" t="s">
        <v>341</v>
      </c>
      <c r="I61" t="s">
        <v>155</v>
      </c>
      <c r="J61"/>
      <c r="K61" s="81">
        <v>3.41</v>
      </c>
      <c r="L61" t="s">
        <v>108</v>
      </c>
      <c r="M61" s="81">
        <v>2.29</v>
      </c>
      <c r="N61" s="81">
        <v>1.44</v>
      </c>
      <c r="O61" s="81">
        <v>56420.01</v>
      </c>
      <c r="P61" s="81">
        <v>102.93</v>
      </c>
      <c r="Q61" s="81">
        <v>58.073116292999998</v>
      </c>
      <c r="R61" s="81">
        <v>0.01</v>
      </c>
      <c r="S61" s="81">
        <v>0.53</v>
      </c>
      <c r="T61" s="81">
        <v>0.1</v>
      </c>
    </row>
    <row r="62" spans="2:20">
      <c r="B62" t="s">
        <v>389</v>
      </c>
      <c r="C62" t="s">
        <v>390</v>
      </c>
      <c r="D62" t="s">
        <v>106</v>
      </c>
      <c r="E62" s="15"/>
      <c r="F62" t="s">
        <v>384</v>
      </c>
      <c r="G62" t="s">
        <v>296</v>
      </c>
      <c r="H62" t="s">
        <v>341</v>
      </c>
      <c r="I62" t="s">
        <v>155</v>
      </c>
      <c r="J62"/>
      <c r="K62" s="81">
        <v>3.16</v>
      </c>
      <c r="L62" t="s">
        <v>108</v>
      </c>
      <c r="M62" s="81">
        <v>5.85</v>
      </c>
      <c r="N62" s="81">
        <v>1.61</v>
      </c>
      <c r="O62" s="81">
        <v>14330.1</v>
      </c>
      <c r="P62" s="81">
        <v>124.43</v>
      </c>
      <c r="Q62" s="81">
        <v>17.830943430000001</v>
      </c>
      <c r="R62" s="81">
        <v>0</v>
      </c>
      <c r="S62" s="81">
        <v>0.16</v>
      </c>
      <c r="T62" s="81">
        <v>0.03</v>
      </c>
    </row>
    <row r="63" spans="2:20">
      <c r="B63" t="s">
        <v>391</v>
      </c>
      <c r="C63" t="s">
        <v>392</v>
      </c>
      <c r="D63" t="s">
        <v>106</v>
      </c>
      <c r="E63" s="15"/>
      <c r="F63" t="s">
        <v>393</v>
      </c>
      <c r="G63" t="s">
        <v>324</v>
      </c>
      <c r="H63" t="s">
        <v>336</v>
      </c>
      <c r="I63" t="s">
        <v>156</v>
      </c>
      <c r="J63"/>
      <c r="K63" s="81">
        <v>4.53</v>
      </c>
      <c r="L63" t="s">
        <v>108</v>
      </c>
      <c r="M63" s="81">
        <v>2.5499999999999998</v>
      </c>
      <c r="N63" s="81">
        <v>1.44</v>
      </c>
      <c r="O63" s="81">
        <v>6393.7</v>
      </c>
      <c r="P63" s="81">
        <v>105.87</v>
      </c>
      <c r="Q63" s="81">
        <v>6.7690101900000004</v>
      </c>
      <c r="R63" s="81">
        <v>0</v>
      </c>
      <c r="S63" s="81">
        <v>0.06</v>
      </c>
      <c r="T63" s="81">
        <v>0.01</v>
      </c>
    </row>
    <row r="64" spans="2:20">
      <c r="B64" t="s">
        <v>394</v>
      </c>
      <c r="C64" t="s">
        <v>395</v>
      </c>
      <c r="D64" t="s">
        <v>106</v>
      </c>
      <c r="E64" s="15"/>
      <c r="F64" t="s">
        <v>332</v>
      </c>
      <c r="G64" t="s">
        <v>324</v>
      </c>
      <c r="H64" t="s">
        <v>336</v>
      </c>
      <c r="I64" t="s">
        <v>156</v>
      </c>
      <c r="J64"/>
      <c r="K64" s="81">
        <v>8.99</v>
      </c>
      <c r="L64" t="s">
        <v>108</v>
      </c>
      <c r="M64" s="81">
        <v>2.25</v>
      </c>
      <c r="N64" s="81">
        <v>2.36</v>
      </c>
      <c r="O64" s="81">
        <v>121440</v>
      </c>
      <c r="P64" s="81">
        <v>100.51</v>
      </c>
      <c r="Q64" s="81">
        <v>122.059344</v>
      </c>
      <c r="R64" s="81">
        <v>0.03</v>
      </c>
      <c r="S64" s="81">
        <v>1.1200000000000001</v>
      </c>
      <c r="T64" s="81">
        <v>0.21</v>
      </c>
    </row>
    <row r="65" spans="2:20">
      <c r="B65" t="s">
        <v>396</v>
      </c>
      <c r="C65" t="s">
        <v>397</v>
      </c>
      <c r="D65" t="s">
        <v>106</v>
      </c>
      <c r="E65" s="15"/>
      <c r="F65" t="s">
        <v>398</v>
      </c>
      <c r="G65" t="s">
        <v>296</v>
      </c>
      <c r="H65" t="s">
        <v>341</v>
      </c>
      <c r="I65" t="s">
        <v>155</v>
      </c>
      <c r="J65"/>
      <c r="K65" s="81">
        <v>0.82</v>
      </c>
      <c r="L65" t="s">
        <v>108</v>
      </c>
      <c r="M65" s="81">
        <v>4.7</v>
      </c>
      <c r="N65" s="81">
        <v>0.93</v>
      </c>
      <c r="O65" s="81">
        <v>16666.7</v>
      </c>
      <c r="P65" s="81">
        <v>124.08</v>
      </c>
      <c r="Q65" s="81">
        <v>20.680041360000001</v>
      </c>
      <c r="R65" s="81">
        <v>0.05</v>
      </c>
      <c r="S65" s="81">
        <v>0.19</v>
      </c>
      <c r="T65" s="81">
        <v>0.04</v>
      </c>
    </row>
    <row r="66" spans="2:20">
      <c r="B66" t="s">
        <v>399</v>
      </c>
      <c r="C66" t="s">
        <v>400</v>
      </c>
      <c r="D66" t="s">
        <v>106</v>
      </c>
      <c r="E66" s="15"/>
      <c r="F66" t="s">
        <v>398</v>
      </c>
      <c r="G66" t="s">
        <v>296</v>
      </c>
      <c r="H66" t="s">
        <v>341</v>
      </c>
      <c r="I66" t="s">
        <v>155</v>
      </c>
      <c r="J66"/>
      <c r="K66" s="81">
        <v>2.68</v>
      </c>
      <c r="L66" t="s">
        <v>108</v>
      </c>
      <c r="M66" s="81">
        <v>3.9</v>
      </c>
      <c r="N66" s="81">
        <v>1.0900000000000001</v>
      </c>
      <c r="O66" s="81">
        <v>23476.18</v>
      </c>
      <c r="P66" s="81">
        <v>114.95</v>
      </c>
      <c r="Q66" s="81">
        <v>26.985868910000001</v>
      </c>
      <c r="R66" s="81">
        <v>0.01</v>
      </c>
      <c r="S66" s="81">
        <v>0.25</v>
      </c>
      <c r="T66" s="81">
        <v>0.05</v>
      </c>
    </row>
    <row r="67" spans="2:20">
      <c r="B67" t="s">
        <v>401</v>
      </c>
      <c r="C67" t="s">
        <v>402</v>
      </c>
      <c r="D67" t="s">
        <v>106</v>
      </c>
      <c r="E67" s="15"/>
      <c r="F67" t="s">
        <v>398</v>
      </c>
      <c r="G67" t="s">
        <v>296</v>
      </c>
      <c r="H67" t="s">
        <v>341</v>
      </c>
      <c r="I67" t="s">
        <v>155</v>
      </c>
      <c r="J67"/>
      <c r="K67" s="81">
        <v>5.51</v>
      </c>
      <c r="L67" t="s">
        <v>108</v>
      </c>
      <c r="M67" s="81">
        <v>4</v>
      </c>
      <c r="N67" s="81">
        <v>1.8</v>
      </c>
      <c r="O67" s="81">
        <v>11631.58</v>
      </c>
      <c r="P67" s="81">
        <v>112.7249010303957</v>
      </c>
      <c r="Q67" s="81">
        <v>13.111687043271299</v>
      </c>
      <c r="R67" s="81">
        <v>0</v>
      </c>
      <c r="S67" s="81">
        <v>0.12</v>
      </c>
      <c r="T67" s="81">
        <v>0.02</v>
      </c>
    </row>
    <row r="68" spans="2:20">
      <c r="B68" t="s">
        <v>403</v>
      </c>
      <c r="C68" t="s">
        <v>404</v>
      </c>
      <c r="D68" t="s">
        <v>106</v>
      </c>
      <c r="E68" s="15"/>
      <c r="F68" t="s">
        <v>335</v>
      </c>
      <c r="G68" t="s">
        <v>264</v>
      </c>
      <c r="H68" t="s">
        <v>405</v>
      </c>
      <c r="I68" t="s">
        <v>156</v>
      </c>
      <c r="J68"/>
      <c r="K68" s="81">
        <v>3.55</v>
      </c>
      <c r="L68" t="s">
        <v>108</v>
      </c>
      <c r="M68" s="81">
        <v>4.1500000000000004</v>
      </c>
      <c r="N68" s="81">
        <v>0.84</v>
      </c>
      <c r="O68" s="81">
        <v>16000</v>
      </c>
      <c r="P68" s="81">
        <v>116.28</v>
      </c>
      <c r="Q68" s="81">
        <v>18.604800000000001</v>
      </c>
      <c r="R68" s="81">
        <v>0.01</v>
      </c>
      <c r="S68" s="81">
        <v>0.17</v>
      </c>
      <c r="T68" s="81">
        <v>0.03</v>
      </c>
    </row>
    <row r="69" spans="2:20">
      <c r="B69" t="s">
        <v>406</v>
      </c>
      <c r="C69" t="s">
        <v>407</v>
      </c>
      <c r="D69" t="s">
        <v>106</v>
      </c>
      <c r="E69" s="15"/>
      <c r="F69" t="s">
        <v>335</v>
      </c>
      <c r="G69" t="s">
        <v>264</v>
      </c>
      <c r="H69" t="s">
        <v>405</v>
      </c>
      <c r="I69" t="s">
        <v>156</v>
      </c>
      <c r="J69"/>
      <c r="K69" s="81">
        <v>0.31</v>
      </c>
      <c r="L69" t="s">
        <v>108</v>
      </c>
      <c r="M69" s="81">
        <v>4.3</v>
      </c>
      <c r="N69" s="81">
        <v>3.02</v>
      </c>
      <c r="O69" s="81">
        <v>13277.67</v>
      </c>
      <c r="P69" s="81">
        <v>121.18</v>
      </c>
      <c r="Q69" s="81">
        <v>16.089880506</v>
      </c>
      <c r="R69" s="81">
        <v>0.01</v>
      </c>
      <c r="S69" s="81">
        <v>0.15</v>
      </c>
      <c r="T69" s="81">
        <v>0.03</v>
      </c>
    </row>
    <row r="70" spans="2:20">
      <c r="B70" t="s">
        <v>408</v>
      </c>
      <c r="C70" t="s">
        <v>409</v>
      </c>
      <c r="D70" t="s">
        <v>106</v>
      </c>
      <c r="E70" s="15"/>
      <c r="F70" t="s">
        <v>410</v>
      </c>
      <c r="G70" t="s">
        <v>296</v>
      </c>
      <c r="H70" t="s">
        <v>411</v>
      </c>
      <c r="I70" t="s">
        <v>155</v>
      </c>
      <c r="J70"/>
      <c r="K70" s="81">
        <v>1.47</v>
      </c>
      <c r="L70" t="s">
        <v>108</v>
      </c>
      <c r="M70" s="81">
        <v>4.8499999999999996</v>
      </c>
      <c r="N70" s="81">
        <v>1.1399999999999999</v>
      </c>
      <c r="O70" s="81">
        <v>29461.8</v>
      </c>
      <c r="P70" s="81">
        <v>126.87</v>
      </c>
      <c r="Q70" s="81">
        <v>37.37818566</v>
      </c>
      <c r="R70" s="81">
        <v>0.01</v>
      </c>
      <c r="S70" s="81">
        <v>0.34</v>
      </c>
      <c r="T70" s="81">
        <v>0.06</v>
      </c>
    </row>
    <row r="71" spans="2:20">
      <c r="B71" t="s">
        <v>412</v>
      </c>
      <c r="C71" t="s">
        <v>413</v>
      </c>
      <c r="D71" t="s">
        <v>106</v>
      </c>
      <c r="E71" s="15"/>
      <c r="F71" t="s">
        <v>287</v>
      </c>
      <c r="G71" t="s">
        <v>264</v>
      </c>
      <c r="H71" t="s">
        <v>411</v>
      </c>
      <c r="I71" t="s">
        <v>155</v>
      </c>
      <c r="J71"/>
      <c r="K71" s="81">
        <v>4.4800000000000004</v>
      </c>
      <c r="L71" t="s">
        <v>108</v>
      </c>
      <c r="M71" s="81">
        <v>2.8</v>
      </c>
      <c r="N71" s="81">
        <v>2.54</v>
      </c>
      <c r="O71" s="81">
        <v>1</v>
      </c>
      <c r="P71" s="81">
        <v>5114001</v>
      </c>
      <c r="Q71" s="81">
        <v>51.140009999999997</v>
      </c>
      <c r="R71" s="81">
        <v>0.01</v>
      </c>
      <c r="S71" s="81">
        <v>0.47</v>
      </c>
      <c r="T71" s="81">
        <v>0.09</v>
      </c>
    </row>
    <row r="72" spans="2:20">
      <c r="B72" t="s">
        <v>414</v>
      </c>
      <c r="C72" t="s">
        <v>415</v>
      </c>
      <c r="D72" t="s">
        <v>106</v>
      </c>
      <c r="E72" s="15"/>
      <c r="F72" t="s">
        <v>363</v>
      </c>
      <c r="G72" t="s">
        <v>264</v>
      </c>
      <c r="H72" t="s">
        <v>411</v>
      </c>
      <c r="I72" t="s">
        <v>155</v>
      </c>
      <c r="J72"/>
      <c r="K72" s="81">
        <v>3.21</v>
      </c>
      <c r="L72" t="s">
        <v>108</v>
      </c>
      <c r="M72" s="81">
        <v>6.4</v>
      </c>
      <c r="N72" s="81">
        <v>1.21</v>
      </c>
      <c r="O72" s="81">
        <v>20068</v>
      </c>
      <c r="P72" s="81">
        <v>133.91999999999999</v>
      </c>
      <c r="Q72" s="81">
        <v>26.875065599999999</v>
      </c>
      <c r="R72" s="81">
        <v>0</v>
      </c>
      <c r="S72" s="81">
        <v>0.25</v>
      </c>
      <c r="T72" s="81">
        <v>0.05</v>
      </c>
    </row>
    <row r="73" spans="2:20">
      <c r="B73" t="s">
        <v>416</v>
      </c>
      <c r="C73" t="s">
        <v>417</v>
      </c>
      <c r="D73" t="s">
        <v>106</v>
      </c>
      <c r="E73" s="15"/>
      <c r="F73" t="s">
        <v>418</v>
      </c>
      <c r="G73" t="s">
        <v>118</v>
      </c>
      <c r="H73" t="s">
        <v>411</v>
      </c>
      <c r="I73" t="s">
        <v>155</v>
      </c>
      <c r="J73"/>
      <c r="K73" s="81">
        <v>2.35</v>
      </c>
      <c r="L73" t="s">
        <v>108</v>
      </c>
      <c r="M73" s="81">
        <v>4.7</v>
      </c>
      <c r="N73" s="81">
        <v>1.98</v>
      </c>
      <c r="O73" s="81">
        <v>45000</v>
      </c>
      <c r="P73" s="81">
        <v>127.91</v>
      </c>
      <c r="Q73" s="81">
        <v>57.5595</v>
      </c>
      <c r="R73" s="81">
        <v>0</v>
      </c>
      <c r="S73" s="81">
        <v>0.53</v>
      </c>
      <c r="T73" s="81">
        <v>0.1</v>
      </c>
    </row>
    <row r="74" spans="2:20">
      <c r="B74" t="s">
        <v>419</v>
      </c>
      <c r="C74" t="s">
        <v>420</v>
      </c>
      <c r="D74" t="s">
        <v>106</v>
      </c>
      <c r="E74" s="15"/>
      <c r="F74" t="s">
        <v>421</v>
      </c>
      <c r="G74" t="s">
        <v>264</v>
      </c>
      <c r="H74" t="s">
        <v>411</v>
      </c>
      <c r="I74" t="s">
        <v>155</v>
      </c>
      <c r="J74"/>
      <c r="K74" s="81">
        <v>0.42</v>
      </c>
      <c r="L74" t="s">
        <v>108</v>
      </c>
      <c r="M74" s="81">
        <v>4.8</v>
      </c>
      <c r="N74" s="81">
        <v>3.86</v>
      </c>
      <c r="O74" s="81">
        <v>2831.22</v>
      </c>
      <c r="P74" s="81">
        <v>123.76</v>
      </c>
      <c r="Q74" s="81">
        <v>3.5039178720000002</v>
      </c>
      <c r="R74" s="81">
        <v>0.01</v>
      </c>
      <c r="S74" s="81">
        <v>0.03</v>
      </c>
      <c r="T74" s="81">
        <v>0.01</v>
      </c>
    </row>
    <row r="75" spans="2:20">
      <c r="B75" t="s">
        <v>422</v>
      </c>
      <c r="C75" t="s">
        <v>423</v>
      </c>
      <c r="D75" t="s">
        <v>106</v>
      </c>
      <c r="E75" s="15"/>
      <c r="F75" t="s">
        <v>421</v>
      </c>
      <c r="G75" t="s">
        <v>264</v>
      </c>
      <c r="H75" t="s">
        <v>411</v>
      </c>
      <c r="I75" t="s">
        <v>155</v>
      </c>
      <c r="J75"/>
      <c r="K75" s="81">
        <v>3.14</v>
      </c>
      <c r="L75" t="s">
        <v>108</v>
      </c>
      <c r="M75" s="81">
        <v>2</v>
      </c>
      <c r="N75" s="81">
        <v>0.92</v>
      </c>
      <c r="O75" s="81">
        <v>89122</v>
      </c>
      <c r="P75" s="81">
        <v>105.85</v>
      </c>
      <c r="Q75" s="81">
        <v>94.335637000000006</v>
      </c>
      <c r="R75" s="81">
        <v>0.01</v>
      </c>
      <c r="S75" s="81">
        <v>0.87</v>
      </c>
      <c r="T75" s="81">
        <v>0.16</v>
      </c>
    </row>
    <row r="76" spans="2:20">
      <c r="B76" t="s">
        <v>424</v>
      </c>
      <c r="C76" t="s">
        <v>425</v>
      </c>
      <c r="D76" t="s">
        <v>106</v>
      </c>
      <c r="E76" s="15"/>
      <c r="F76" t="s">
        <v>426</v>
      </c>
      <c r="G76" t="s">
        <v>296</v>
      </c>
      <c r="H76" t="s">
        <v>405</v>
      </c>
      <c r="I76" t="s">
        <v>156</v>
      </c>
      <c r="J76"/>
      <c r="K76" s="81">
        <v>7.32</v>
      </c>
      <c r="L76" t="s">
        <v>108</v>
      </c>
      <c r="M76" s="81">
        <v>1.58</v>
      </c>
      <c r="N76" s="81">
        <v>1.76</v>
      </c>
      <c r="O76" s="81">
        <v>18000</v>
      </c>
      <c r="P76" s="81">
        <v>99.07</v>
      </c>
      <c r="Q76" s="81">
        <v>17.832599999999999</v>
      </c>
      <c r="R76" s="81">
        <v>0.01</v>
      </c>
      <c r="S76" s="81">
        <v>0.16</v>
      </c>
      <c r="T76" s="81">
        <v>0.03</v>
      </c>
    </row>
    <row r="77" spans="2:20">
      <c r="B77" t="s">
        <v>427</v>
      </c>
      <c r="C77" t="s">
        <v>428</v>
      </c>
      <c r="D77" t="s">
        <v>106</v>
      </c>
      <c r="E77" s="15"/>
      <c r="F77" t="s">
        <v>426</v>
      </c>
      <c r="G77" t="s">
        <v>296</v>
      </c>
      <c r="H77" t="s">
        <v>405</v>
      </c>
      <c r="I77" t="s">
        <v>156</v>
      </c>
      <c r="J77"/>
      <c r="K77" s="81">
        <v>2.2799999999999998</v>
      </c>
      <c r="L77" t="s">
        <v>108</v>
      </c>
      <c r="M77" s="81">
        <v>4.43</v>
      </c>
      <c r="N77" s="81">
        <v>1.53</v>
      </c>
      <c r="O77" s="81">
        <v>32560</v>
      </c>
      <c r="P77" s="81">
        <v>109.66</v>
      </c>
      <c r="Q77" s="81">
        <v>35.705295999999997</v>
      </c>
      <c r="R77" s="81">
        <v>0.01</v>
      </c>
      <c r="S77" s="81">
        <v>0.33</v>
      </c>
      <c r="T77" s="81">
        <v>0.06</v>
      </c>
    </row>
    <row r="78" spans="2:20">
      <c r="B78" t="s">
        <v>429</v>
      </c>
      <c r="C78" t="s">
        <v>430</v>
      </c>
      <c r="D78" t="s">
        <v>106</v>
      </c>
      <c r="E78" s="15"/>
      <c r="F78" t="s">
        <v>431</v>
      </c>
      <c r="G78" t="s">
        <v>134</v>
      </c>
      <c r="H78" t="s">
        <v>405</v>
      </c>
      <c r="I78" t="s">
        <v>156</v>
      </c>
      <c r="J78"/>
      <c r="K78" s="81">
        <v>4.3499999999999996</v>
      </c>
      <c r="L78" t="s">
        <v>108</v>
      </c>
      <c r="M78" s="81">
        <v>3.95</v>
      </c>
      <c r="N78" s="81">
        <v>1.44</v>
      </c>
      <c r="O78" s="81">
        <v>91160.47</v>
      </c>
      <c r="P78" s="81">
        <v>118.01</v>
      </c>
      <c r="Q78" s="81">
        <v>107.578470647</v>
      </c>
      <c r="R78" s="81">
        <v>0.02</v>
      </c>
      <c r="S78" s="81">
        <v>0.99</v>
      </c>
      <c r="T78" s="81">
        <v>0.19</v>
      </c>
    </row>
    <row r="79" spans="2:20">
      <c r="B79" t="s">
        <v>432</v>
      </c>
      <c r="C79" t="s">
        <v>433</v>
      </c>
      <c r="D79" t="s">
        <v>106</v>
      </c>
      <c r="E79" s="15"/>
      <c r="F79" t="s">
        <v>434</v>
      </c>
      <c r="G79" t="s">
        <v>296</v>
      </c>
      <c r="H79" t="s">
        <v>405</v>
      </c>
      <c r="I79" t="s">
        <v>156</v>
      </c>
      <c r="J79"/>
      <c r="K79" s="81">
        <v>3.53</v>
      </c>
      <c r="L79" t="s">
        <v>108</v>
      </c>
      <c r="M79" s="81">
        <v>4.95</v>
      </c>
      <c r="N79" s="81">
        <v>1.75</v>
      </c>
      <c r="O79" s="81">
        <v>88173</v>
      </c>
      <c r="P79" s="81">
        <v>113.86</v>
      </c>
      <c r="Q79" s="81">
        <v>100.3937778</v>
      </c>
      <c r="R79" s="81">
        <v>0.01</v>
      </c>
      <c r="S79" s="81">
        <v>0.92</v>
      </c>
      <c r="T79" s="81">
        <v>0.17</v>
      </c>
    </row>
    <row r="80" spans="2:20">
      <c r="B80" t="s">
        <v>435</v>
      </c>
      <c r="C80" t="s">
        <v>436</v>
      </c>
      <c r="D80" t="s">
        <v>106</v>
      </c>
      <c r="E80" s="15"/>
      <c r="F80" t="s">
        <v>437</v>
      </c>
      <c r="G80" t="s">
        <v>138</v>
      </c>
      <c r="H80" t="s">
        <v>411</v>
      </c>
      <c r="I80" t="s">
        <v>155</v>
      </c>
      <c r="J80"/>
      <c r="K80" s="81">
        <v>6.83</v>
      </c>
      <c r="L80" t="s">
        <v>108</v>
      </c>
      <c r="M80" s="81">
        <v>2.4500000000000002</v>
      </c>
      <c r="N80" s="81">
        <v>2.6</v>
      </c>
      <c r="O80" s="81">
        <v>41000</v>
      </c>
      <c r="P80" s="81">
        <v>99.12</v>
      </c>
      <c r="Q80" s="81">
        <v>40.639200000000002</v>
      </c>
      <c r="R80" s="81">
        <v>0.04</v>
      </c>
      <c r="S80" s="81">
        <v>0.37</v>
      </c>
      <c r="T80" s="81">
        <v>7.0000000000000007E-2</v>
      </c>
    </row>
    <row r="81" spans="2:20">
      <c r="B81" t="s">
        <v>438</v>
      </c>
      <c r="C81" t="s">
        <v>439</v>
      </c>
      <c r="D81" t="s">
        <v>106</v>
      </c>
      <c r="E81" s="15"/>
      <c r="F81" t="s">
        <v>437</v>
      </c>
      <c r="G81" t="s">
        <v>138</v>
      </c>
      <c r="H81" t="s">
        <v>411</v>
      </c>
      <c r="I81" t="s">
        <v>155</v>
      </c>
      <c r="J81"/>
      <c r="K81" s="81">
        <v>1.98</v>
      </c>
      <c r="L81" t="s">
        <v>108</v>
      </c>
      <c r="M81" s="81">
        <v>4.3499999999999996</v>
      </c>
      <c r="N81" s="81">
        <v>1.6</v>
      </c>
      <c r="O81" s="81">
        <v>23888</v>
      </c>
      <c r="P81" s="81">
        <v>109.65</v>
      </c>
      <c r="Q81" s="81">
        <v>26.193192</v>
      </c>
      <c r="R81" s="81">
        <v>0</v>
      </c>
      <c r="S81" s="81">
        <v>0.24</v>
      </c>
      <c r="T81" s="81">
        <v>0.05</v>
      </c>
    </row>
    <row r="82" spans="2:20">
      <c r="B82" t="s">
        <v>440</v>
      </c>
      <c r="C82" t="s">
        <v>441</v>
      </c>
      <c r="D82" t="s">
        <v>106</v>
      </c>
      <c r="E82" s="15"/>
      <c r="F82" t="s">
        <v>437</v>
      </c>
      <c r="G82" t="s">
        <v>138</v>
      </c>
      <c r="H82" t="s">
        <v>411</v>
      </c>
      <c r="I82" t="s">
        <v>155</v>
      </c>
      <c r="J82"/>
      <c r="K82" s="81">
        <v>4.7300000000000004</v>
      </c>
      <c r="L82" t="s">
        <v>108</v>
      </c>
      <c r="M82" s="81">
        <v>1.98</v>
      </c>
      <c r="N82" s="81">
        <v>2.0699999999999998</v>
      </c>
      <c r="O82" s="81">
        <v>83908.9</v>
      </c>
      <c r="P82" s="81">
        <v>100.11</v>
      </c>
      <c r="Q82" s="81">
        <v>84.001199790000001</v>
      </c>
      <c r="R82" s="81">
        <v>0.01</v>
      </c>
      <c r="S82" s="81">
        <v>0.77</v>
      </c>
      <c r="T82" s="81">
        <v>0.15</v>
      </c>
    </row>
    <row r="83" spans="2:20">
      <c r="B83" t="s">
        <v>442</v>
      </c>
      <c r="C83" t="s">
        <v>443</v>
      </c>
      <c r="D83" t="s">
        <v>106</v>
      </c>
      <c r="E83" s="15"/>
      <c r="F83" t="s">
        <v>444</v>
      </c>
      <c r="G83" t="s">
        <v>138</v>
      </c>
      <c r="H83" t="s">
        <v>411</v>
      </c>
      <c r="I83" t="s">
        <v>155</v>
      </c>
      <c r="J83"/>
      <c r="K83" s="81">
        <v>1.23</v>
      </c>
      <c r="L83" t="s">
        <v>108</v>
      </c>
      <c r="M83" s="81">
        <v>3.35</v>
      </c>
      <c r="N83" s="81">
        <v>1.35</v>
      </c>
      <c r="O83" s="81">
        <v>31464</v>
      </c>
      <c r="P83" s="81">
        <v>111.86</v>
      </c>
      <c r="Q83" s="81">
        <v>35.195630399999999</v>
      </c>
      <c r="R83" s="81">
        <v>0.01</v>
      </c>
      <c r="S83" s="81">
        <v>0.32</v>
      </c>
      <c r="T83" s="81">
        <v>0.06</v>
      </c>
    </row>
    <row r="84" spans="2:20">
      <c r="B84" t="s">
        <v>445</v>
      </c>
      <c r="C84" t="s">
        <v>446</v>
      </c>
      <c r="D84" t="s">
        <v>106</v>
      </c>
      <c r="E84" s="15"/>
      <c r="F84" t="s">
        <v>447</v>
      </c>
      <c r="G84" t="s">
        <v>448</v>
      </c>
      <c r="H84" t="s">
        <v>411</v>
      </c>
      <c r="I84" t="s">
        <v>155</v>
      </c>
      <c r="J84"/>
      <c r="K84" s="81">
        <v>6.99</v>
      </c>
      <c r="L84" t="s">
        <v>108</v>
      </c>
      <c r="M84" s="81">
        <v>4.3</v>
      </c>
      <c r="N84" s="81">
        <v>2.81</v>
      </c>
      <c r="O84" s="81">
        <v>23800.29</v>
      </c>
      <c r="P84" s="81">
        <v>110.33</v>
      </c>
      <c r="Q84" s="81">
        <v>26.258859956999999</v>
      </c>
      <c r="R84" s="81">
        <v>0</v>
      </c>
      <c r="S84" s="81">
        <v>0.24</v>
      </c>
      <c r="T84" s="81">
        <v>0.05</v>
      </c>
    </row>
    <row r="85" spans="2:20">
      <c r="B85" t="s">
        <v>449</v>
      </c>
      <c r="C85" t="s">
        <v>450</v>
      </c>
      <c r="D85" t="s">
        <v>106</v>
      </c>
      <c r="E85" s="15"/>
      <c r="F85" t="s">
        <v>447</v>
      </c>
      <c r="G85" t="s">
        <v>448</v>
      </c>
      <c r="H85" t="s">
        <v>411</v>
      </c>
      <c r="I85" t="s">
        <v>155</v>
      </c>
      <c r="J85"/>
      <c r="K85" s="81">
        <v>1.46</v>
      </c>
      <c r="L85" t="s">
        <v>108</v>
      </c>
      <c r="M85" s="81">
        <v>5.2</v>
      </c>
      <c r="N85" s="81">
        <v>1.25</v>
      </c>
      <c r="O85" s="81">
        <v>5561.74</v>
      </c>
      <c r="P85" s="81">
        <v>133.31</v>
      </c>
      <c r="Q85" s="81">
        <v>7.4143555939999999</v>
      </c>
      <c r="R85" s="81">
        <v>0</v>
      </c>
      <c r="S85" s="81">
        <v>7.0000000000000007E-2</v>
      </c>
      <c r="T85" s="81">
        <v>0.01</v>
      </c>
    </row>
    <row r="86" spans="2:20">
      <c r="B86" t="s">
        <v>451</v>
      </c>
      <c r="C86" t="s">
        <v>452</v>
      </c>
      <c r="D86" t="s">
        <v>106</v>
      </c>
      <c r="E86" s="15"/>
      <c r="F86" t="s">
        <v>453</v>
      </c>
      <c r="G86" t="s">
        <v>296</v>
      </c>
      <c r="H86" t="s">
        <v>454</v>
      </c>
      <c r="I86" t="s">
        <v>156</v>
      </c>
      <c r="J86"/>
      <c r="K86" s="81">
        <v>2.6</v>
      </c>
      <c r="L86" t="s">
        <v>108</v>
      </c>
      <c r="M86" s="81">
        <v>5.35</v>
      </c>
      <c r="N86" s="81">
        <v>1.73</v>
      </c>
      <c r="O86" s="81">
        <v>3870</v>
      </c>
      <c r="P86" s="81">
        <v>111.92</v>
      </c>
      <c r="Q86" s="81">
        <v>4.3313040000000003</v>
      </c>
      <c r="R86" s="81">
        <v>0</v>
      </c>
      <c r="S86" s="81">
        <v>0.04</v>
      </c>
      <c r="T86" s="81">
        <v>0.01</v>
      </c>
    </row>
    <row r="87" spans="2:20">
      <c r="B87" t="s">
        <v>455</v>
      </c>
      <c r="C87" t="s">
        <v>456</v>
      </c>
      <c r="D87" t="s">
        <v>106</v>
      </c>
      <c r="E87" s="15"/>
      <c r="F87" t="s">
        <v>457</v>
      </c>
      <c r="G87" t="s">
        <v>324</v>
      </c>
      <c r="H87" t="s">
        <v>454</v>
      </c>
      <c r="I87" t="s">
        <v>156</v>
      </c>
      <c r="J87"/>
      <c r="K87" s="81">
        <v>3.87</v>
      </c>
      <c r="L87" t="s">
        <v>108</v>
      </c>
      <c r="M87" s="81">
        <v>4.3</v>
      </c>
      <c r="N87" s="81">
        <v>1.55</v>
      </c>
      <c r="O87" s="81">
        <v>1000</v>
      </c>
      <c r="P87" s="81">
        <v>112.92</v>
      </c>
      <c r="Q87" s="81">
        <v>1.1292</v>
      </c>
      <c r="R87" s="81">
        <v>0</v>
      </c>
      <c r="S87" s="81">
        <v>0.01</v>
      </c>
      <c r="T87" s="81">
        <v>0</v>
      </c>
    </row>
    <row r="88" spans="2:20">
      <c r="B88" t="s">
        <v>458</v>
      </c>
      <c r="C88" t="s">
        <v>459</v>
      </c>
      <c r="D88" t="s">
        <v>106</v>
      </c>
      <c r="E88" s="15"/>
      <c r="F88" t="s">
        <v>460</v>
      </c>
      <c r="G88" t="s">
        <v>296</v>
      </c>
      <c r="H88" t="s">
        <v>454</v>
      </c>
      <c r="I88" t="s">
        <v>156</v>
      </c>
      <c r="J88"/>
      <c r="K88" s="81">
        <v>2.23</v>
      </c>
      <c r="L88" t="s">
        <v>108</v>
      </c>
      <c r="M88" s="81">
        <v>4.8</v>
      </c>
      <c r="N88" s="81">
        <v>1.93</v>
      </c>
      <c r="O88" s="81">
        <v>30649.34</v>
      </c>
      <c r="P88" s="81">
        <v>108.77</v>
      </c>
      <c r="Q88" s="81">
        <v>33.337287117999999</v>
      </c>
      <c r="R88" s="81">
        <v>0.01</v>
      </c>
      <c r="S88" s="81">
        <v>0.31</v>
      </c>
      <c r="T88" s="81">
        <v>0.06</v>
      </c>
    </row>
    <row r="89" spans="2:20">
      <c r="B89" t="s">
        <v>461</v>
      </c>
      <c r="C89" t="s">
        <v>462</v>
      </c>
      <c r="D89" t="s">
        <v>106</v>
      </c>
      <c r="E89" s="15"/>
      <c r="F89" t="s">
        <v>463</v>
      </c>
      <c r="G89" t="s">
        <v>296</v>
      </c>
      <c r="H89" t="s">
        <v>464</v>
      </c>
      <c r="I89" t="s">
        <v>155</v>
      </c>
      <c r="J89"/>
      <c r="K89" s="81">
        <v>4.46</v>
      </c>
      <c r="L89" t="s">
        <v>108</v>
      </c>
      <c r="M89" s="81">
        <v>2.4</v>
      </c>
      <c r="N89" s="81">
        <v>3.03</v>
      </c>
      <c r="O89" s="81">
        <v>21000</v>
      </c>
      <c r="P89" s="81">
        <v>98.26</v>
      </c>
      <c r="Q89" s="81">
        <v>20.634599999999999</v>
      </c>
      <c r="R89" s="81">
        <v>0</v>
      </c>
      <c r="S89" s="81">
        <v>0.19</v>
      </c>
      <c r="T89" s="81">
        <v>0.04</v>
      </c>
    </row>
    <row r="90" spans="2:20">
      <c r="B90" t="s">
        <v>465</v>
      </c>
      <c r="C90" t="s">
        <v>466</v>
      </c>
      <c r="D90" t="s">
        <v>106</v>
      </c>
      <c r="E90" s="15"/>
      <c r="F90" t="s">
        <v>467</v>
      </c>
      <c r="G90" t="s">
        <v>118</v>
      </c>
      <c r="H90" t="s">
        <v>464</v>
      </c>
      <c r="I90" t="s">
        <v>155</v>
      </c>
      <c r="J90"/>
      <c r="K90" s="81">
        <v>3.68</v>
      </c>
      <c r="L90" t="s">
        <v>108</v>
      </c>
      <c r="M90" s="81">
        <v>4.5</v>
      </c>
      <c r="N90" s="81">
        <v>2.31</v>
      </c>
      <c r="O90" s="81">
        <v>87433.39</v>
      </c>
      <c r="P90" s="81">
        <v>130.72999999999999</v>
      </c>
      <c r="Q90" s="81">
        <v>114.301670747</v>
      </c>
      <c r="R90" s="81">
        <v>0.02</v>
      </c>
      <c r="S90" s="81">
        <v>1.05</v>
      </c>
      <c r="T90" s="81">
        <v>0.2</v>
      </c>
    </row>
    <row r="91" spans="2:20">
      <c r="B91" t="s">
        <v>468</v>
      </c>
      <c r="C91" t="s">
        <v>469</v>
      </c>
      <c r="D91" t="s">
        <v>106</v>
      </c>
      <c r="E91" s="15"/>
      <c r="F91" t="s">
        <v>467</v>
      </c>
      <c r="G91" t="s">
        <v>118</v>
      </c>
      <c r="H91" t="s">
        <v>464</v>
      </c>
      <c r="I91" t="s">
        <v>155</v>
      </c>
      <c r="J91"/>
      <c r="K91" s="81">
        <v>3.5</v>
      </c>
      <c r="L91" t="s">
        <v>108</v>
      </c>
      <c r="M91" s="81">
        <v>4.5999999999999996</v>
      </c>
      <c r="N91" s="81">
        <v>2.3199999999999998</v>
      </c>
      <c r="O91" s="81">
        <v>1751.4</v>
      </c>
      <c r="P91" s="81">
        <v>130.11000000000001</v>
      </c>
      <c r="Q91" s="81">
        <v>2.2787465400000002</v>
      </c>
      <c r="R91" s="81">
        <v>0</v>
      </c>
      <c r="S91" s="81">
        <v>0.02</v>
      </c>
      <c r="T91" s="81">
        <v>0</v>
      </c>
    </row>
    <row r="92" spans="2:20">
      <c r="B92" t="s">
        <v>470</v>
      </c>
      <c r="C92" t="s">
        <v>471</v>
      </c>
      <c r="D92" t="s">
        <v>106</v>
      </c>
      <c r="E92" s="15"/>
      <c r="F92" t="s">
        <v>467</v>
      </c>
      <c r="G92" t="s">
        <v>118</v>
      </c>
      <c r="H92" t="s">
        <v>454</v>
      </c>
      <c r="I92" t="s">
        <v>156</v>
      </c>
      <c r="J92"/>
      <c r="K92" s="81">
        <v>2.97</v>
      </c>
      <c r="L92" t="s">
        <v>108</v>
      </c>
      <c r="M92" s="81">
        <v>6.1</v>
      </c>
      <c r="N92" s="81">
        <v>2.34</v>
      </c>
      <c r="O92" s="81">
        <v>51319</v>
      </c>
      <c r="P92" s="81">
        <v>123.07</v>
      </c>
      <c r="Q92" s="81">
        <v>63.158293299999997</v>
      </c>
      <c r="R92" s="81">
        <v>0</v>
      </c>
      <c r="S92" s="81">
        <v>0.57999999999999996</v>
      </c>
      <c r="T92" s="81">
        <v>0.11</v>
      </c>
    </row>
    <row r="93" spans="2:20">
      <c r="B93" t="s">
        <v>472</v>
      </c>
      <c r="C93" t="s">
        <v>473</v>
      </c>
      <c r="D93" t="s">
        <v>106</v>
      </c>
      <c r="E93" s="15"/>
      <c r="F93" t="s">
        <v>434</v>
      </c>
      <c r="G93" t="s">
        <v>296</v>
      </c>
      <c r="H93" t="s">
        <v>464</v>
      </c>
      <c r="I93" t="s">
        <v>155</v>
      </c>
      <c r="J93"/>
      <c r="K93" s="81">
        <v>0.64</v>
      </c>
      <c r="L93" t="s">
        <v>108</v>
      </c>
      <c r="M93" s="81">
        <v>5</v>
      </c>
      <c r="N93" s="81">
        <v>1.59</v>
      </c>
      <c r="O93" s="81">
        <v>10715.18</v>
      </c>
      <c r="P93" s="81">
        <v>126.94</v>
      </c>
      <c r="Q93" s="81">
        <v>13.601849491999999</v>
      </c>
      <c r="R93" s="81">
        <v>0</v>
      </c>
      <c r="S93" s="81">
        <v>0.12</v>
      </c>
      <c r="T93" s="81">
        <v>0.02</v>
      </c>
    </row>
    <row r="94" spans="2:20">
      <c r="B94" t="s">
        <v>474</v>
      </c>
      <c r="C94" t="s">
        <v>475</v>
      </c>
      <c r="D94" t="s">
        <v>106</v>
      </c>
      <c r="E94" s="15"/>
      <c r="F94" t="s">
        <v>476</v>
      </c>
      <c r="G94" t="s">
        <v>296</v>
      </c>
      <c r="H94" t="s">
        <v>454</v>
      </c>
      <c r="I94" t="s">
        <v>156</v>
      </c>
      <c r="J94"/>
      <c r="K94" s="81">
        <v>4.8099999999999996</v>
      </c>
      <c r="L94" t="s">
        <v>108</v>
      </c>
      <c r="M94" s="81">
        <v>3.8</v>
      </c>
      <c r="N94" s="81">
        <v>2.71</v>
      </c>
      <c r="O94" s="81">
        <v>25649.13</v>
      </c>
      <c r="P94" s="81">
        <v>104.19</v>
      </c>
      <c r="Q94" s="81">
        <v>26.723828547</v>
      </c>
      <c r="R94" s="81">
        <v>0</v>
      </c>
      <c r="S94" s="81">
        <v>0.25</v>
      </c>
      <c r="T94" s="81">
        <v>0.05</v>
      </c>
    </row>
    <row r="95" spans="2:20">
      <c r="B95" t="s">
        <v>477</v>
      </c>
      <c r="C95" t="s">
        <v>478</v>
      </c>
      <c r="D95" t="s">
        <v>106</v>
      </c>
      <c r="E95" s="15"/>
      <c r="F95" t="s">
        <v>479</v>
      </c>
      <c r="G95" t="s">
        <v>296</v>
      </c>
      <c r="H95" t="s">
        <v>464</v>
      </c>
      <c r="I95" t="s">
        <v>155</v>
      </c>
      <c r="J95"/>
      <c r="K95" s="81">
        <v>5.33</v>
      </c>
      <c r="L95" t="s">
        <v>108</v>
      </c>
      <c r="M95" s="81">
        <v>4.09</v>
      </c>
      <c r="N95" s="81">
        <v>3.3</v>
      </c>
      <c r="O95" s="81">
        <v>126715.2</v>
      </c>
      <c r="P95" s="81">
        <v>105.7</v>
      </c>
      <c r="Q95" s="81">
        <v>133.93796639999999</v>
      </c>
      <c r="R95" s="81">
        <v>0.01</v>
      </c>
      <c r="S95" s="81">
        <v>1.23</v>
      </c>
      <c r="T95" s="81">
        <v>0.23</v>
      </c>
    </row>
    <row r="96" spans="2:20">
      <c r="B96" t="s">
        <v>480</v>
      </c>
      <c r="C96" t="s">
        <v>481</v>
      </c>
      <c r="D96" t="s">
        <v>106</v>
      </c>
      <c r="E96" s="15"/>
      <c r="F96" t="s">
        <v>482</v>
      </c>
      <c r="G96" t="s">
        <v>133</v>
      </c>
      <c r="H96" t="s">
        <v>464</v>
      </c>
      <c r="I96" t="s">
        <v>155</v>
      </c>
      <c r="J96"/>
      <c r="K96" s="81">
        <v>0.75</v>
      </c>
      <c r="L96" t="s">
        <v>108</v>
      </c>
      <c r="M96" s="81">
        <v>2.2999999999999998</v>
      </c>
      <c r="N96" s="81">
        <v>1.61</v>
      </c>
      <c r="O96" s="81">
        <v>24922.17</v>
      </c>
      <c r="P96" s="81">
        <v>105.12</v>
      </c>
      <c r="Q96" s="81">
        <v>26.198185104</v>
      </c>
      <c r="R96" s="81">
        <v>0.02</v>
      </c>
      <c r="S96" s="81">
        <v>0.24</v>
      </c>
      <c r="T96" s="81">
        <v>0.05</v>
      </c>
    </row>
    <row r="97" spans="2:20">
      <c r="B97" t="s">
        <v>483</v>
      </c>
      <c r="C97" t="s">
        <v>484</v>
      </c>
      <c r="D97" t="s">
        <v>106</v>
      </c>
      <c r="E97" s="15"/>
      <c r="F97" t="s">
        <v>485</v>
      </c>
      <c r="G97" t="s">
        <v>296</v>
      </c>
      <c r="H97" t="s">
        <v>486</v>
      </c>
      <c r="I97" t="s">
        <v>156</v>
      </c>
      <c r="J97"/>
      <c r="K97" s="81">
        <v>1.69</v>
      </c>
      <c r="L97" t="s">
        <v>108</v>
      </c>
      <c r="M97" s="81">
        <v>5.6</v>
      </c>
      <c r="N97" s="81">
        <v>2</v>
      </c>
      <c r="O97" s="81">
        <v>4917.37</v>
      </c>
      <c r="P97" s="81">
        <v>112.85</v>
      </c>
      <c r="Q97" s="81">
        <v>5.5492520450000002</v>
      </c>
      <c r="R97" s="81">
        <v>0</v>
      </c>
      <c r="S97" s="81">
        <v>0.05</v>
      </c>
      <c r="T97" s="81">
        <v>0.01</v>
      </c>
    </row>
    <row r="98" spans="2:20">
      <c r="B98" t="s">
        <v>487</v>
      </c>
      <c r="C98" t="s">
        <v>488</v>
      </c>
      <c r="D98" t="s">
        <v>106</v>
      </c>
      <c r="E98" s="15"/>
      <c r="F98" t="s">
        <v>485</v>
      </c>
      <c r="G98" t="s">
        <v>296</v>
      </c>
      <c r="H98" t="s">
        <v>486</v>
      </c>
      <c r="I98" t="s">
        <v>156</v>
      </c>
      <c r="J98"/>
      <c r="K98" s="81">
        <v>3.95</v>
      </c>
      <c r="L98" t="s">
        <v>108</v>
      </c>
      <c r="M98" s="81">
        <v>3.5</v>
      </c>
      <c r="N98" s="81">
        <v>2.78</v>
      </c>
      <c r="O98" s="81">
        <v>81000</v>
      </c>
      <c r="P98" s="81">
        <v>103.78</v>
      </c>
      <c r="Q98" s="81">
        <v>84.061800000000005</v>
      </c>
      <c r="R98" s="81">
        <v>0.02</v>
      </c>
      <c r="S98" s="81">
        <v>0.77</v>
      </c>
      <c r="T98" s="81">
        <v>0.15</v>
      </c>
    </row>
    <row r="99" spans="2:20">
      <c r="B99" t="s">
        <v>489</v>
      </c>
      <c r="C99" t="s">
        <v>490</v>
      </c>
      <c r="D99" t="s">
        <v>106</v>
      </c>
      <c r="E99" s="15"/>
      <c r="F99" t="s">
        <v>491</v>
      </c>
      <c r="G99" t="s">
        <v>133</v>
      </c>
      <c r="H99" t="s">
        <v>486</v>
      </c>
      <c r="I99" t="s">
        <v>156</v>
      </c>
      <c r="J99"/>
      <c r="K99" s="81">
        <v>1.25</v>
      </c>
      <c r="L99" t="s">
        <v>108</v>
      </c>
      <c r="M99" s="81">
        <v>4.2</v>
      </c>
      <c r="N99" s="81">
        <v>2.3199999999999998</v>
      </c>
      <c r="O99" s="81">
        <v>71933.2</v>
      </c>
      <c r="P99" s="81">
        <v>104.01</v>
      </c>
      <c r="Q99" s="81">
        <v>74.817721320000004</v>
      </c>
      <c r="R99" s="81">
        <v>0.01</v>
      </c>
      <c r="S99" s="81">
        <v>0.69</v>
      </c>
      <c r="T99" s="81">
        <v>0.13</v>
      </c>
    </row>
    <row r="100" spans="2:20">
      <c r="B100" t="s">
        <v>492</v>
      </c>
      <c r="C100" t="s">
        <v>493</v>
      </c>
      <c r="D100" t="s">
        <v>106</v>
      </c>
      <c r="E100" s="15"/>
      <c r="F100" t="s">
        <v>494</v>
      </c>
      <c r="G100" t="s">
        <v>296</v>
      </c>
      <c r="H100" t="s">
        <v>486</v>
      </c>
      <c r="I100" t="s">
        <v>156</v>
      </c>
      <c r="J100"/>
      <c r="K100" s="81">
        <v>2.06</v>
      </c>
      <c r="L100" t="s">
        <v>108</v>
      </c>
      <c r="M100" s="81">
        <v>4.8499999999999996</v>
      </c>
      <c r="N100" s="81">
        <v>2.08</v>
      </c>
      <c r="O100" s="81">
        <v>20810.41</v>
      </c>
      <c r="P100" s="81">
        <v>128.96</v>
      </c>
      <c r="Q100" s="81">
        <v>26.837104736000001</v>
      </c>
      <c r="R100" s="81">
        <v>0.01</v>
      </c>
      <c r="S100" s="81">
        <v>0.25</v>
      </c>
      <c r="T100" s="81">
        <v>0.05</v>
      </c>
    </row>
    <row r="101" spans="2:20">
      <c r="B101" t="s">
        <v>495</v>
      </c>
      <c r="C101" t="s">
        <v>496</v>
      </c>
      <c r="D101" t="s">
        <v>106</v>
      </c>
      <c r="E101" s="15"/>
      <c r="F101" t="s">
        <v>497</v>
      </c>
      <c r="G101" t="s">
        <v>498</v>
      </c>
      <c r="H101" t="s">
        <v>499</v>
      </c>
      <c r="I101" t="s">
        <v>155</v>
      </c>
      <c r="J101"/>
      <c r="K101" s="81">
        <v>0.49</v>
      </c>
      <c r="L101" t="s">
        <v>108</v>
      </c>
      <c r="M101" s="81">
        <v>4.9000000000000004</v>
      </c>
      <c r="N101" s="81">
        <v>2.65</v>
      </c>
      <c r="O101" s="81">
        <v>3684.37</v>
      </c>
      <c r="P101" s="81">
        <v>121.7</v>
      </c>
      <c r="Q101" s="81">
        <v>4.4838782899999998</v>
      </c>
      <c r="R101" s="81">
        <v>0.03</v>
      </c>
      <c r="S101" s="81">
        <v>0.04</v>
      </c>
      <c r="T101" s="81">
        <v>0.01</v>
      </c>
    </row>
    <row r="102" spans="2:20">
      <c r="B102" t="s">
        <v>500</v>
      </c>
      <c r="C102" t="s">
        <v>501</v>
      </c>
      <c r="D102" t="s">
        <v>106</v>
      </c>
      <c r="E102" s="15"/>
      <c r="F102" t="s">
        <v>502</v>
      </c>
      <c r="G102" t="s">
        <v>296</v>
      </c>
      <c r="H102" t="s">
        <v>503</v>
      </c>
      <c r="I102" t="s">
        <v>155</v>
      </c>
      <c r="J102"/>
      <c r="K102" s="81">
        <v>2.02</v>
      </c>
      <c r="L102" t="s">
        <v>108</v>
      </c>
      <c r="M102" s="81">
        <v>6.6</v>
      </c>
      <c r="N102" s="81">
        <v>2.83</v>
      </c>
      <c r="O102" s="81">
        <v>2128.64</v>
      </c>
      <c r="P102" s="81">
        <v>111.15</v>
      </c>
      <c r="Q102" s="81">
        <v>2.36598336</v>
      </c>
      <c r="R102" s="81">
        <v>0</v>
      </c>
      <c r="S102" s="81">
        <v>0.02</v>
      </c>
      <c r="T102" s="81">
        <v>0</v>
      </c>
    </row>
    <row r="103" spans="2:20">
      <c r="B103" t="s">
        <v>504</v>
      </c>
      <c r="C103" t="s">
        <v>505</v>
      </c>
      <c r="D103" t="s">
        <v>106</v>
      </c>
      <c r="E103" s="15"/>
      <c r="F103" t="s">
        <v>502</v>
      </c>
      <c r="G103" t="s">
        <v>296</v>
      </c>
      <c r="H103" t="s">
        <v>503</v>
      </c>
      <c r="I103" t="s">
        <v>155</v>
      </c>
      <c r="J103"/>
      <c r="K103" s="81">
        <v>1.39</v>
      </c>
      <c r="L103" t="s">
        <v>108</v>
      </c>
      <c r="M103" s="81">
        <v>4.6500000000000004</v>
      </c>
      <c r="N103" s="81">
        <v>2.02</v>
      </c>
      <c r="O103" s="81">
        <v>23159.67</v>
      </c>
      <c r="P103" s="81">
        <v>125.43</v>
      </c>
      <c r="Q103" s="81">
        <v>29.049174081</v>
      </c>
      <c r="R103" s="81">
        <v>0.01</v>
      </c>
      <c r="S103" s="81">
        <v>0.27</v>
      </c>
      <c r="T103" s="81">
        <v>0.05</v>
      </c>
    </row>
    <row r="104" spans="2:20">
      <c r="B104" t="s">
        <v>506</v>
      </c>
      <c r="C104" t="s">
        <v>507</v>
      </c>
      <c r="D104" t="s">
        <v>106</v>
      </c>
      <c r="E104" s="15"/>
      <c r="F104" t="s">
        <v>508</v>
      </c>
      <c r="G104" t="s">
        <v>118</v>
      </c>
      <c r="H104" t="s">
        <v>509</v>
      </c>
      <c r="I104" t="s">
        <v>155</v>
      </c>
      <c r="J104"/>
      <c r="K104" s="81">
        <v>4.41</v>
      </c>
      <c r="L104" t="s">
        <v>108</v>
      </c>
      <c r="M104" s="81">
        <v>4.95</v>
      </c>
      <c r="N104" s="81">
        <v>5.77</v>
      </c>
      <c r="O104" s="81">
        <v>90228</v>
      </c>
      <c r="P104" s="81">
        <v>119.94</v>
      </c>
      <c r="Q104" s="81">
        <v>108.21946320000001</v>
      </c>
      <c r="R104" s="81">
        <v>0</v>
      </c>
      <c r="S104" s="81">
        <v>0.99</v>
      </c>
      <c r="T104" s="81">
        <v>0.19</v>
      </c>
    </row>
    <row r="105" spans="2:20">
      <c r="B105" t="s">
        <v>510</v>
      </c>
      <c r="C105" t="s">
        <v>511</v>
      </c>
      <c r="D105" t="s">
        <v>106</v>
      </c>
      <c r="E105" s="15"/>
      <c r="F105" t="s">
        <v>512</v>
      </c>
      <c r="G105" t="s">
        <v>296</v>
      </c>
      <c r="H105" t="s">
        <v>509</v>
      </c>
      <c r="I105" t="s">
        <v>155</v>
      </c>
      <c r="J105"/>
      <c r="K105" s="81">
        <v>2.58</v>
      </c>
      <c r="L105" t="s">
        <v>108</v>
      </c>
      <c r="M105" s="81">
        <v>3.45</v>
      </c>
      <c r="N105" s="81">
        <v>17.149999999999999</v>
      </c>
      <c r="O105" s="81">
        <v>857.18</v>
      </c>
      <c r="P105" s="81">
        <v>91.51</v>
      </c>
      <c r="Q105" s="81">
        <v>0.78440541799999997</v>
      </c>
      <c r="R105" s="81">
        <v>0</v>
      </c>
      <c r="S105" s="81">
        <v>0.01</v>
      </c>
      <c r="T105" s="81">
        <v>0</v>
      </c>
    </row>
    <row r="106" spans="2:20">
      <c r="B106" t="s">
        <v>513</v>
      </c>
      <c r="C106" t="s">
        <v>514</v>
      </c>
      <c r="D106" t="s">
        <v>106</v>
      </c>
      <c r="E106" s="15"/>
      <c r="F106" t="s">
        <v>515</v>
      </c>
      <c r="G106" t="s">
        <v>118</v>
      </c>
      <c r="H106" t="s">
        <v>516</v>
      </c>
      <c r="I106" t="s">
        <v>155</v>
      </c>
      <c r="J106"/>
      <c r="K106" s="81">
        <v>2.23</v>
      </c>
      <c r="L106" t="s">
        <v>108</v>
      </c>
      <c r="M106" s="81">
        <v>6.78</v>
      </c>
      <c r="N106" s="81">
        <v>21.82</v>
      </c>
      <c r="O106" s="81">
        <v>35444.410000000003</v>
      </c>
      <c r="P106" s="81">
        <v>89.12</v>
      </c>
      <c r="Q106" s="81">
        <v>31.588058191999998</v>
      </c>
      <c r="R106" s="81">
        <v>0</v>
      </c>
      <c r="S106" s="81">
        <v>0.28999999999999998</v>
      </c>
      <c r="T106" s="81">
        <v>0.05</v>
      </c>
    </row>
    <row r="107" spans="2:20">
      <c r="B107" t="s">
        <v>517</v>
      </c>
      <c r="C107" t="s">
        <v>518</v>
      </c>
      <c r="D107" t="s">
        <v>106</v>
      </c>
      <c r="E107" s="15"/>
      <c r="F107" t="s">
        <v>519</v>
      </c>
      <c r="G107" t="s">
        <v>296</v>
      </c>
      <c r="H107" t="s">
        <v>520</v>
      </c>
      <c r="I107" t="s">
        <v>156</v>
      </c>
      <c r="J107"/>
      <c r="K107" s="81">
        <v>3.48</v>
      </c>
      <c r="L107" t="s">
        <v>108</v>
      </c>
      <c r="M107" s="81">
        <v>8.14</v>
      </c>
      <c r="N107" s="81">
        <v>20.94</v>
      </c>
      <c r="O107" s="81">
        <v>41136.120000000003</v>
      </c>
      <c r="P107" s="81">
        <v>72</v>
      </c>
      <c r="Q107" s="81">
        <v>29.618006399999999</v>
      </c>
      <c r="R107" s="81">
        <v>0</v>
      </c>
      <c r="S107" s="81">
        <v>0.27</v>
      </c>
      <c r="T107" s="81">
        <v>0.05</v>
      </c>
    </row>
    <row r="108" spans="2:20">
      <c r="B108" t="s">
        <v>521</v>
      </c>
      <c r="C108" t="s">
        <v>522</v>
      </c>
      <c r="D108" t="s">
        <v>106</v>
      </c>
      <c r="E108" s="15"/>
      <c r="F108" t="s">
        <v>519</v>
      </c>
      <c r="G108" t="s">
        <v>296</v>
      </c>
      <c r="H108" t="s">
        <v>520</v>
      </c>
      <c r="I108" t="s">
        <v>156</v>
      </c>
      <c r="J108"/>
      <c r="K108" s="81">
        <v>3.55</v>
      </c>
      <c r="L108" t="s">
        <v>108</v>
      </c>
      <c r="M108" s="81">
        <v>6.8</v>
      </c>
      <c r="N108" s="81">
        <v>19.27</v>
      </c>
      <c r="O108" s="81">
        <v>39859.83</v>
      </c>
      <c r="P108" s="81">
        <v>66.37</v>
      </c>
      <c r="Q108" s="81">
        <v>26.454969170999998</v>
      </c>
      <c r="R108" s="81">
        <v>0</v>
      </c>
      <c r="S108" s="81">
        <v>0.24</v>
      </c>
      <c r="T108" s="81">
        <v>0.05</v>
      </c>
    </row>
    <row r="109" spans="2:20">
      <c r="B109" t="s">
        <v>523</v>
      </c>
      <c r="C109" t="s">
        <v>524</v>
      </c>
      <c r="D109" t="s">
        <v>106</v>
      </c>
      <c r="E109" s="15"/>
      <c r="F109" t="s">
        <v>525</v>
      </c>
      <c r="G109" t="s">
        <v>118</v>
      </c>
      <c r="H109" t="s">
        <v>199</v>
      </c>
      <c r="I109" t="s">
        <v>200</v>
      </c>
      <c r="J109"/>
      <c r="K109" s="81">
        <v>1.58</v>
      </c>
      <c r="L109" t="s">
        <v>108</v>
      </c>
      <c r="M109" s="81">
        <v>6</v>
      </c>
      <c r="N109" s="81">
        <v>10.23</v>
      </c>
      <c r="O109" s="81">
        <v>3638.63</v>
      </c>
      <c r="P109" s="81">
        <v>95.5</v>
      </c>
      <c r="Q109" s="81">
        <v>3.47489165</v>
      </c>
      <c r="R109" s="81">
        <v>0</v>
      </c>
      <c r="S109" s="81">
        <v>0.03</v>
      </c>
      <c r="T109" s="81">
        <v>0.01</v>
      </c>
    </row>
    <row r="110" spans="2:20">
      <c r="B110" t="s">
        <v>526</v>
      </c>
      <c r="C110" t="s">
        <v>527</v>
      </c>
      <c r="D110" t="s">
        <v>106</v>
      </c>
      <c r="E110" s="15"/>
      <c r="F110" t="s">
        <v>525</v>
      </c>
      <c r="G110" t="s">
        <v>118</v>
      </c>
      <c r="H110" t="s">
        <v>199</v>
      </c>
      <c r="I110" t="s">
        <v>200</v>
      </c>
      <c r="J110"/>
      <c r="K110" s="81">
        <v>3.17</v>
      </c>
      <c r="L110" t="s">
        <v>108</v>
      </c>
      <c r="M110" s="81">
        <v>6</v>
      </c>
      <c r="N110" s="81">
        <v>20.079999999999998</v>
      </c>
      <c r="O110" s="81">
        <v>1770.57</v>
      </c>
      <c r="P110" s="81">
        <v>79.849999999999994</v>
      </c>
      <c r="Q110" s="81">
        <v>1.413800145</v>
      </c>
      <c r="R110" s="81">
        <v>0</v>
      </c>
      <c r="S110" s="81">
        <v>0.01</v>
      </c>
      <c r="T110" s="81">
        <v>0</v>
      </c>
    </row>
    <row r="111" spans="2:20">
      <c r="B111" t="s">
        <v>528</v>
      </c>
      <c r="C111" t="s">
        <v>529</v>
      </c>
      <c r="D111" t="s">
        <v>106</v>
      </c>
      <c r="E111" s="15"/>
      <c r="F111" t="s">
        <v>530</v>
      </c>
      <c r="G111" t="s">
        <v>296</v>
      </c>
      <c r="H111" t="s">
        <v>199</v>
      </c>
      <c r="I111" t="s">
        <v>200</v>
      </c>
      <c r="J111"/>
      <c r="K111" s="81">
        <v>2.12</v>
      </c>
      <c r="L111" t="s">
        <v>108</v>
      </c>
      <c r="M111" s="81">
        <v>3.88</v>
      </c>
      <c r="N111" s="81">
        <v>13.84</v>
      </c>
      <c r="O111" s="81">
        <v>2095.2800000000002</v>
      </c>
      <c r="P111" s="81">
        <v>100.92</v>
      </c>
      <c r="Q111" s="81">
        <v>2.114556576</v>
      </c>
      <c r="R111" s="81">
        <v>0.01</v>
      </c>
      <c r="S111" s="81">
        <v>0.02</v>
      </c>
      <c r="T111" s="81">
        <v>0</v>
      </c>
    </row>
    <row r="112" spans="2:20">
      <c r="B112" t="s">
        <v>531</v>
      </c>
      <c r="C112" t="s">
        <v>532</v>
      </c>
      <c r="D112" t="s">
        <v>106</v>
      </c>
      <c r="E112" s="15"/>
      <c r="F112" t="s">
        <v>533</v>
      </c>
      <c r="G112" t="s">
        <v>118</v>
      </c>
      <c r="H112" t="s">
        <v>199</v>
      </c>
      <c r="I112" t="s">
        <v>200</v>
      </c>
      <c r="J112"/>
      <c r="K112" s="81">
        <v>0.56999999999999995</v>
      </c>
      <c r="L112" t="s">
        <v>108</v>
      </c>
      <c r="M112" s="81">
        <v>5.75</v>
      </c>
      <c r="N112" s="81">
        <v>1.28</v>
      </c>
      <c r="O112" s="81">
        <v>16750</v>
      </c>
      <c r="P112" s="81">
        <v>113.79</v>
      </c>
      <c r="Q112" s="81">
        <v>19.059825</v>
      </c>
      <c r="R112" s="81">
        <v>0.01</v>
      </c>
      <c r="S112" s="81">
        <v>0.17</v>
      </c>
      <c r="T112" s="81">
        <v>0.03</v>
      </c>
    </row>
    <row r="113" spans="2:20">
      <c r="B113" t="s">
        <v>534</v>
      </c>
      <c r="C113" t="s">
        <v>535</v>
      </c>
      <c r="D113" t="s">
        <v>106</v>
      </c>
      <c r="E113" s="15"/>
      <c r="F113" t="s">
        <v>536</v>
      </c>
      <c r="G113" t="s">
        <v>537</v>
      </c>
      <c r="H113" t="s">
        <v>199</v>
      </c>
      <c r="I113" t="s">
        <v>200</v>
      </c>
      <c r="J113"/>
      <c r="K113" s="81">
        <v>1.74</v>
      </c>
      <c r="L113" t="s">
        <v>108</v>
      </c>
      <c r="M113" s="81">
        <v>5.15</v>
      </c>
      <c r="N113" s="81">
        <v>1.52</v>
      </c>
      <c r="O113" s="81">
        <v>4126.5</v>
      </c>
      <c r="P113" s="81">
        <v>115.35</v>
      </c>
      <c r="Q113" s="81">
        <v>4.7599177499999996</v>
      </c>
      <c r="R113" s="81">
        <v>0</v>
      </c>
      <c r="S113" s="81">
        <v>0.04</v>
      </c>
      <c r="T113" s="81">
        <v>0.01</v>
      </c>
    </row>
    <row r="114" spans="2:20">
      <c r="B114" t="s">
        <v>538</v>
      </c>
      <c r="C114" t="s">
        <v>539</v>
      </c>
      <c r="D114" t="s">
        <v>106</v>
      </c>
      <c r="E114" s="15"/>
      <c r="F114" t="s">
        <v>540</v>
      </c>
      <c r="G114" t="s">
        <v>118</v>
      </c>
      <c r="H114" t="s">
        <v>199</v>
      </c>
      <c r="I114" t="s">
        <v>200</v>
      </c>
      <c r="J114"/>
      <c r="K114" s="81">
        <v>2.4300000000000002</v>
      </c>
      <c r="L114" t="s">
        <v>108</v>
      </c>
      <c r="M114" s="81">
        <v>3.75</v>
      </c>
      <c r="N114" s="81">
        <v>3.53</v>
      </c>
      <c r="O114" s="81">
        <v>5655.2</v>
      </c>
      <c r="P114" s="81">
        <v>126.41</v>
      </c>
      <c r="Q114" s="81">
        <v>7.1487383199999996</v>
      </c>
      <c r="R114" s="81">
        <v>0.02</v>
      </c>
      <c r="S114" s="81">
        <v>7.0000000000000007E-2</v>
      </c>
      <c r="T114" s="81">
        <v>0.01</v>
      </c>
    </row>
    <row r="115" spans="2:20">
      <c r="B115" t="s">
        <v>541</v>
      </c>
      <c r="C115" t="s">
        <v>542</v>
      </c>
      <c r="D115" t="s">
        <v>106</v>
      </c>
      <c r="E115" s="15"/>
      <c r="F115" t="s">
        <v>540</v>
      </c>
      <c r="G115" t="s">
        <v>118</v>
      </c>
      <c r="H115" t="s">
        <v>199</v>
      </c>
      <c r="I115" t="s">
        <v>200</v>
      </c>
      <c r="J115"/>
      <c r="K115" s="81">
        <v>3.95</v>
      </c>
      <c r="L115" t="s">
        <v>108</v>
      </c>
      <c r="M115" s="81">
        <v>1.02</v>
      </c>
      <c r="N115" s="81">
        <v>2.8</v>
      </c>
      <c r="O115" s="81">
        <v>16830.97</v>
      </c>
      <c r="P115" s="81">
        <v>100.5</v>
      </c>
      <c r="Q115" s="81">
        <v>16.915124850000002</v>
      </c>
      <c r="R115" s="81">
        <v>0.02</v>
      </c>
      <c r="S115" s="81">
        <v>0.16</v>
      </c>
      <c r="T115" s="81">
        <v>0.03</v>
      </c>
    </row>
    <row r="116" spans="2:20">
      <c r="B116" t="s">
        <v>543</v>
      </c>
      <c r="C116" t="s">
        <v>544</v>
      </c>
      <c r="D116" t="s">
        <v>106</v>
      </c>
      <c r="E116" s="15"/>
      <c r="F116" t="s">
        <v>545</v>
      </c>
      <c r="G116" t="s">
        <v>296</v>
      </c>
      <c r="H116" t="s">
        <v>199</v>
      </c>
      <c r="I116" t="s">
        <v>200</v>
      </c>
      <c r="J116"/>
      <c r="K116" s="81">
        <v>1.81</v>
      </c>
      <c r="L116" t="s">
        <v>108</v>
      </c>
      <c r="M116" s="81">
        <v>6.75</v>
      </c>
      <c r="N116" s="81">
        <v>6.15</v>
      </c>
      <c r="O116" s="81">
        <v>2500.7800000000002</v>
      </c>
      <c r="P116" s="81">
        <v>122</v>
      </c>
      <c r="Q116" s="81">
        <v>3.0509515999999999</v>
      </c>
      <c r="R116" s="81">
        <v>0.01</v>
      </c>
      <c r="S116" s="81">
        <v>0.03</v>
      </c>
      <c r="T116" s="81">
        <v>0.01</v>
      </c>
    </row>
    <row r="117" spans="2:20">
      <c r="B117" s="82" t="s">
        <v>230</v>
      </c>
      <c r="C117" s="15"/>
      <c r="D117" s="15"/>
      <c r="E117" s="15"/>
      <c r="F117" s="15"/>
      <c r="K117" s="83">
        <v>4.74</v>
      </c>
      <c r="N117" s="83">
        <v>2.84</v>
      </c>
      <c r="O117" s="83">
        <v>2358250.5699999998</v>
      </c>
      <c r="Q117" s="83">
        <v>2435.0144333920962</v>
      </c>
      <c r="S117" s="83">
        <v>22.33</v>
      </c>
      <c r="T117" s="83">
        <v>4.2300000000000004</v>
      </c>
    </row>
    <row r="118" spans="2:20">
      <c r="B118" t="s">
        <v>546</v>
      </c>
      <c r="C118" t="s">
        <v>547</v>
      </c>
      <c r="D118" t="s">
        <v>106</v>
      </c>
      <c r="E118" s="15"/>
      <c r="F118" t="s">
        <v>263</v>
      </c>
      <c r="G118" t="s">
        <v>264</v>
      </c>
      <c r="H118" t="s">
        <v>265</v>
      </c>
      <c r="I118" t="s">
        <v>155</v>
      </c>
      <c r="J118"/>
      <c r="K118" s="81">
        <v>6.8</v>
      </c>
      <c r="L118" t="s">
        <v>108</v>
      </c>
      <c r="M118" s="81">
        <v>3.01</v>
      </c>
      <c r="N118" s="81">
        <v>2.2200000000000002</v>
      </c>
      <c r="O118" s="81">
        <v>125000</v>
      </c>
      <c r="P118" s="81">
        <v>105.53</v>
      </c>
      <c r="Q118" s="81">
        <v>131.91249999999999</v>
      </c>
      <c r="R118" s="81">
        <v>0.01</v>
      </c>
      <c r="S118" s="81">
        <v>1.21</v>
      </c>
      <c r="T118" s="81">
        <v>0.23</v>
      </c>
    </row>
    <row r="119" spans="2:20">
      <c r="B119" t="s">
        <v>548</v>
      </c>
      <c r="C119" t="s">
        <v>549</v>
      </c>
      <c r="D119" t="s">
        <v>106</v>
      </c>
      <c r="E119" s="15"/>
      <c r="F119" t="s">
        <v>268</v>
      </c>
      <c r="G119" t="s">
        <v>264</v>
      </c>
      <c r="H119" t="s">
        <v>265</v>
      </c>
      <c r="I119" t="s">
        <v>155</v>
      </c>
      <c r="J119"/>
      <c r="K119" s="81">
        <v>3.52</v>
      </c>
      <c r="L119" t="s">
        <v>108</v>
      </c>
      <c r="M119" s="81">
        <v>2.74</v>
      </c>
      <c r="N119" s="81">
        <v>1.55</v>
      </c>
      <c r="O119" s="81">
        <v>43000</v>
      </c>
      <c r="P119" s="81">
        <v>105.12045479357698</v>
      </c>
      <c r="Q119" s="81">
        <v>45.2017955612381</v>
      </c>
      <c r="R119" s="81">
        <v>0</v>
      </c>
      <c r="S119" s="81">
        <v>0.41</v>
      </c>
      <c r="T119" s="81">
        <v>0.08</v>
      </c>
    </row>
    <row r="120" spans="2:20">
      <c r="B120" t="s">
        <v>550</v>
      </c>
      <c r="C120" t="s">
        <v>551</v>
      </c>
      <c r="D120" t="s">
        <v>106</v>
      </c>
      <c r="E120" s="15"/>
      <c r="F120" t="s">
        <v>268</v>
      </c>
      <c r="G120" t="s">
        <v>264</v>
      </c>
      <c r="H120" t="s">
        <v>265</v>
      </c>
      <c r="I120" t="s">
        <v>155</v>
      </c>
      <c r="J120"/>
      <c r="K120" s="81">
        <v>5.34</v>
      </c>
      <c r="L120" t="s">
        <v>108</v>
      </c>
      <c r="M120" s="81">
        <v>2.4700000000000002</v>
      </c>
      <c r="N120" s="81">
        <v>1.87</v>
      </c>
      <c r="O120" s="81">
        <v>38238</v>
      </c>
      <c r="P120" s="81">
        <v>104</v>
      </c>
      <c r="Q120" s="81">
        <v>39.767519999999998</v>
      </c>
      <c r="R120" s="81">
        <v>0</v>
      </c>
      <c r="S120" s="81">
        <v>0.36</v>
      </c>
      <c r="T120" s="81">
        <v>7.0000000000000007E-2</v>
      </c>
    </row>
    <row r="121" spans="2:20">
      <c r="B121" t="s">
        <v>552</v>
      </c>
      <c r="C121" t="s">
        <v>553</v>
      </c>
      <c r="D121" t="s">
        <v>106</v>
      </c>
      <c r="E121" s="15"/>
      <c r="F121" t="s">
        <v>554</v>
      </c>
      <c r="G121" t="s">
        <v>555</v>
      </c>
      <c r="H121" t="s">
        <v>301</v>
      </c>
      <c r="I121" t="s">
        <v>156</v>
      </c>
      <c r="J121"/>
      <c r="K121" s="81">
        <v>2.16</v>
      </c>
      <c r="L121" t="s">
        <v>108</v>
      </c>
      <c r="M121" s="81">
        <v>4.84</v>
      </c>
      <c r="N121" s="81">
        <v>0.98</v>
      </c>
      <c r="O121" s="81">
        <v>28571.74</v>
      </c>
      <c r="P121" s="81">
        <v>109.77</v>
      </c>
      <c r="Q121" s="81">
        <v>31.363198998000001</v>
      </c>
      <c r="R121" s="81">
        <v>0</v>
      </c>
      <c r="S121" s="81">
        <v>0.28999999999999998</v>
      </c>
      <c r="T121" s="81">
        <v>0.05</v>
      </c>
    </row>
    <row r="122" spans="2:20">
      <c r="B122" t="s">
        <v>556</v>
      </c>
      <c r="C122" t="s">
        <v>557</v>
      </c>
      <c r="D122" t="s">
        <v>106</v>
      </c>
      <c r="E122" s="15"/>
      <c r="F122" t="s">
        <v>280</v>
      </c>
      <c r="G122" t="s">
        <v>264</v>
      </c>
      <c r="H122" t="s">
        <v>288</v>
      </c>
      <c r="I122" t="s">
        <v>155</v>
      </c>
      <c r="J122"/>
      <c r="K122" s="81">
        <v>0.91</v>
      </c>
      <c r="L122" t="s">
        <v>108</v>
      </c>
      <c r="M122" s="81">
        <v>2.42</v>
      </c>
      <c r="N122" s="81">
        <v>0.48</v>
      </c>
      <c r="O122" s="81">
        <v>37322</v>
      </c>
      <c r="P122" s="81">
        <v>101.94</v>
      </c>
      <c r="Q122" s="81">
        <v>38.046046799999999</v>
      </c>
      <c r="R122" s="81">
        <v>0</v>
      </c>
      <c r="S122" s="81">
        <v>0.35</v>
      </c>
      <c r="T122" s="81">
        <v>7.0000000000000007E-2</v>
      </c>
    </row>
    <row r="123" spans="2:20">
      <c r="B123" t="s">
        <v>558</v>
      </c>
      <c r="C123" t="s">
        <v>559</v>
      </c>
      <c r="D123" t="s">
        <v>106</v>
      </c>
      <c r="E123" s="15"/>
      <c r="F123" t="s">
        <v>315</v>
      </c>
      <c r="G123" t="s">
        <v>138</v>
      </c>
      <c r="H123" t="s">
        <v>312</v>
      </c>
      <c r="I123" t="s">
        <v>155</v>
      </c>
      <c r="J123"/>
      <c r="K123" s="81">
        <v>6.94</v>
      </c>
      <c r="L123" t="s">
        <v>108</v>
      </c>
      <c r="M123" s="81">
        <v>3.65</v>
      </c>
      <c r="N123" s="81">
        <v>2.87</v>
      </c>
      <c r="O123" s="81">
        <v>72000</v>
      </c>
      <c r="P123" s="81">
        <v>106.85</v>
      </c>
      <c r="Q123" s="81">
        <v>76.932000000000002</v>
      </c>
      <c r="R123" s="81">
        <v>0.01</v>
      </c>
      <c r="S123" s="81">
        <v>0.71</v>
      </c>
      <c r="T123" s="81">
        <v>0.13</v>
      </c>
    </row>
    <row r="124" spans="2:20">
      <c r="B124" t="s">
        <v>560</v>
      </c>
      <c r="C124" t="s">
        <v>561</v>
      </c>
      <c r="D124" t="s">
        <v>106</v>
      </c>
      <c r="E124" s="15"/>
      <c r="F124" t="s">
        <v>562</v>
      </c>
      <c r="G124" t="s">
        <v>340</v>
      </c>
      <c r="H124" t="s">
        <v>312</v>
      </c>
      <c r="I124" t="s">
        <v>155</v>
      </c>
      <c r="J124"/>
      <c r="K124" s="81">
        <v>5.6</v>
      </c>
      <c r="L124" t="s">
        <v>108</v>
      </c>
      <c r="M124" s="81">
        <v>2.36</v>
      </c>
      <c r="N124" s="81">
        <v>2.5099999999999998</v>
      </c>
      <c r="O124" s="81">
        <v>219561</v>
      </c>
      <c r="P124" s="81">
        <v>99.74</v>
      </c>
      <c r="Q124" s="81">
        <v>218.9901414</v>
      </c>
      <c r="R124" s="81">
        <v>0.01</v>
      </c>
      <c r="S124" s="81">
        <v>2.0099999999999998</v>
      </c>
      <c r="T124" s="81">
        <v>0.38</v>
      </c>
    </row>
    <row r="125" spans="2:20">
      <c r="B125" t="s">
        <v>563</v>
      </c>
      <c r="C125" t="s">
        <v>564</v>
      </c>
      <c r="D125" t="s">
        <v>106</v>
      </c>
      <c r="E125" s="15"/>
      <c r="F125" t="s">
        <v>565</v>
      </c>
      <c r="G125" t="s">
        <v>324</v>
      </c>
      <c r="H125" t="s">
        <v>566</v>
      </c>
      <c r="I125" t="s">
        <v>156</v>
      </c>
      <c r="J125"/>
      <c r="K125" s="81">
        <v>5.81</v>
      </c>
      <c r="L125" t="s">
        <v>108</v>
      </c>
      <c r="M125" s="81">
        <v>3.39</v>
      </c>
      <c r="N125" s="81">
        <v>2.89</v>
      </c>
      <c r="O125" s="81">
        <v>70000</v>
      </c>
      <c r="P125" s="81">
        <v>105.61</v>
      </c>
      <c r="Q125" s="81">
        <v>73.927000000000007</v>
      </c>
      <c r="R125" s="81">
        <v>0.01</v>
      </c>
      <c r="S125" s="81">
        <v>0.68</v>
      </c>
      <c r="T125" s="81">
        <v>0.13</v>
      </c>
    </row>
    <row r="126" spans="2:20">
      <c r="B126" t="s">
        <v>567</v>
      </c>
      <c r="C126" t="s">
        <v>568</v>
      </c>
      <c r="D126" t="s">
        <v>106</v>
      </c>
      <c r="E126" s="15"/>
      <c r="F126" t="s">
        <v>569</v>
      </c>
      <c r="G126" t="s">
        <v>555</v>
      </c>
      <c r="H126" t="s">
        <v>312</v>
      </c>
      <c r="I126" t="s">
        <v>155</v>
      </c>
      <c r="J126"/>
      <c r="K126" s="81">
        <v>2.63</v>
      </c>
      <c r="L126" t="s">
        <v>108</v>
      </c>
      <c r="M126" s="81">
        <v>4.0999999999999996</v>
      </c>
      <c r="N126" s="81">
        <v>1.1399999999999999</v>
      </c>
      <c r="O126" s="81">
        <v>110000</v>
      </c>
      <c r="P126" s="81">
        <v>108.99</v>
      </c>
      <c r="Q126" s="81">
        <v>119.889</v>
      </c>
      <c r="R126" s="81">
        <v>0.01</v>
      </c>
      <c r="S126" s="81">
        <v>1.1000000000000001</v>
      </c>
      <c r="T126" s="81">
        <v>0.21</v>
      </c>
    </row>
    <row r="127" spans="2:20">
      <c r="B127" t="s">
        <v>570</v>
      </c>
      <c r="C127" t="s">
        <v>571</v>
      </c>
      <c r="D127" t="s">
        <v>106</v>
      </c>
      <c r="E127" s="15"/>
      <c r="F127" t="s">
        <v>569</v>
      </c>
      <c r="G127" t="s">
        <v>555</v>
      </c>
      <c r="H127" t="s">
        <v>312</v>
      </c>
      <c r="I127" t="s">
        <v>155</v>
      </c>
      <c r="J127"/>
      <c r="K127" s="81">
        <v>5.97</v>
      </c>
      <c r="L127" t="s">
        <v>108</v>
      </c>
      <c r="M127" s="81">
        <v>1.05</v>
      </c>
      <c r="N127" s="81">
        <v>1.29</v>
      </c>
      <c r="O127" s="81">
        <v>38000</v>
      </c>
      <c r="P127" s="81">
        <v>98.96</v>
      </c>
      <c r="Q127" s="81">
        <v>37.604799999999997</v>
      </c>
      <c r="R127" s="81">
        <v>0.01</v>
      </c>
      <c r="S127" s="81">
        <v>0.34</v>
      </c>
      <c r="T127" s="81">
        <v>7.0000000000000007E-2</v>
      </c>
    </row>
    <row r="128" spans="2:20">
      <c r="B128" t="s">
        <v>572</v>
      </c>
      <c r="C128" t="s">
        <v>573</v>
      </c>
      <c r="D128" t="s">
        <v>106</v>
      </c>
      <c r="E128" s="15"/>
      <c r="F128" t="s">
        <v>574</v>
      </c>
      <c r="G128" t="s">
        <v>296</v>
      </c>
      <c r="H128" t="s">
        <v>341</v>
      </c>
      <c r="I128" t="s">
        <v>155</v>
      </c>
      <c r="J128"/>
      <c r="K128" s="81">
        <v>6.36</v>
      </c>
      <c r="L128" t="s">
        <v>108</v>
      </c>
      <c r="M128" s="81">
        <v>3.85</v>
      </c>
      <c r="N128" s="81">
        <v>3.09</v>
      </c>
      <c r="O128" s="81">
        <v>81421</v>
      </c>
      <c r="P128" s="81">
        <v>107.08</v>
      </c>
      <c r="Q128" s="81">
        <v>87.185606800000002</v>
      </c>
      <c r="R128" s="81">
        <v>0.01</v>
      </c>
      <c r="S128" s="81">
        <v>0.8</v>
      </c>
      <c r="T128" s="81">
        <v>0.15</v>
      </c>
    </row>
    <row r="129" spans="2:20">
      <c r="B129" t="s">
        <v>575</v>
      </c>
      <c r="C129" t="s">
        <v>576</v>
      </c>
      <c r="D129" t="s">
        <v>106</v>
      </c>
      <c r="E129" s="15"/>
      <c r="F129" t="s">
        <v>349</v>
      </c>
      <c r="G129" t="s">
        <v>296</v>
      </c>
      <c r="H129" t="s">
        <v>341</v>
      </c>
      <c r="I129" t="s">
        <v>155</v>
      </c>
      <c r="J129"/>
      <c r="K129" s="81">
        <v>0.56999999999999995</v>
      </c>
      <c r="L129" t="s">
        <v>108</v>
      </c>
      <c r="M129" s="81">
        <v>6.41</v>
      </c>
      <c r="N129" s="81">
        <v>0.97</v>
      </c>
      <c r="O129" s="81">
        <v>54.4</v>
      </c>
      <c r="P129" s="81">
        <v>105.82</v>
      </c>
      <c r="Q129" s="81">
        <v>5.7566079999999999E-2</v>
      </c>
      <c r="R129" s="81">
        <v>0</v>
      </c>
      <c r="S129" s="81">
        <v>0</v>
      </c>
      <c r="T129" s="81">
        <v>0</v>
      </c>
    </row>
    <row r="130" spans="2:20">
      <c r="B130" t="s">
        <v>577</v>
      </c>
      <c r="C130" t="s">
        <v>578</v>
      </c>
      <c r="D130" t="s">
        <v>106</v>
      </c>
      <c r="E130" s="15"/>
      <c r="F130" t="s">
        <v>323</v>
      </c>
      <c r="G130" t="s">
        <v>324</v>
      </c>
      <c r="H130" t="s">
        <v>336</v>
      </c>
      <c r="I130" t="s">
        <v>156</v>
      </c>
      <c r="J130"/>
      <c r="K130" s="81">
        <v>6.81</v>
      </c>
      <c r="L130" t="s">
        <v>108</v>
      </c>
      <c r="M130" s="81">
        <v>3.92</v>
      </c>
      <c r="N130" s="81">
        <v>3.27</v>
      </c>
      <c r="O130" s="81">
        <v>67000</v>
      </c>
      <c r="P130" s="81">
        <v>105.3</v>
      </c>
      <c r="Q130" s="81">
        <v>70.551000000000002</v>
      </c>
      <c r="R130" s="81">
        <v>0.01</v>
      </c>
      <c r="S130" s="81">
        <v>0.65</v>
      </c>
      <c r="T130" s="81">
        <v>0.12</v>
      </c>
    </row>
    <row r="131" spans="2:20">
      <c r="B131" t="s">
        <v>579</v>
      </c>
      <c r="C131" t="s">
        <v>580</v>
      </c>
      <c r="D131" t="s">
        <v>106</v>
      </c>
      <c r="E131" s="15"/>
      <c r="F131" t="s">
        <v>565</v>
      </c>
      <c r="G131" t="s">
        <v>324</v>
      </c>
      <c r="H131" t="s">
        <v>336</v>
      </c>
      <c r="I131" t="s">
        <v>156</v>
      </c>
      <c r="J131"/>
      <c r="L131" t="s">
        <v>108</v>
      </c>
      <c r="M131" s="81">
        <v>3.29</v>
      </c>
      <c r="N131" s="81">
        <v>0</v>
      </c>
      <c r="O131" s="81">
        <v>117000</v>
      </c>
      <c r="P131" s="81">
        <v>99</v>
      </c>
      <c r="Q131" s="81">
        <v>115.83</v>
      </c>
      <c r="R131" s="81">
        <v>0.01</v>
      </c>
      <c r="S131" s="81">
        <v>1.06</v>
      </c>
      <c r="T131" s="81">
        <v>0.2</v>
      </c>
    </row>
    <row r="132" spans="2:20">
      <c r="B132" t="s">
        <v>581</v>
      </c>
      <c r="C132" t="s">
        <v>582</v>
      </c>
      <c r="D132" t="s">
        <v>106</v>
      </c>
      <c r="E132" s="15"/>
      <c r="F132" t="s">
        <v>565</v>
      </c>
      <c r="G132" t="s">
        <v>324</v>
      </c>
      <c r="H132" t="s">
        <v>336</v>
      </c>
      <c r="I132" t="s">
        <v>156</v>
      </c>
      <c r="J132"/>
      <c r="K132" s="81">
        <v>5.83</v>
      </c>
      <c r="L132" t="s">
        <v>108</v>
      </c>
      <c r="M132" s="81">
        <v>3.58</v>
      </c>
      <c r="N132" s="81">
        <v>2.99</v>
      </c>
      <c r="O132" s="81">
        <v>176000</v>
      </c>
      <c r="P132" s="81">
        <v>105.19</v>
      </c>
      <c r="Q132" s="81">
        <v>185.1344</v>
      </c>
      <c r="R132" s="81">
        <v>0.01</v>
      </c>
      <c r="S132" s="81">
        <v>1.7</v>
      </c>
      <c r="T132" s="81">
        <v>0.32</v>
      </c>
    </row>
    <row r="133" spans="2:20">
      <c r="B133" t="s">
        <v>583</v>
      </c>
      <c r="C133" t="s">
        <v>584</v>
      </c>
      <c r="D133" t="s">
        <v>106</v>
      </c>
      <c r="E133" s="15"/>
      <c r="F133" t="s">
        <v>585</v>
      </c>
      <c r="G133" t="s">
        <v>296</v>
      </c>
      <c r="H133" t="s">
        <v>336</v>
      </c>
      <c r="I133" t="s">
        <v>156</v>
      </c>
      <c r="J133"/>
      <c r="K133" s="81">
        <v>3.79</v>
      </c>
      <c r="L133" t="s">
        <v>108</v>
      </c>
      <c r="M133" s="81">
        <v>4.2</v>
      </c>
      <c r="N133" s="81">
        <v>4.0599999999999996</v>
      </c>
      <c r="O133" s="81">
        <v>2206</v>
      </c>
      <c r="P133" s="81">
        <v>101.74</v>
      </c>
      <c r="Q133" s="81">
        <v>2.2443843999999999</v>
      </c>
      <c r="R133" s="81">
        <v>0</v>
      </c>
      <c r="S133" s="81">
        <v>0.02</v>
      </c>
      <c r="T133" s="81">
        <v>0</v>
      </c>
    </row>
    <row r="134" spans="2:20">
      <c r="B134" t="s">
        <v>586</v>
      </c>
      <c r="C134" t="s">
        <v>587</v>
      </c>
      <c r="D134" t="s">
        <v>106</v>
      </c>
      <c r="E134" s="15"/>
      <c r="F134" t="s">
        <v>588</v>
      </c>
      <c r="G134" t="s">
        <v>118</v>
      </c>
      <c r="H134" t="s">
        <v>341</v>
      </c>
      <c r="I134" t="s">
        <v>155</v>
      </c>
      <c r="J134"/>
      <c r="K134" s="81">
        <v>7.18</v>
      </c>
      <c r="L134" t="s">
        <v>108</v>
      </c>
      <c r="M134" s="81">
        <v>1.76</v>
      </c>
      <c r="N134" s="81">
        <v>2.16</v>
      </c>
      <c r="O134" s="81">
        <v>104000</v>
      </c>
      <c r="P134" s="81">
        <v>97.37</v>
      </c>
      <c r="Q134" s="81">
        <v>101.26479999999999</v>
      </c>
      <c r="R134" s="81">
        <v>0.01</v>
      </c>
      <c r="S134" s="81">
        <v>0.93</v>
      </c>
      <c r="T134" s="81">
        <v>0.18</v>
      </c>
    </row>
    <row r="135" spans="2:20">
      <c r="B135" t="s">
        <v>589</v>
      </c>
      <c r="C135" t="s">
        <v>590</v>
      </c>
      <c r="D135" t="s">
        <v>106</v>
      </c>
      <c r="E135" s="15"/>
      <c r="F135" t="s">
        <v>588</v>
      </c>
      <c r="G135" t="s">
        <v>118</v>
      </c>
      <c r="H135" t="s">
        <v>341</v>
      </c>
      <c r="I135" t="s">
        <v>155</v>
      </c>
      <c r="J135"/>
      <c r="K135" s="81">
        <v>2.58</v>
      </c>
      <c r="L135" t="s">
        <v>108</v>
      </c>
      <c r="M135" s="81">
        <v>2.33</v>
      </c>
      <c r="N135" s="81">
        <v>1.5</v>
      </c>
      <c r="O135" s="81">
        <v>12337</v>
      </c>
      <c r="P135" s="81">
        <v>102.1</v>
      </c>
      <c r="Q135" s="81">
        <v>12.596076999999999</v>
      </c>
      <c r="R135" s="81">
        <v>0</v>
      </c>
      <c r="S135" s="81">
        <v>0.12</v>
      </c>
      <c r="T135" s="81">
        <v>0.02</v>
      </c>
    </row>
    <row r="136" spans="2:20">
      <c r="B136" t="s">
        <v>591</v>
      </c>
      <c r="C136" t="s">
        <v>592</v>
      </c>
      <c r="D136" t="s">
        <v>106</v>
      </c>
      <c r="E136" s="15"/>
      <c r="F136" t="s">
        <v>593</v>
      </c>
      <c r="G136" t="s">
        <v>296</v>
      </c>
      <c r="H136" t="s">
        <v>341</v>
      </c>
      <c r="I136" t="s">
        <v>155</v>
      </c>
      <c r="J136"/>
      <c r="K136" s="81">
        <v>4</v>
      </c>
      <c r="L136" t="s">
        <v>108</v>
      </c>
      <c r="M136" s="81">
        <v>4.12</v>
      </c>
      <c r="N136" s="81">
        <v>5.28</v>
      </c>
      <c r="O136" s="81">
        <v>74000</v>
      </c>
      <c r="P136" s="81">
        <v>96.62</v>
      </c>
      <c r="Q136" s="81">
        <v>71.498800000000003</v>
      </c>
      <c r="R136" s="81">
        <v>0.01</v>
      </c>
      <c r="S136" s="81">
        <v>0.66</v>
      </c>
      <c r="T136" s="81">
        <v>0.12</v>
      </c>
    </row>
    <row r="137" spans="2:20">
      <c r="B137" t="s">
        <v>594</v>
      </c>
      <c r="C137" t="s">
        <v>595</v>
      </c>
      <c r="D137" t="s">
        <v>106</v>
      </c>
      <c r="E137" s="15"/>
      <c r="F137" t="s">
        <v>596</v>
      </c>
      <c r="G137" t="s">
        <v>107</v>
      </c>
      <c r="H137" t="s">
        <v>405</v>
      </c>
      <c r="I137" t="s">
        <v>156</v>
      </c>
      <c r="J137"/>
      <c r="K137" s="81">
        <v>7.38</v>
      </c>
      <c r="L137" t="s">
        <v>108</v>
      </c>
      <c r="M137" s="81">
        <v>2.16</v>
      </c>
      <c r="N137" s="81">
        <v>2.44</v>
      </c>
      <c r="O137" s="81">
        <v>7460</v>
      </c>
      <c r="P137" s="81">
        <v>98.34</v>
      </c>
      <c r="Q137" s="81">
        <v>7.3361640000000001</v>
      </c>
      <c r="R137" s="81">
        <v>0</v>
      </c>
      <c r="S137" s="81">
        <v>7.0000000000000007E-2</v>
      </c>
      <c r="T137" s="81">
        <v>0.01</v>
      </c>
    </row>
    <row r="138" spans="2:20">
      <c r="B138" t="s">
        <v>597</v>
      </c>
      <c r="C138" t="s">
        <v>598</v>
      </c>
      <c r="D138" t="s">
        <v>106</v>
      </c>
      <c r="E138" s="15"/>
      <c r="F138" t="s">
        <v>599</v>
      </c>
      <c r="G138" t="s">
        <v>498</v>
      </c>
      <c r="H138" t="s">
        <v>405</v>
      </c>
      <c r="I138" t="s">
        <v>156</v>
      </c>
      <c r="J138"/>
      <c r="K138" s="81">
        <v>3.23</v>
      </c>
      <c r="L138" t="s">
        <v>108</v>
      </c>
      <c r="M138" s="81">
        <v>3.2</v>
      </c>
      <c r="N138" s="81">
        <v>1.81</v>
      </c>
      <c r="O138" s="81">
        <v>1000</v>
      </c>
      <c r="P138" s="81">
        <v>105.66</v>
      </c>
      <c r="Q138" s="81">
        <v>1.0566</v>
      </c>
      <c r="R138" s="81">
        <v>0</v>
      </c>
      <c r="S138" s="81">
        <v>0.01</v>
      </c>
      <c r="T138" s="81">
        <v>0</v>
      </c>
    </row>
    <row r="139" spans="2:20">
      <c r="B139" t="s">
        <v>600</v>
      </c>
      <c r="C139" t="s">
        <v>601</v>
      </c>
      <c r="D139" t="s">
        <v>106</v>
      </c>
      <c r="E139" s="15"/>
      <c r="F139" t="s">
        <v>418</v>
      </c>
      <c r="G139" t="s">
        <v>118</v>
      </c>
      <c r="H139" t="s">
        <v>411</v>
      </c>
      <c r="I139" t="s">
        <v>155</v>
      </c>
      <c r="J139"/>
      <c r="K139" s="81">
        <v>5.1100000000000003</v>
      </c>
      <c r="L139" t="s">
        <v>108</v>
      </c>
      <c r="M139" s="81">
        <v>3.85</v>
      </c>
      <c r="N139" s="81">
        <v>3.12</v>
      </c>
      <c r="O139" s="81">
        <v>52127</v>
      </c>
      <c r="P139" s="81">
        <v>105.18</v>
      </c>
      <c r="Q139" s="81">
        <v>54.827178600000003</v>
      </c>
      <c r="R139" s="81">
        <v>0.01</v>
      </c>
      <c r="S139" s="81">
        <v>0.5</v>
      </c>
      <c r="T139" s="81">
        <v>0.1</v>
      </c>
    </row>
    <row r="140" spans="2:20">
      <c r="B140" t="s">
        <v>602</v>
      </c>
      <c r="C140" t="s">
        <v>603</v>
      </c>
      <c r="D140" t="s">
        <v>106</v>
      </c>
      <c r="E140" s="15"/>
      <c r="F140" t="s">
        <v>426</v>
      </c>
      <c r="G140" t="s">
        <v>296</v>
      </c>
      <c r="H140" t="s">
        <v>405</v>
      </c>
      <c r="I140" t="s">
        <v>156</v>
      </c>
      <c r="J140"/>
      <c r="K140" s="81">
        <v>1.9</v>
      </c>
      <c r="L140" t="s">
        <v>108</v>
      </c>
      <c r="M140" s="81">
        <v>7.2</v>
      </c>
      <c r="N140" s="81">
        <v>1.82</v>
      </c>
      <c r="O140" s="81">
        <v>7200</v>
      </c>
      <c r="P140" s="81">
        <v>112.28</v>
      </c>
      <c r="Q140" s="81">
        <v>8.0841600000000007</v>
      </c>
      <c r="R140" s="81">
        <v>0</v>
      </c>
      <c r="S140" s="81">
        <v>7.0000000000000007E-2</v>
      </c>
      <c r="T140" s="81">
        <v>0.01</v>
      </c>
    </row>
    <row r="141" spans="2:20">
      <c r="B141" t="s">
        <v>604</v>
      </c>
      <c r="C141" t="s">
        <v>605</v>
      </c>
      <c r="D141" t="s">
        <v>106</v>
      </c>
      <c r="E141" s="15"/>
      <c r="F141" t="s">
        <v>426</v>
      </c>
      <c r="G141" t="s">
        <v>296</v>
      </c>
      <c r="H141" t="s">
        <v>405</v>
      </c>
      <c r="I141" t="s">
        <v>156</v>
      </c>
      <c r="J141"/>
      <c r="K141" s="81">
        <v>5.68</v>
      </c>
      <c r="L141" t="s">
        <v>108</v>
      </c>
      <c r="M141" s="81">
        <v>5.05</v>
      </c>
      <c r="N141" s="81">
        <v>3.25</v>
      </c>
      <c r="O141" s="81">
        <v>9800</v>
      </c>
      <c r="P141" s="81">
        <v>111</v>
      </c>
      <c r="Q141" s="81">
        <v>10.878</v>
      </c>
      <c r="R141" s="81">
        <v>0</v>
      </c>
      <c r="S141" s="81">
        <v>0.1</v>
      </c>
      <c r="T141" s="81">
        <v>0.02</v>
      </c>
    </row>
    <row r="142" spans="2:20">
      <c r="B142" t="s">
        <v>606</v>
      </c>
      <c r="C142" t="s">
        <v>607</v>
      </c>
      <c r="D142" t="s">
        <v>106</v>
      </c>
      <c r="E142" s="15"/>
      <c r="F142" t="s">
        <v>608</v>
      </c>
      <c r="G142" t="s">
        <v>133</v>
      </c>
      <c r="H142" t="s">
        <v>411</v>
      </c>
      <c r="I142" t="s">
        <v>155</v>
      </c>
      <c r="J142"/>
      <c r="K142" s="81">
        <v>3.96</v>
      </c>
      <c r="L142" t="s">
        <v>108</v>
      </c>
      <c r="M142" s="81">
        <v>2.95</v>
      </c>
      <c r="N142" s="81">
        <v>2.39</v>
      </c>
      <c r="O142" s="81">
        <v>15300</v>
      </c>
      <c r="P142" s="81">
        <v>103.01</v>
      </c>
      <c r="Q142" s="81">
        <v>15.760529999999999</v>
      </c>
      <c r="R142" s="81">
        <v>0.01</v>
      </c>
      <c r="S142" s="81">
        <v>0.14000000000000001</v>
      </c>
      <c r="T142" s="81">
        <v>0.03</v>
      </c>
    </row>
    <row r="143" spans="2:20">
      <c r="B143" t="s">
        <v>609</v>
      </c>
      <c r="C143" t="s">
        <v>610</v>
      </c>
      <c r="D143" t="s">
        <v>106</v>
      </c>
      <c r="E143" s="15"/>
      <c r="F143" t="s">
        <v>437</v>
      </c>
      <c r="G143" t="s">
        <v>138</v>
      </c>
      <c r="H143" t="s">
        <v>411</v>
      </c>
      <c r="I143" t="s">
        <v>155</v>
      </c>
      <c r="J143"/>
      <c r="K143" s="81">
        <v>6.57</v>
      </c>
      <c r="L143" t="s">
        <v>108</v>
      </c>
      <c r="M143" s="81">
        <v>3.55</v>
      </c>
      <c r="N143" s="81">
        <v>3.65</v>
      </c>
      <c r="O143" s="81">
        <v>61000</v>
      </c>
      <c r="P143" s="81">
        <v>99.64</v>
      </c>
      <c r="Q143" s="81">
        <v>60.7804</v>
      </c>
      <c r="R143" s="81">
        <v>0.02</v>
      </c>
      <c r="S143" s="81">
        <v>0.56000000000000005</v>
      </c>
      <c r="T143" s="81">
        <v>0.11</v>
      </c>
    </row>
    <row r="144" spans="2:20">
      <c r="B144" t="s">
        <v>611</v>
      </c>
      <c r="C144" t="s">
        <v>612</v>
      </c>
      <c r="D144" t="s">
        <v>106</v>
      </c>
      <c r="E144" s="15"/>
      <c r="F144" t="s">
        <v>437</v>
      </c>
      <c r="G144" t="s">
        <v>138</v>
      </c>
      <c r="H144" t="s">
        <v>411</v>
      </c>
      <c r="I144" t="s">
        <v>155</v>
      </c>
      <c r="J144"/>
      <c r="K144" s="81">
        <v>4.96</v>
      </c>
      <c r="L144" t="s">
        <v>108</v>
      </c>
      <c r="M144" s="81">
        <v>4.1399999999999997</v>
      </c>
      <c r="N144" s="81">
        <v>2.99</v>
      </c>
      <c r="O144" s="81">
        <v>67000</v>
      </c>
      <c r="P144" s="81">
        <v>106.86895338897298</v>
      </c>
      <c r="Q144" s="81">
        <v>71.602198770611906</v>
      </c>
      <c r="R144" s="81">
        <v>0.01</v>
      </c>
      <c r="S144" s="81">
        <v>0.66</v>
      </c>
      <c r="T144" s="81">
        <v>0.12</v>
      </c>
    </row>
    <row r="145" spans="2:20">
      <c r="B145" t="s">
        <v>613</v>
      </c>
      <c r="C145" t="s">
        <v>614</v>
      </c>
      <c r="D145" t="s">
        <v>106</v>
      </c>
      <c r="E145" s="15"/>
      <c r="F145" t="s">
        <v>444</v>
      </c>
      <c r="G145" t="s">
        <v>138</v>
      </c>
      <c r="H145" t="s">
        <v>411</v>
      </c>
      <c r="I145" t="s">
        <v>155</v>
      </c>
      <c r="J145"/>
      <c r="K145" s="81">
        <v>3.17</v>
      </c>
      <c r="L145" t="s">
        <v>108</v>
      </c>
      <c r="M145" s="81">
        <v>1.29</v>
      </c>
      <c r="N145" s="81">
        <v>1.56</v>
      </c>
      <c r="O145" s="81">
        <v>4070</v>
      </c>
      <c r="P145" s="81">
        <v>99.11</v>
      </c>
      <c r="Q145" s="81">
        <v>4.0337769999999997</v>
      </c>
      <c r="R145" s="81">
        <v>0</v>
      </c>
      <c r="S145" s="81">
        <v>0.04</v>
      </c>
      <c r="T145" s="81">
        <v>0.01</v>
      </c>
    </row>
    <row r="146" spans="2:20">
      <c r="B146" t="s">
        <v>615</v>
      </c>
      <c r="C146" t="s">
        <v>616</v>
      </c>
      <c r="D146" t="s">
        <v>106</v>
      </c>
      <c r="E146" s="15"/>
      <c r="F146" t="s">
        <v>617</v>
      </c>
      <c r="G146" t="s">
        <v>618</v>
      </c>
      <c r="H146" t="s">
        <v>464</v>
      </c>
      <c r="I146" t="s">
        <v>155</v>
      </c>
      <c r="J146"/>
      <c r="K146" s="81">
        <v>1.22</v>
      </c>
      <c r="L146" t="s">
        <v>108</v>
      </c>
      <c r="M146" s="81">
        <v>6.3</v>
      </c>
      <c r="N146" s="81">
        <v>1.22</v>
      </c>
      <c r="O146" s="81">
        <v>25844.25</v>
      </c>
      <c r="P146" s="81">
        <v>107.84</v>
      </c>
      <c r="Q146" s="81">
        <v>27.8704392</v>
      </c>
      <c r="R146" s="81">
        <v>0.01</v>
      </c>
      <c r="S146" s="81">
        <v>0.26</v>
      </c>
      <c r="T146" s="81">
        <v>0.05</v>
      </c>
    </row>
    <row r="147" spans="2:20">
      <c r="B147" t="s">
        <v>619</v>
      </c>
      <c r="C147" t="s">
        <v>620</v>
      </c>
      <c r="D147" t="s">
        <v>106</v>
      </c>
      <c r="E147" s="15"/>
      <c r="F147" t="s">
        <v>617</v>
      </c>
      <c r="G147" t="s">
        <v>618</v>
      </c>
      <c r="H147" t="s">
        <v>464</v>
      </c>
      <c r="I147" t="s">
        <v>155</v>
      </c>
      <c r="J147"/>
      <c r="K147" s="81">
        <v>5.07</v>
      </c>
      <c r="L147" t="s">
        <v>108</v>
      </c>
      <c r="M147" s="81">
        <v>4.75</v>
      </c>
      <c r="N147" s="81">
        <v>3.06</v>
      </c>
      <c r="O147" s="81">
        <v>48785</v>
      </c>
      <c r="P147" s="81">
        <v>110.07</v>
      </c>
      <c r="Q147" s="81">
        <v>53.697649499999997</v>
      </c>
      <c r="R147" s="81">
        <v>0.01</v>
      </c>
      <c r="S147" s="81">
        <v>0.49</v>
      </c>
      <c r="T147" s="81">
        <v>0.09</v>
      </c>
    </row>
    <row r="148" spans="2:20">
      <c r="B148" t="s">
        <v>621</v>
      </c>
      <c r="C148" t="s">
        <v>622</v>
      </c>
      <c r="D148" t="s">
        <v>106</v>
      </c>
      <c r="E148" s="15"/>
      <c r="F148" t="s">
        <v>623</v>
      </c>
      <c r="G148" t="s">
        <v>296</v>
      </c>
      <c r="H148" t="s">
        <v>454</v>
      </c>
      <c r="I148" t="s">
        <v>156</v>
      </c>
      <c r="J148"/>
      <c r="K148" s="81">
        <v>4.07</v>
      </c>
      <c r="L148" t="s">
        <v>108</v>
      </c>
      <c r="M148" s="81">
        <v>6</v>
      </c>
      <c r="N148" s="81">
        <v>10.47</v>
      </c>
      <c r="O148" s="81">
        <v>57012</v>
      </c>
      <c r="P148" s="81">
        <v>85.95</v>
      </c>
      <c r="Q148" s="81">
        <v>49.001814000000003</v>
      </c>
      <c r="R148" s="81">
        <v>0.01</v>
      </c>
      <c r="S148" s="81">
        <v>0.45</v>
      </c>
      <c r="T148" s="81">
        <v>0.09</v>
      </c>
    </row>
    <row r="149" spans="2:20">
      <c r="B149" t="s">
        <v>624</v>
      </c>
      <c r="C149" t="s">
        <v>625</v>
      </c>
      <c r="D149" t="s">
        <v>106</v>
      </c>
      <c r="E149" s="15"/>
      <c r="F149" t="s">
        <v>463</v>
      </c>
      <c r="G149" t="s">
        <v>296</v>
      </c>
      <c r="H149" t="s">
        <v>464</v>
      </c>
      <c r="I149" t="s">
        <v>155</v>
      </c>
      <c r="J149"/>
      <c r="K149" s="81">
        <v>4.09</v>
      </c>
      <c r="L149" t="s">
        <v>108</v>
      </c>
      <c r="M149" s="81">
        <v>4.2</v>
      </c>
      <c r="N149" s="81">
        <v>3.67</v>
      </c>
      <c r="O149" s="81">
        <v>13500</v>
      </c>
      <c r="P149" s="81">
        <v>103.94</v>
      </c>
      <c r="Q149" s="81">
        <v>14.0319</v>
      </c>
      <c r="R149" s="81">
        <v>0</v>
      </c>
      <c r="S149" s="81">
        <v>0.13</v>
      </c>
      <c r="T149" s="81">
        <v>0.02</v>
      </c>
    </row>
    <row r="150" spans="2:20">
      <c r="B150" t="s">
        <v>626</v>
      </c>
      <c r="C150" t="s">
        <v>627</v>
      </c>
      <c r="D150" t="s">
        <v>106</v>
      </c>
      <c r="E150" s="15"/>
      <c r="F150" t="s">
        <v>467</v>
      </c>
      <c r="G150" t="s">
        <v>118</v>
      </c>
      <c r="H150" t="s">
        <v>464</v>
      </c>
      <c r="I150" t="s">
        <v>155</v>
      </c>
      <c r="J150"/>
      <c r="K150" s="81">
        <v>5.77</v>
      </c>
      <c r="L150" t="s">
        <v>108</v>
      </c>
      <c r="M150" s="81">
        <v>4.3</v>
      </c>
      <c r="N150" s="81">
        <v>4.07</v>
      </c>
      <c r="O150" s="81">
        <v>143193</v>
      </c>
      <c r="P150" s="81">
        <v>101.97</v>
      </c>
      <c r="Q150" s="81">
        <v>146.0139021</v>
      </c>
      <c r="R150" s="81">
        <v>0.01</v>
      </c>
      <c r="S150" s="81">
        <v>1.34</v>
      </c>
      <c r="T150" s="81">
        <v>0.25</v>
      </c>
    </row>
    <row r="151" spans="2:20">
      <c r="B151" t="s">
        <v>628</v>
      </c>
      <c r="C151" t="s">
        <v>629</v>
      </c>
      <c r="D151" t="s">
        <v>106</v>
      </c>
      <c r="E151" s="15"/>
      <c r="F151" t="s">
        <v>630</v>
      </c>
      <c r="G151" t="s">
        <v>631</v>
      </c>
      <c r="H151" t="s">
        <v>464</v>
      </c>
      <c r="I151" t="s">
        <v>155</v>
      </c>
      <c r="J151"/>
      <c r="K151" s="81">
        <v>4.6500000000000004</v>
      </c>
      <c r="L151" t="s">
        <v>108</v>
      </c>
      <c r="M151" s="81">
        <v>2.79</v>
      </c>
      <c r="N151" s="81">
        <v>2.88</v>
      </c>
      <c r="O151" s="81">
        <v>56000</v>
      </c>
      <c r="P151" s="81">
        <v>100.58</v>
      </c>
      <c r="Q151" s="81">
        <v>56.324800000000003</v>
      </c>
      <c r="R151" s="81">
        <v>0.01</v>
      </c>
      <c r="S151" s="81">
        <v>0.52</v>
      </c>
      <c r="T151" s="81">
        <v>0.1</v>
      </c>
    </row>
    <row r="152" spans="2:20">
      <c r="B152" t="s">
        <v>632</v>
      </c>
      <c r="C152" t="s">
        <v>633</v>
      </c>
      <c r="D152" t="s">
        <v>106</v>
      </c>
      <c r="E152" s="15"/>
      <c r="F152" t="s">
        <v>634</v>
      </c>
      <c r="G152" t="s">
        <v>296</v>
      </c>
      <c r="H152" t="s">
        <v>464</v>
      </c>
      <c r="I152" t="s">
        <v>155</v>
      </c>
      <c r="J152"/>
      <c r="K152" s="81">
        <v>3.6</v>
      </c>
      <c r="L152" t="s">
        <v>108</v>
      </c>
      <c r="M152" s="81">
        <v>3.8</v>
      </c>
      <c r="N152" s="81">
        <v>2.4300000000000002</v>
      </c>
      <c r="O152" s="81">
        <v>8100</v>
      </c>
      <c r="P152" s="81">
        <v>105</v>
      </c>
      <c r="Q152" s="81">
        <v>8.5050000000000008</v>
      </c>
      <c r="R152" s="81">
        <v>0</v>
      </c>
      <c r="S152" s="81">
        <v>0.08</v>
      </c>
      <c r="T152" s="81">
        <v>0.01</v>
      </c>
    </row>
    <row r="153" spans="2:20">
      <c r="B153" t="s">
        <v>635</v>
      </c>
      <c r="C153" t="s">
        <v>636</v>
      </c>
      <c r="D153" t="s">
        <v>106</v>
      </c>
      <c r="E153" s="15"/>
      <c r="F153" t="s">
        <v>637</v>
      </c>
      <c r="G153" t="s">
        <v>296</v>
      </c>
      <c r="H153" t="s">
        <v>464</v>
      </c>
      <c r="I153" t="s">
        <v>155</v>
      </c>
      <c r="J153"/>
      <c r="K153" s="81">
        <v>3.42</v>
      </c>
      <c r="L153" t="s">
        <v>108</v>
      </c>
      <c r="M153" s="81">
        <v>3.46</v>
      </c>
      <c r="N153" s="81">
        <v>2.42</v>
      </c>
      <c r="O153" s="81">
        <v>15937.5</v>
      </c>
      <c r="P153" s="81">
        <v>104.77804233566118</v>
      </c>
      <c r="Q153" s="81">
        <v>16.699000497246001</v>
      </c>
      <c r="R153" s="81">
        <v>0.01</v>
      </c>
      <c r="S153" s="81">
        <v>0.15</v>
      </c>
      <c r="T153" s="81">
        <v>0.03</v>
      </c>
    </row>
    <row r="154" spans="2:20">
      <c r="B154" t="s">
        <v>638</v>
      </c>
      <c r="C154" t="s">
        <v>639</v>
      </c>
      <c r="D154" t="s">
        <v>106</v>
      </c>
      <c r="E154" s="15"/>
      <c r="F154" t="s">
        <v>637</v>
      </c>
      <c r="G154" t="s">
        <v>296</v>
      </c>
      <c r="H154" t="s">
        <v>464</v>
      </c>
      <c r="I154" t="s">
        <v>155</v>
      </c>
      <c r="J154"/>
      <c r="K154" s="81">
        <v>3.41</v>
      </c>
      <c r="L154" t="s">
        <v>108</v>
      </c>
      <c r="M154" s="81">
        <v>3.72</v>
      </c>
      <c r="N154" s="81">
        <v>2.42</v>
      </c>
      <c r="O154" s="81">
        <v>3750</v>
      </c>
      <c r="P154" s="81">
        <v>105.72</v>
      </c>
      <c r="Q154" s="81">
        <v>3.9645000000000001</v>
      </c>
      <c r="R154" s="81">
        <v>0</v>
      </c>
      <c r="S154" s="81">
        <v>0.04</v>
      </c>
      <c r="T154" s="81">
        <v>0.01</v>
      </c>
    </row>
    <row r="155" spans="2:20">
      <c r="B155" t="s">
        <v>640</v>
      </c>
      <c r="C155" t="s">
        <v>641</v>
      </c>
      <c r="D155" t="s">
        <v>106</v>
      </c>
      <c r="E155" s="15"/>
      <c r="F155" t="s">
        <v>642</v>
      </c>
      <c r="G155" t="s">
        <v>618</v>
      </c>
      <c r="H155" t="s">
        <v>464</v>
      </c>
      <c r="I155" t="s">
        <v>155</v>
      </c>
      <c r="J155"/>
      <c r="K155" s="81">
        <v>4.75</v>
      </c>
      <c r="L155" t="s">
        <v>108</v>
      </c>
      <c r="M155" s="81">
        <v>5.89</v>
      </c>
      <c r="N155" s="81">
        <v>2.88</v>
      </c>
      <c r="O155" s="81">
        <v>43972.65</v>
      </c>
      <c r="P155" s="81">
        <v>116.44</v>
      </c>
      <c r="Q155" s="81">
        <v>51.201753660000001</v>
      </c>
      <c r="R155" s="81">
        <v>0.01</v>
      </c>
      <c r="S155" s="81">
        <v>0.47</v>
      </c>
      <c r="T155" s="81">
        <v>0.09</v>
      </c>
    </row>
    <row r="156" spans="2:20">
      <c r="B156" t="s">
        <v>643</v>
      </c>
      <c r="C156" t="s">
        <v>644</v>
      </c>
      <c r="D156" t="s">
        <v>106</v>
      </c>
      <c r="E156" s="15"/>
      <c r="F156" t="s">
        <v>642</v>
      </c>
      <c r="G156" t="s">
        <v>618</v>
      </c>
      <c r="H156" t="s">
        <v>464</v>
      </c>
      <c r="I156" t="s">
        <v>155</v>
      </c>
      <c r="J156"/>
      <c r="K156" s="81">
        <v>0.66</v>
      </c>
      <c r="L156" t="s">
        <v>108</v>
      </c>
      <c r="M156" s="81">
        <v>5.85</v>
      </c>
      <c r="N156" s="81">
        <v>1.03</v>
      </c>
      <c r="O156" s="81">
        <v>4334</v>
      </c>
      <c r="P156" s="81">
        <v>105.14</v>
      </c>
      <c r="Q156" s="81">
        <v>4.5567675999999997</v>
      </c>
      <c r="R156" s="81">
        <v>0</v>
      </c>
      <c r="S156" s="81">
        <v>0.04</v>
      </c>
      <c r="T156" s="81">
        <v>0.01</v>
      </c>
    </row>
    <row r="157" spans="2:20">
      <c r="B157" t="s">
        <v>645</v>
      </c>
      <c r="C157" t="s">
        <v>646</v>
      </c>
      <c r="D157" t="s">
        <v>106</v>
      </c>
      <c r="E157" s="15"/>
      <c r="F157" t="s">
        <v>647</v>
      </c>
      <c r="G157" t="s">
        <v>133</v>
      </c>
      <c r="H157" t="s">
        <v>464</v>
      </c>
      <c r="I157" t="s">
        <v>155</v>
      </c>
      <c r="J157"/>
      <c r="K157" s="81">
        <v>3.24</v>
      </c>
      <c r="L157" t="s">
        <v>108</v>
      </c>
      <c r="M157" s="81">
        <v>3.4</v>
      </c>
      <c r="N157" s="81">
        <v>3.2</v>
      </c>
      <c r="O157" s="81">
        <v>58444.02</v>
      </c>
      <c r="P157" s="81">
        <v>101.22</v>
      </c>
      <c r="Q157" s="81">
        <v>59.157037043999999</v>
      </c>
      <c r="R157" s="81">
        <v>0.01</v>
      </c>
      <c r="S157" s="81">
        <v>0.54</v>
      </c>
      <c r="T157" s="81">
        <v>0.1</v>
      </c>
    </row>
    <row r="158" spans="2:20">
      <c r="B158" t="s">
        <v>648</v>
      </c>
      <c r="C158" t="s">
        <v>649</v>
      </c>
      <c r="D158" t="s">
        <v>106</v>
      </c>
      <c r="E158" s="15"/>
      <c r="F158" t="s">
        <v>479</v>
      </c>
      <c r="G158" t="s">
        <v>296</v>
      </c>
      <c r="H158" t="s">
        <v>464</v>
      </c>
      <c r="I158" t="s">
        <v>155</v>
      </c>
      <c r="J158"/>
      <c r="K158" s="81">
        <v>5.0199999999999996</v>
      </c>
      <c r="L158" t="s">
        <v>108</v>
      </c>
      <c r="M158" s="81">
        <v>5.98</v>
      </c>
      <c r="N158" s="81">
        <v>3.98</v>
      </c>
      <c r="O158" s="81">
        <v>10120</v>
      </c>
      <c r="P158" s="81">
        <v>111.64</v>
      </c>
      <c r="Q158" s="81">
        <v>11.297967999999999</v>
      </c>
      <c r="R158" s="81">
        <v>0</v>
      </c>
      <c r="S158" s="81">
        <v>0.1</v>
      </c>
      <c r="T158" s="81">
        <v>0.02</v>
      </c>
    </row>
    <row r="159" spans="2:20">
      <c r="B159" t="s">
        <v>650</v>
      </c>
      <c r="C159" t="s">
        <v>651</v>
      </c>
      <c r="D159" t="s">
        <v>106</v>
      </c>
      <c r="E159" s="15"/>
      <c r="F159" t="s">
        <v>491</v>
      </c>
      <c r="G159" t="s">
        <v>133</v>
      </c>
      <c r="H159" t="s">
        <v>486</v>
      </c>
      <c r="I159" t="s">
        <v>156</v>
      </c>
      <c r="J159"/>
      <c r="K159" s="81">
        <v>2.4900000000000002</v>
      </c>
      <c r="L159" t="s">
        <v>108</v>
      </c>
      <c r="M159" s="81">
        <v>3.3</v>
      </c>
      <c r="N159" s="81">
        <v>2.75</v>
      </c>
      <c r="O159" s="81">
        <v>24110.560000000001</v>
      </c>
      <c r="P159" s="81">
        <v>101.84</v>
      </c>
      <c r="Q159" s="81">
        <v>24.554194303999999</v>
      </c>
      <c r="R159" s="81">
        <v>0</v>
      </c>
      <c r="S159" s="81">
        <v>0.23</v>
      </c>
      <c r="T159" s="81">
        <v>0.04</v>
      </c>
    </row>
    <row r="160" spans="2:20">
      <c r="B160" t="s">
        <v>652</v>
      </c>
      <c r="C160" t="s">
        <v>653</v>
      </c>
      <c r="D160" t="s">
        <v>106</v>
      </c>
      <c r="E160" s="15"/>
      <c r="F160" t="s">
        <v>494</v>
      </c>
      <c r="G160" t="s">
        <v>296</v>
      </c>
      <c r="H160" t="s">
        <v>486</v>
      </c>
      <c r="I160" t="s">
        <v>156</v>
      </c>
      <c r="J160"/>
      <c r="K160" s="81">
        <v>3.88</v>
      </c>
      <c r="L160" t="s">
        <v>108</v>
      </c>
      <c r="M160" s="81">
        <v>4.2</v>
      </c>
      <c r="N160" s="81">
        <v>3.02</v>
      </c>
      <c r="O160" s="81">
        <v>5000</v>
      </c>
      <c r="P160" s="81">
        <v>105.71</v>
      </c>
      <c r="Q160" s="81">
        <v>5.2854999999999999</v>
      </c>
      <c r="R160" s="81">
        <v>0</v>
      </c>
      <c r="S160" s="81">
        <v>0.05</v>
      </c>
      <c r="T160" s="81">
        <v>0.01</v>
      </c>
    </row>
    <row r="161" spans="2:20">
      <c r="B161" t="s">
        <v>654</v>
      </c>
      <c r="C161" t="s">
        <v>655</v>
      </c>
      <c r="D161" t="s">
        <v>106</v>
      </c>
      <c r="E161" s="15"/>
      <c r="F161" t="s">
        <v>656</v>
      </c>
      <c r="G161" t="s">
        <v>133</v>
      </c>
      <c r="H161" t="s">
        <v>486</v>
      </c>
      <c r="I161" t="s">
        <v>156</v>
      </c>
      <c r="J161"/>
      <c r="K161" s="81">
        <v>3.46</v>
      </c>
      <c r="L161" t="s">
        <v>108</v>
      </c>
      <c r="M161" s="81">
        <v>4.55</v>
      </c>
      <c r="N161" s="81">
        <v>2.6</v>
      </c>
      <c r="O161" s="81">
        <v>49000</v>
      </c>
      <c r="P161" s="81">
        <v>108.04</v>
      </c>
      <c r="Q161" s="81">
        <v>52.939599999999999</v>
      </c>
      <c r="R161" s="81">
        <v>0.01</v>
      </c>
      <c r="S161" s="81">
        <v>0.49</v>
      </c>
      <c r="T161" s="81">
        <v>0.09</v>
      </c>
    </row>
    <row r="162" spans="2:20">
      <c r="B162" t="s">
        <v>657</v>
      </c>
      <c r="C162" t="s">
        <v>658</v>
      </c>
      <c r="D162" t="s">
        <v>106</v>
      </c>
      <c r="E162" s="15"/>
      <c r="F162" t="s">
        <v>659</v>
      </c>
      <c r="G162" t="s">
        <v>133</v>
      </c>
      <c r="H162" t="s">
        <v>660</v>
      </c>
      <c r="I162" t="s">
        <v>156</v>
      </c>
      <c r="J162"/>
      <c r="K162" s="81">
        <v>2.2799999999999998</v>
      </c>
      <c r="L162" t="s">
        <v>108</v>
      </c>
      <c r="M162" s="81">
        <v>4.3</v>
      </c>
      <c r="N162" s="81">
        <v>3.75</v>
      </c>
      <c r="O162" s="81">
        <v>30948.13</v>
      </c>
      <c r="P162" s="81">
        <v>101.71</v>
      </c>
      <c r="Q162" s="81">
        <v>31.477343023</v>
      </c>
      <c r="R162" s="81">
        <v>0</v>
      </c>
      <c r="S162" s="81">
        <v>0.28999999999999998</v>
      </c>
      <c r="T162" s="81">
        <v>0.05</v>
      </c>
    </row>
    <row r="163" spans="2:20">
      <c r="B163" t="s">
        <v>661</v>
      </c>
      <c r="C163" t="s">
        <v>662</v>
      </c>
      <c r="D163" t="s">
        <v>106</v>
      </c>
      <c r="E163" s="15"/>
      <c r="F163" t="s">
        <v>659</v>
      </c>
      <c r="G163" t="s">
        <v>133</v>
      </c>
      <c r="H163" t="s">
        <v>660</v>
      </c>
      <c r="I163" t="s">
        <v>156</v>
      </c>
      <c r="J163"/>
      <c r="K163" s="81">
        <v>2.91</v>
      </c>
      <c r="L163" t="s">
        <v>108</v>
      </c>
      <c r="M163" s="81">
        <v>4.25</v>
      </c>
      <c r="N163" s="81">
        <v>4.28</v>
      </c>
      <c r="O163" s="81">
        <v>51689</v>
      </c>
      <c r="P163" s="81">
        <v>102.05</v>
      </c>
      <c r="Q163" s="81">
        <v>52.748624499999998</v>
      </c>
      <c r="R163" s="81">
        <v>0.01</v>
      </c>
      <c r="S163" s="81">
        <v>0.48</v>
      </c>
      <c r="T163" s="81">
        <v>0.09</v>
      </c>
    </row>
    <row r="164" spans="2:20">
      <c r="B164" t="s">
        <v>663</v>
      </c>
      <c r="C164" t="s">
        <v>664</v>
      </c>
      <c r="D164" t="s">
        <v>106</v>
      </c>
      <c r="E164" s="15"/>
      <c r="F164" t="s">
        <v>665</v>
      </c>
      <c r="G164" t="s">
        <v>340</v>
      </c>
      <c r="H164" t="s">
        <v>503</v>
      </c>
      <c r="I164" t="s">
        <v>155</v>
      </c>
      <c r="J164"/>
      <c r="K164" s="81">
        <v>5.13</v>
      </c>
      <c r="L164" t="s">
        <v>108</v>
      </c>
      <c r="M164" s="81">
        <v>5.9</v>
      </c>
      <c r="N164" s="81">
        <v>4.29</v>
      </c>
      <c r="O164" s="81">
        <v>14638</v>
      </c>
      <c r="P164" s="81">
        <v>110.15</v>
      </c>
      <c r="Q164" s="81">
        <v>16.123757000000001</v>
      </c>
      <c r="R164" s="81">
        <v>0</v>
      </c>
      <c r="S164" s="81">
        <v>0.15</v>
      </c>
      <c r="T164" s="81">
        <v>0.03</v>
      </c>
    </row>
    <row r="165" spans="2:20">
      <c r="B165" t="s">
        <v>666</v>
      </c>
      <c r="C165" t="s">
        <v>667</v>
      </c>
      <c r="D165" t="s">
        <v>106</v>
      </c>
      <c r="E165" s="15"/>
      <c r="F165" t="s">
        <v>508</v>
      </c>
      <c r="G165" t="s">
        <v>118</v>
      </c>
      <c r="H165" t="s">
        <v>509</v>
      </c>
      <c r="I165" t="s">
        <v>155</v>
      </c>
      <c r="J165"/>
      <c r="K165" s="81">
        <v>0.68</v>
      </c>
      <c r="L165" t="s">
        <v>108</v>
      </c>
      <c r="M165" s="81">
        <v>6.7</v>
      </c>
      <c r="N165" s="81">
        <v>2.91</v>
      </c>
      <c r="O165" s="81">
        <v>1317.8</v>
      </c>
      <c r="P165" s="81">
        <v>107.43</v>
      </c>
      <c r="Q165" s="81">
        <v>1.4157125399999999</v>
      </c>
      <c r="R165" s="81">
        <v>0</v>
      </c>
      <c r="S165" s="81">
        <v>0.01</v>
      </c>
      <c r="T165" s="81">
        <v>0</v>
      </c>
    </row>
    <row r="166" spans="2:20">
      <c r="B166" t="s">
        <v>668</v>
      </c>
      <c r="C166" t="s">
        <v>669</v>
      </c>
      <c r="D166" t="s">
        <v>106</v>
      </c>
      <c r="E166" s="15"/>
      <c r="F166" t="s">
        <v>670</v>
      </c>
      <c r="G166" t="s">
        <v>296</v>
      </c>
      <c r="H166"/>
      <c r="I166"/>
      <c r="J166"/>
      <c r="K166" s="81">
        <v>1.58</v>
      </c>
      <c r="L166" t="s">
        <v>108</v>
      </c>
      <c r="M166" s="81">
        <v>6</v>
      </c>
      <c r="N166" s="81">
        <v>2.98</v>
      </c>
      <c r="O166" s="81">
        <v>18108.43</v>
      </c>
      <c r="P166" s="81">
        <v>109.73</v>
      </c>
      <c r="Q166" s="81">
        <v>19.870380238999999</v>
      </c>
      <c r="R166" s="81">
        <v>0</v>
      </c>
      <c r="S166" s="81">
        <v>0.18</v>
      </c>
      <c r="T166" s="81">
        <v>0.03</v>
      </c>
    </row>
    <row r="167" spans="2:20">
      <c r="B167" t="s">
        <v>671</v>
      </c>
      <c r="C167" t="s">
        <v>672</v>
      </c>
      <c r="D167" t="s">
        <v>106</v>
      </c>
      <c r="E167" s="15"/>
      <c r="F167" t="s">
        <v>673</v>
      </c>
      <c r="G167" t="s">
        <v>138</v>
      </c>
      <c r="H167"/>
      <c r="I167"/>
      <c r="J167"/>
      <c r="K167" s="81">
        <v>4.2699999999999996</v>
      </c>
      <c r="L167" t="s">
        <v>108</v>
      </c>
      <c r="M167" s="81">
        <v>4.5999999999999996</v>
      </c>
      <c r="N167" s="81">
        <v>4.21</v>
      </c>
      <c r="O167" s="81">
        <v>7000</v>
      </c>
      <c r="P167" s="81">
        <v>103</v>
      </c>
      <c r="Q167" s="81">
        <v>7.21</v>
      </c>
      <c r="R167" s="81">
        <v>0</v>
      </c>
      <c r="S167" s="81">
        <v>7.0000000000000007E-2</v>
      </c>
      <c r="T167" s="81">
        <v>0.01</v>
      </c>
    </row>
    <row r="168" spans="2:20">
      <c r="B168" t="s">
        <v>674</v>
      </c>
      <c r="C168" t="s">
        <v>675</v>
      </c>
      <c r="D168" t="s">
        <v>106</v>
      </c>
      <c r="E168" s="15"/>
      <c r="F168" t="s">
        <v>673</v>
      </c>
      <c r="G168" t="s">
        <v>138</v>
      </c>
      <c r="H168"/>
      <c r="I168"/>
      <c r="J168"/>
      <c r="K168" s="81">
        <v>4.62</v>
      </c>
      <c r="L168" t="s">
        <v>108</v>
      </c>
      <c r="M168" s="81">
        <v>5.5</v>
      </c>
      <c r="N168" s="81">
        <v>5.94</v>
      </c>
      <c r="O168" s="81">
        <v>26778.09</v>
      </c>
      <c r="P168" s="81">
        <v>99.75</v>
      </c>
      <c r="Q168" s="81">
        <v>26.711144775000001</v>
      </c>
      <c r="R168" s="81">
        <v>0</v>
      </c>
      <c r="S168" s="81">
        <v>0.24</v>
      </c>
      <c r="T168" s="81">
        <v>0.05</v>
      </c>
    </row>
    <row r="169" spans="2:20">
      <c r="B169" s="82" t="s">
        <v>258</v>
      </c>
      <c r="C169" s="15"/>
      <c r="D169" s="15"/>
      <c r="E169" s="15"/>
      <c r="F169" s="15"/>
      <c r="K169" s="83">
        <v>0</v>
      </c>
      <c r="N169" s="83">
        <v>0</v>
      </c>
      <c r="O169" s="83">
        <v>0</v>
      </c>
      <c r="Q169" s="83">
        <v>0</v>
      </c>
      <c r="S169" s="83">
        <v>0</v>
      </c>
      <c r="T169" s="83">
        <v>0</v>
      </c>
    </row>
    <row r="170" spans="2:20">
      <c r="B170" s="81">
        <v>0</v>
      </c>
      <c r="C170" s="81">
        <v>0</v>
      </c>
      <c r="D170" s="15"/>
      <c r="E170" s="15"/>
      <c r="F170" s="15"/>
      <c r="G170" s="81">
        <v>0</v>
      </c>
      <c r="H170" s="81">
        <v>0</v>
      </c>
      <c r="K170" s="81">
        <v>0</v>
      </c>
      <c r="L170" s="81">
        <v>0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  <c r="T170" s="81">
        <v>0</v>
      </c>
    </row>
    <row r="171" spans="2:20">
      <c r="B171" s="82" t="s">
        <v>676</v>
      </c>
      <c r="C171" s="15"/>
      <c r="D171" s="15"/>
      <c r="E171" s="15"/>
      <c r="F171" s="15"/>
      <c r="K171" s="83">
        <v>0</v>
      </c>
      <c r="N171" s="83">
        <v>0</v>
      </c>
      <c r="O171" s="83">
        <v>0</v>
      </c>
      <c r="Q171" s="83">
        <v>0</v>
      </c>
      <c r="S171" s="83">
        <v>0</v>
      </c>
      <c r="T171" s="83">
        <v>0</v>
      </c>
    </row>
    <row r="172" spans="2:20">
      <c r="B172" s="81">
        <v>0</v>
      </c>
      <c r="C172" s="81">
        <v>0</v>
      </c>
      <c r="D172" s="15"/>
      <c r="E172" s="15"/>
      <c r="F172" s="15"/>
      <c r="G172" s="81">
        <v>0</v>
      </c>
      <c r="H172" s="81">
        <v>0</v>
      </c>
      <c r="K172" s="81">
        <v>0</v>
      </c>
      <c r="L172" s="81">
        <v>0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  <c r="T172" s="81">
        <v>0</v>
      </c>
    </row>
    <row r="173" spans="2:20">
      <c r="B173" s="82" t="s">
        <v>212</v>
      </c>
      <c r="C173" s="15"/>
      <c r="D173" s="15"/>
      <c r="E173" s="15"/>
      <c r="F173" s="15"/>
      <c r="K173" s="83">
        <v>5.5</v>
      </c>
      <c r="N173" s="83">
        <v>4</v>
      </c>
      <c r="O173" s="83">
        <v>432000</v>
      </c>
      <c r="Q173" s="83">
        <v>1768.7212607619999</v>
      </c>
      <c r="S173" s="83">
        <v>16.22</v>
      </c>
      <c r="T173" s="83">
        <v>3.07</v>
      </c>
    </row>
    <row r="174" spans="2:20">
      <c r="B174" s="82" t="s">
        <v>259</v>
      </c>
      <c r="C174" s="15"/>
      <c r="D174" s="15"/>
      <c r="E174" s="15"/>
      <c r="F174" s="15"/>
      <c r="K174" s="83">
        <v>5.44</v>
      </c>
      <c r="N174" s="83">
        <v>3.51</v>
      </c>
      <c r="O174" s="83">
        <v>54000</v>
      </c>
      <c r="Q174" s="83">
        <v>247.279998285</v>
      </c>
      <c r="S174" s="83">
        <v>2.27</v>
      </c>
      <c r="T174" s="83">
        <v>0.43</v>
      </c>
    </row>
    <row r="175" spans="2:20">
      <c r="B175" t="s">
        <v>677</v>
      </c>
      <c r="C175" t="s">
        <v>678</v>
      </c>
      <c r="D175" t="s">
        <v>129</v>
      </c>
      <c r="E175" t="s">
        <v>129</v>
      </c>
      <c r="F175" t="s">
        <v>320</v>
      </c>
      <c r="G175" t="s">
        <v>679</v>
      </c>
      <c r="H175" t="s">
        <v>509</v>
      </c>
      <c r="I175" t="s">
        <v>680</v>
      </c>
      <c r="J175"/>
      <c r="K175" s="81">
        <v>5.44</v>
      </c>
      <c r="L175" t="s">
        <v>112</v>
      </c>
      <c r="M175" s="81">
        <v>6.88</v>
      </c>
      <c r="N175" s="81">
        <v>3.51</v>
      </c>
      <c r="O175" s="81">
        <v>54000</v>
      </c>
      <c r="P175" s="81">
        <v>121.85362499999999</v>
      </c>
      <c r="Q175" s="81">
        <v>247.279998285</v>
      </c>
      <c r="R175" s="81">
        <v>0.01</v>
      </c>
      <c r="S175" s="81">
        <v>2.27</v>
      </c>
      <c r="T175" s="81">
        <v>0.43</v>
      </c>
    </row>
    <row r="176" spans="2:20">
      <c r="B176" s="82" t="s">
        <v>260</v>
      </c>
      <c r="C176" s="15"/>
      <c r="D176" s="15"/>
      <c r="E176" s="15"/>
      <c r="F176" s="15"/>
      <c r="K176" s="83">
        <v>5.51</v>
      </c>
      <c r="N176" s="83">
        <v>4.08</v>
      </c>
      <c r="O176" s="83">
        <v>378000</v>
      </c>
      <c r="Q176" s="83">
        <v>1521.441262477</v>
      </c>
      <c r="S176" s="83">
        <v>13.95</v>
      </c>
      <c r="T176" s="83">
        <v>2.64</v>
      </c>
    </row>
    <row r="177" spans="2:20">
      <c r="B177" t="s">
        <v>681</v>
      </c>
      <c r="C177" t="s">
        <v>682</v>
      </c>
      <c r="D177" t="s">
        <v>129</v>
      </c>
      <c r="E177" t="s">
        <v>129</v>
      </c>
      <c r="F177" s="15"/>
      <c r="G177" t="s">
        <v>683</v>
      </c>
      <c r="H177" t="s">
        <v>503</v>
      </c>
      <c r="I177" s="88" t="s">
        <v>1391</v>
      </c>
      <c r="J177"/>
      <c r="K177" s="81">
        <v>1.42</v>
      </c>
      <c r="L177" t="s">
        <v>112</v>
      </c>
      <c r="M177" s="81">
        <v>5.25</v>
      </c>
      <c r="N177" s="81">
        <v>3.91</v>
      </c>
      <c r="O177" s="81">
        <v>10000</v>
      </c>
      <c r="P177" s="81">
        <v>102.015083</v>
      </c>
      <c r="Q177" s="81">
        <v>38.3372681914</v>
      </c>
      <c r="R177" s="81">
        <v>0</v>
      </c>
      <c r="S177" s="81">
        <v>0.35</v>
      </c>
      <c r="T177" s="81">
        <v>7.0000000000000007E-2</v>
      </c>
    </row>
    <row r="178" spans="2:20">
      <c r="B178" t="s">
        <v>684</v>
      </c>
      <c r="C178" t="s">
        <v>685</v>
      </c>
      <c r="D178" t="s">
        <v>129</v>
      </c>
      <c r="E178" t="s">
        <v>129</v>
      </c>
      <c r="F178" s="15"/>
      <c r="G178" t="s">
        <v>683</v>
      </c>
      <c r="H178" t="s">
        <v>503</v>
      </c>
      <c r="I178" s="88" t="s">
        <v>1391</v>
      </c>
      <c r="J178"/>
      <c r="K178" s="81">
        <v>2.63</v>
      </c>
      <c r="L178" t="s">
        <v>112</v>
      </c>
      <c r="M178" s="81">
        <v>6.38</v>
      </c>
      <c r="N178" s="81">
        <v>4.45</v>
      </c>
      <c r="O178" s="81">
        <v>20000</v>
      </c>
      <c r="P178" s="81">
        <v>105.64854149999999</v>
      </c>
      <c r="Q178" s="81">
        <v>79.405443791400003</v>
      </c>
      <c r="R178" s="81">
        <v>0</v>
      </c>
      <c r="S178" s="81">
        <v>0.73</v>
      </c>
      <c r="T178" s="81">
        <v>0.14000000000000001</v>
      </c>
    </row>
    <row r="179" spans="2:20">
      <c r="B179" t="s">
        <v>686</v>
      </c>
      <c r="C179" t="s">
        <v>687</v>
      </c>
      <c r="D179" t="s">
        <v>129</v>
      </c>
      <c r="E179" t="s">
        <v>129</v>
      </c>
      <c r="F179" s="15"/>
      <c r="G179" t="s">
        <v>688</v>
      </c>
      <c r="H179" t="s">
        <v>689</v>
      </c>
      <c r="I179" s="88" t="s">
        <v>1391</v>
      </c>
      <c r="J179"/>
      <c r="K179" s="81">
        <v>5.51</v>
      </c>
      <c r="L179" t="s">
        <v>112</v>
      </c>
      <c r="M179" s="81">
        <v>6.5</v>
      </c>
      <c r="N179" s="81">
        <v>4.97</v>
      </c>
      <c r="O179" s="81">
        <v>26000</v>
      </c>
      <c r="P179" s="81">
        <v>109.71488884615384</v>
      </c>
      <c r="Q179" s="81">
        <v>107.2002235938</v>
      </c>
      <c r="R179" s="81">
        <v>0</v>
      </c>
      <c r="S179" s="81">
        <v>0.98</v>
      </c>
      <c r="T179" s="81">
        <v>0.19</v>
      </c>
    </row>
    <row r="180" spans="2:20">
      <c r="B180" t="s">
        <v>690</v>
      </c>
      <c r="C180" t="s">
        <v>691</v>
      </c>
      <c r="D180" t="s">
        <v>129</v>
      </c>
      <c r="E180" t="s">
        <v>129</v>
      </c>
      <c r="F180" s="15"/>
      <c r="G180" t="s">
        <v>692</v>
      </c>
      <c r="H180" t="s">
        <v>689</v>
      </c>
      <c r="I180" t="s">
        <v>680</v>
      </c>
      <c r="J180"/>
      <c r="K180" s="81">
        <v>7.02</v>
      </c>
      <c r="L180" t="s">
        <v>112</v>
      </c>
      <c r="M180" s="81">
        <v>4.9000000000000004</v>
      </c>
      <c r="N180" s="81">
        <v>3.95</v>
      </c>
      <c r="O180" s="81">
        <v>40000</v>
      </c>
      <c r="P180" s="81">
        <v>109.2050165</v>
      </c>
      <c r="Q180" s="81">
        <v>164.15698080280001</v>
      </c>
      <c r="R180" s="81">
        <v>0</v>
      </c>
      <c r="S180" s="81">
        <v>1.51</v>
      </c>
      <c r="T180" s="81">
        <v>0.28999999999999998</v>
      </c>
    </row>
    <row r="181" spans="2:20">
      <c r="B181" t="s">
        <v>693</v>
      </c>
      <c r="C181" t="s">
        <v>694</v>
      </c>
      <c r="D181" t="s">
        <v>129</v>
      </c>
      <c r="E181" t="s">
        <v>129</v>
      </c>
      <c r="F181"/>
      <c r="G181" t="s">
        <v>688</v>
      </c>
      <c r="H181" t="s">
        <v>695</v>
      </c>
      <c r="I181" t="s">
        <v>696</v>
      </c>
      <c r="J181"/>
      <c r="K181" s="81">
        <v>7.01</v>
      </c>
      <c r="L181" t="s">
        <v>112</v>
      </c>
      <c r="M181" s="81">
        <v>4</v>
      </c>
      <c r="N181" s="81">
        <v>3.43</v>
      </c>
      <c r="O181" s="81">
        <v>42000</v>
      </c>
      <c r="P181" s="81">
        <v>104.81655547619047</v>
      </c>
      <c r="Q181" s="81">
        <v>165.43825850140001</v>
      </c>
      <c r="R181" s="81">
        <v>0</v>
      </c>
      <c r="S181" s="81">
        <v>1.52</v>
      </c>
      <c r="T181" s="81">
        <v>0.28999999999999998</v>
      </c>
    </row>
    <row r="182" spans="2:20">
      <c r="B182" t="s">
        <v>697</v>
      </c>
      <c r="C182" t="s">
        <v>698</v>
      </c>
      <c r="D182" t="s">
        <v>129</v>
      </c>
      <c r="E182" t="s">
        <v>129</v>
      </c>
      <c r="F182" s="15"/>
      <c r="G182" t="s">
        <v>688</v>
      </c>
      <c r="H182" t="s">
        <v>695</v>
      </c>
      <c r="I182" t="s">
        <v>696</v>
      </c>
      <c r="J182"/>
      <c r="K182" s="81">
        <v>7.21</v>
      </c>
      <c r="L182" t="s">
        <v>112</v>
      </c>
      <c r="M182" s="81">
        <v>3.88</v>
      </c>
      <c r="N182" s="81">
        <v>3.45</v>
      </c>
      <c r="O182" s="81">
        <v>44000</v>
      </c>
      <c r="P182" s="81">
        <v>103.14905545454546</v>
      </c>
      <c r="Q182" s="81">
        <v>170.55902617519999</v>
      </c>
      <c r="R182" s="81">
        <v>0</v>
      </c>
      <c r="S182" s="81">
        <v>1.56</v>
      </c>
      <c r="T182" s="81">
        <v>0.3</v>
      </c>
    </row>
    <row r="183" spans="2:20">
      <c r="B183" t="s">
        <v>699</v>
      </c>
      <c r="C183" t="s">
        <v>700</v>
      </c>
      <c r="D183" t="s">
        <v>129</v>
      </c>
      <c r="E183" t="s">
        <v>129</v>
      </c>
      <c r="F183" s="15"/>
      <c r="G183" t="s">
        <v>692</v>
      </c>
      <c r="H183" t="s">
        <v>509</v>
      </c>
      <c r="I183" s="88" t="s">
        <v>1391</v>
      </c>
      <c r="J183"/>
      <c r="K183" s="81">
        <v>6.89</v>
      </c>
      <c r="L183" t="s">
        <v>112</v>
      </c>
      <c r="M183" s="81">
        <v>4.75</v>
      </c>
      <c r="N183" s="81">
        <v>3.81</v>
      </c>
      <c r="O183" s="81">
        <v>23000</v>
      </c>
      <c r="P183" s="81">
        <v>108.12941652173913</v>
      </c>
      <c r="Q183" s="81">
        <v>93.460579876400004</v>
      </c>
      <c r="R183" s="81">
        <v>0</v>
      </c>
      <c r="S183" s="81">
        <v>0.86</v>
      </c>
      <c r="T183" s="81">
        <v>0.16</v>
      </c>
    </row>
    <row r="184" spans="2:20">
      <c r="B184" t="s">
        <v>701</v>
      </c>
      <c r="C184" t="s">
        <v>702</v>
      </c>
      <c r="D184" t="s">
        <v>129</v>
      </c>
      <c r="E184" t="s">
        <v>129</v>
      </c>
      <c r="F184" s="15"/>
      <c r="G184" t="s">
        <v>679</v>
      </c>
      <c r="H184" t="s">
        <v>695</v>
      </c>
      <c r="I184" t="s">
        <v>696</v>
      </c>
      <c r="J184"/>
      <c r="K184" s="81">
        <v>6.89</v>
      </c>
      <c r="L184" t="s">
        <v>112</v>
      </c>
      <c r="M184" s="81">
        <v>5.25</v>
      </c>
      <c r="N184" s="81">
        <v>4.1100000000000003</v>
      </c>
      <c r="O184" s="81">
        <v>27000</v>
      </c>
      <c r="P184" s="81">
        <v>110.84562296296296</v>
      </c>
      <c r="Q184" s="81">
        <v>112.4706197956</v>
      </c>
      <c r="R184" s="81">
        <v>0.01</v>
      </c>
      <c r="S184" s="81">
        <v>1.03</v>
      </c>
      <c r="T184" s="81">
        <v>0.2</v>
      </c>
    </row>
    <row r="185" spans="2:20">
      <c r="B185" t="s">
        <v>703</v>
      </c>
      <c r="C185" t="s">
        <v>704</v>
      </c>
      <c r="D185" t="s">
        <v>129</v>
      </c>
      <c r="E185" t="s">
        <v>129</v>
      </c>
      <c r="F185" s="15"/>
      <c r="G185" t="s">
        <v>679</v>
      </c>
      <c r="H185" t="s">
        <v>705</v>
      </c>
      <c r="I185" t="s">
        <v>696</v>
      </c>
      <c r="J185"/>
      <c r="K185" s="81">
        <v>6.14</v>
      </c>
      <c r="L185" t="s">
        <v>112</v>
      </c>
      <c r="M185" s="81">
        <v>5.25</v>
      </c>
      <c r="N185" s="81">
        <v>4.6399999999999997</v>
      </c>
      <c r="O185" s="81">
        <v>8000</v>
      </c>
      <c r="P185" s="81">
        <v>105.8875</v>
      </c>
      <c r="Q185" s="81">
        <v>31.834018</v>
      </c>
      <c r="R185" s="81">
        <v>0</v>
      </c>
      <c r="S185" s="81">
        <v>0.28999999999999998</v>
      </c>
      <c r="T185" s="81">
        <v>0.06</v>
      </c>
    </row>
    <row r="186" spans="2:20">
      <c r="B186" t="s">
        <v>706</v>
      </c>
      <c r="C186" t="s">
        <v>707</v>
      </c>
      <c r="D186" t="s">
        <v>129</v>
      </c>
      <c r="E186" t="s">
        <v>129</v>
      </c>
      <c r="F186" s="15"/>
      <c r="G186" t="s">
        <v>708</v>
      </c>
      <c r="H186" t="s">
        <v>709</v>
      </c>
      <c r="I186" s="88" t="s">
        <v>1391</v>
      </c>
      <c r="J186"/>
      <c r="K186" s="81">
        <v>3.68</v>
      </c>
      <c r="L186" t="s">
        <v>112</v>
      </c>
      <c r="M186" s="81">
        <v>5.95</v>
      </c>
      <c r="N186" s="81">
        <v>4.2</v>
      </c>
      <c r="O186" s="81">
        <v>27000</v>
      </c>
      <c r="P186" s="81">
        <v>109.55266666666667</v>
      </c>
      <c r="Q186" s="81">
        <v>111.15870876</v>
      </c>
      <c r="R186" s="81">
        <v>0</v>
      </c>
      <c r="S186" s="81">
        <v>1.02</v>
      </c>
      <c r="T186" s="81">
        <v>0.19</v>
      </c>
    </row>
    <row r="187" spans="2:20">
      <c r="B187" t="s">
        <v>710</v>
      </c>
      <c r="C187" t="s">
        <v>711</v>
      </c>
      <c r="D187" t="s">
        <v>129</v>
      </c>
      <c r="E187" t="s">
        <v>129</v>
      </c>
      <c r="F187" s="15"/>
      <c r="G187" t="s">
        <v>708</v>
      </c>
      <c r="H187" t="s">
        <v>709</v>
      </c>
      <c r="I187" s="88" t="s">
        <v>1391</v>
      </c>
      <c r="J187"/>
      <c r="K187" s="81">
        <v>5.74</v>
      </c>
      <c r="L187" t="s">
        <v>112</v>
      </c>
      <c r="M187" s="81">
        <v>5.63</v>
      </c>
      <c r="N187" s="81">
        <v>3.69</v>
      </c>
      <c r="O187" s="81">
        <v>23000</v>
      </c>
      <c r="P187" s="81">
        <v>114.4581252173913</v>
      </c>
      <c r="Q187" s="81">
        <v>98.930735950400006</v>
      </c>
      <c r="R187" s="81">
        <v>0</v>
      </c>
      <c r="S187" s="81">
        <v>0.91</v>
      </c>
      <c r="T187" s="81">
        <v>0.17</v>
      </c>
    </row>
    <row r="188" spans="2:20">
      <c r="B188" t="s">
        <v>712</v>
      </c>
      <c r="C188" t="s">
        <v>713</v>
      </c>
      <c r="D188" t="s">
        <v>129</v>
      </c>
      <c r="E188" t="s">
        <v>129</v>
      </c>
      <c r="F188" s="15"/>
      <c r="G188" t="s">
        <v>714</v>
      </c>
      <c r="H188" t="s">
        <v>709</v>
      </c>
      <c r="I188" s="88" t="s">
        <v>1391</v>
      </c>
      <c r="J188"/>
      <c r="K188" s="81">
        <v>6.06</v>
      </c>
      <c r="L188" t="s">
        <v>112</v>
      </c>
      <c r="M188" s="81">
        <v>7</v>
      </c>
      <c r="N188" s="81">
        <v>6.06</v>
      </c>
      <c r="O188" s="81">
        <v>18000</v>
      </c>
      <c r="P188" s="81">
        <v>110.29622222222223</v>
      </c>
      <c r="Q188" s="81">
        <v>74.608776559999995</v>
      </c>
      <c r="R188" s="81">
        <v>0</v>
      </c>
      <c r="S188" s="81">
        <v>0.68</v>
      </c>
      <c r="T188" s="81">
        <v>0.13</v>
      </c>
    </row>
    <row r="189" spans="2:20">
      <c r="B189" t="s">
        <v>715</v>
      </c>
      <c r="C189" t="s">
        <v>716</v>
      </c>
      <c r="D189" t="s">
        <v>129</v>
      </c>
      <c r="E189" t="s">
        <v>129</v>
      </c>
      <c r="F189"/>
      <c r="G189" t="s">
        <v>717</v>
      </c>
      <c r="H189" t="s">
        <v>718</v>
      </c>
      <c r="I189" t="s">
        <v>680</v>
      </c>
      <c r="J189"/>
      <c r="K189" s="81">
        <v>5.26</v>
      </c>
      <c r="L189" t="s">
        <v>112</v>
      </c>
      <c r="M189" s="81">
        <v>5.25</v>
      </c>
      <c r="N189" s="81">
        <v>5.64</v>
      </c>
      <c r="O189" s="81">
        <v>27000</v>
      </c>
      <c r="P189" s="81">
        <v>98.836583333333337</v>
      </c>
      <c r="Q189" s="81">
        <v>100.285527645</v>
      </c>
      <c r="R189" s="81">
        <v>0</v>
      </c>
      <c r="S189" s="81">
        <v>0.92</v>
      </c>
      <c r="T189" s="81">
        <v>0.17</v>
      </c>
    </row>
    <row r="190" spans="2:20">
      <c r="B190" t="s">
        <v>719</v>
      </c>
      <c r="C190" t="s">
        <v>720</v>
      </c>
      <c r="D190" t="s">
        <v>129</v>
      </c>
      <c r="E190" t="s">
        <v>129</v>
      </c>
      <c r="F190" s="15"/>
      <c r="G190" t="s">
        <v>714</v>
      </c>
      <c r="H190" t="s">
        <v>721</v>
      </c>
      <c r="I190" t="s">
        <v>696</v>
      </c>
      <c r="J190"/>
      <c r="K190" s="81">
        <v>2.82</v>
      </c>
      <c r="L190" t="s">
        <v>112</v>
      </c>
      <c r="M190" s="81">
        <v>5.25</v>
      </c>
      <c r="N190" s="81">
        <v>3.98</v>
      </c>
      <c r="O190" s="81">
        <v>23000</v>
      </c>
      <c r="P190" s="81">
        <v>107.96875</v>
      </c>
      <c r="Q190" s="81">
        <v>93.321709374999998</v>
      </c>
      <c r="R190" s="81">
        <v>0</v>
      </c>
      <c r="S190" s="81">
        <v>0.86</v>
      </c>
      <c r="T190" s="81">
        <v>0.16</v>
      </c>
    </row>
    <row r="191" spans="2:20">
      <c r="B191" t="s">
        <v>722</v>
      </c>
      <c r="C191" t="s">
        <v>723</v>
      </c>
      <c r="D191" t="s">
        <v>129</v>
      </c>
      <c r="E191" t="s">
        <v>129</v>
      </c>
      <c r="F191" s="15"/>
      <c r="G191" t="s">
        <v>679</v>
      </c>
      <c r="H191" t="s">
        <v>724</v>
      </c>
      <c r="I191" t="s">
        <v>680</v>
      </c>
      <c r="J191"/>
      <c r="K191" s="81">
        <v>1.1499999999999999</v>
      </c>
      <c r="L191" t="s">
        <v>112</v>
      </c>
      <c r="M191" s="81">
        <v>5.13</v>
      </c>
      <c r="N191" s="81">
        <v>2.2200000000000002</v>
      </c>
      <c r="O191" s="81">
        <v>8000</v>
      </c>
      <c r="P191" s="81">
        <v>104.92749999999999</v>
      </c>
      <c r="Q191" s="81">
        <v>31.5454036</v>
      </c>
      <c r="R191" s="81">
        <v>0</v>
      </c>
      <c r="S191" s="81">
        <v>0.28999999999999998</v>
      </c>
      <c r="T191" s="81">
        <v>0.05</v>
      </c>
    </row>
    <row r="192" spans="2:20">
      <c r="B192" t="s">
        <v>725</v>
      </c>
      <c r="C192" t="s">
        <v>726</v>
      </c>
      <c r="D192" t="s">
        <v>129</v>
      </c>
      <c r="E192" t="s">
        <v>129</v>
      </c>
      <c r="F192" s="15"/>
      <c r="G192" t="s">
        <v>692</v>
      </c>
      <c r="H192"/>
      <c r="I192"/>
      <c r="J192"/>
      <c r="K192" s="81">
        <v>2.42</v>
      </c>
      <c r="L192" t="s">
        <v>112</v>
      </c>
      <c r="M192" s="81">
        <v>4.7</v>
      </c>
      <c r="N192" s="81">
        <v>2.23</v>
      </c>
      <c r="O192" s="81">
        <v>12000</v>
      </c>
      <c r="P192" s="81">
        <v>108.05388916666666</v>
      </c>
      <c r="Q192" s="81">
        <v>48.727981858600003</v>
      </c>
      <c r="R192" s="81">
        <v>0</v>
      </c>
      <c r="S192" s="81">
        <v>0.45</v>
      </c>
      <c r="T192" s="81">
        <v>0.08</v>
      </c>
    </row>
    <row r="193" spans="2:6">
      <c r="B193" s="91" t="s">
        <v>1389</v>
      </c>
      <c r="C193" s="15"/>
      <c r="D193" s="15"/>
      <c r="E193" s="15"/>
      <c r="F193" s="15"/>
    </row>
    <row r="194" spans="2:6">
      <c r="B194" s="91" t="s">
        <v>1390</v>
      </c>
      <c r="C194" s="15"/>
      <c r="D194" s="15"/>
      <c r="E194" s="15"/>
      <c r="F194" s="15"/>
    </row>
    <row r="195" spans="2:6">
      <c r="C195" s="15"/>
      <c r="D195" s="15"/>
      <c r="E195" s="15"/>
      <c r="F195" s="15"/>
    </row>
    <row r="196" spans="2:6">
      <c r="C196" s="15"/>
      <c r="D196" s="15"/>
      <c r="E196" s="15"/>
      <c r="F196" s="15"/>
    </row>
    <row r="197" spans="2:6">
      <c r="C197" s="15"/>
      <c r="D197" s="15"/>
      <c r="E197" s="15"/>
      <c r="F197" s="15"/>
    </row>
    <row r="198" spans="2:6">
      <c r="C198" s="15"/>
      <c r="D198" s="15"/>
      <c r="E198" s="15"/>
      <c r="F198" s="15"/>
    </row>
    <row r="199" spans="2:6">
      <c r="C199" s="15"/>
      <c r="D199" s="15"/>
      <c r="E199" s="15"/>
      <c r="F199" s="15"/>
    </row>
    <row r="200" spans="2:6">
      <c r="C200" s="15"/>
      <c r="D200" s="15"/>
      <c r="E200" s="15"/>
      <c r="F200" s="15"/>
    </row>
    <row r="201" spans="2:6">
      <c r="C201" s="15"/>
      <c r="D201" s="15"/>
      <c r="E201" s="15"/>
      <c r="F201" s="15"/>
    </row>
    <row r="202" spans="2:6">
      <c r="C202" s="15"/>
      <c r="D202" s="15"/>
      <c r="E202" s="15"/>
      <c r="F202" s="15"/>
    </row>
    <row r="203" spans="2:6">
      <c r="C203" s="15"/>
      <c r="D203" s="15"/>
      <c r="E203" s="15"/>
      <c r="F203" s="15"/>
    </row>
    <row r="204" spans="2:6">
      <c r="C204" s="15"/>
      <c r="D204" s="15"/>
      <c r="E204" s="15"/>
      <c r="F204" s="15"/>
    </row>
    <row r="205" spans="2:6">
      <c r="C205" s="15"/>
      <c r="D205" s="15"/>
      <c r="E205" s="15"/>
      <c r="F205" s="15"/>
    </row>
    <row r="206" spans="2:6">
      <c r="C206" s="15"/>
      <c r="D206" s="15"/>
      <c r="E206" s="15"/>
      <c r="F206" s="15"/>
    </row>
    <row r="207" spans="2:6">
      <c r="C207" s="15"/>
      <c r="D207" s="15"/>
      <c r="E207" s="15"/>
      <c r="F207" s="15"/>
    </row>
    <row r="208" spans="2:6">
      <c r="C208" s="15"/>
      <c r="D208" s="15"/>
      <c r="E208" s="15"/>
      <c r="F208" s="15"/>
    </row>
    <row r="209" spans="3:6">
      <c r="C209" s="15"/>
      <c r="D209" s="15"/>
      <c r="E209" s="15"/>
      <c r="F209" s="15"/>
    </row>
    <row r="210" spans="3:6">
      <c r="C210" s="15"/>
      <c r="D210" s="15"/>
      <c r="E210" s="15"/>
      <c r="F210" s="15"/>
    </row>
    <row r="211" spans="3:6">
      <c r="C211" s="15"/>
      <c r="D211" s="15"/>
      <c r="E211" s="15"/>
      <c r="F211" s="15"/>
    </row>
    <row r="212" spans="3:6">
      <c r="C212" s="15"/>
      <c r="D212" s="15"/>
      <c r="E212" s="15"/>
      <c r="F212" s="15"/>
    </row>
    <row r="213" spans="3:6">
      <c r="C213" s="15"/>
      <c r="D213" s="15"/>
      <c r="E213" s="15"/>
      <c r="F213" s="15"/>
    </row>
    <row r="214" spans="3:6">
      <c r="C214" s="15"/>
      <c r="D214" s="15"/>
      <c r="E214" s="15"/>
      <c r="F214" s="15"/>
    </row>
    <row r="215" spans="3:6">
      <c r="C215" s="15"/>
      <c r="D215" s="15"/>
      <c r="E215" s="15"/>
      <c r="F215" s="15"/>
    </row>
    <row r="216" spans="3:6">
      <c r="C216" s="15"/>
      <c r="D216" s="15"/>
      <c r="E216" s="15"/>
      <c r="F216" s="15"/>
    </row>
    <row r="217" spans="3:6">
      <c r="C217" s="15"/>
      <c r="D217" s="15"/>
      <c r="E217" s="15"/>
      <c r="F217" s="15"/>
    </row>
    <row r="218" spans="3:6">
      <c r="C218" s="15"/>
      <c r="D218" s="15"/>
      <c r="E218" s="15"/>
      <c r="F218" s="15"/>
    </row>
    <row r="219" spans="3:6">
      <c r="C219" s="15"/>
      <c r="D219" s="15"/>
      <c r="E219" s="15"/>
      <c r="F219" s="15"/>
    </row>
    <row r="220" spans="3:6">
      <c r="C220" s="15"/>
      <c r="D220" s="15"/>
      <c r="E220" s="15"/>
      <c r="F220" s="15"/>
    </row>
    <row r="221" spans="3:6">
      <c r="C221" s="15"/>
      <c r="D221" s="15"/>
      <c r="E221" s="15"/>
      <c r="F221" s="15"/>
    </row>
    <row r="222" spans="3:6">
      <c r="C222" s="15"/>
      <c r="D222" s="15"/>
      <c r="E222" s="15"/>
      <c r="F222" s="15"/>
    </row>
    <row r="223" spans="3:6">
      <c r="C223" s="15"/>
      <c r="D223" s="15"/>
      <c r="E223" s="15"/>
      <c r="F223" s="15"/>
    </row>
    <row r="224" spans="3:6">
      <c r="C224" s="15"/>
      <c r="D224" s="15"/>
      <c r="E224" s="15"/>
      <c r="F224" s="15"/>
    </row>
    <row r="225" spans="3:6">
      <c r="C225" s="15"/>
      <c r="D225" s="15"/>
      <c r="E225" s="15"/>
      <c r="F225" s="15"/>
    </row>
    <row r="226" spans="3:6">
      <c r="C226" s="15"/>
      <c r="D226" s="15"/>
      <c r="E226" s="15"/>
      <c r="F226" s="15"/>
    </row>
    <row r="227" spans="3:6">
      <c r="C227" s="15"/>
      <c r="D227" s="15"/>
      <c r="E227" s="15"/>
      <c r="F227" s="15"/>
    </row>
    <row r="228" spans="3:6">
      <c r="C228" s="15"/>
      <c r="D228" s="15"/>
      <c r="E228" s="15"/>
      <c r="F228" s="15"/>
    </row>
    <row r="229" spans="3:6">
      <c r="C229" s="15"/>
      <c r="D229" s="15"/>
      <c r="E229" s="15"/>
      <c r="F229" s="15"/>
    </row>
    <row r="230" spans="3:6">
      <c r="C230" s="15"/>
      <c r="D230" s="15"/>
      <c r="E230" s="15"/>
      <c r="F230" s="15"/>
    </row>
    <row r="231" spans="3:6">
      <c r="C231" s="15"/>
      <c r="D231" s="15"/>
      <c r="E231" s="15"/>
      <c r="F231" s="15"/>
    </row>
    <row r="232" spans="3:6">
      <c r="C232" s="15"/>
      <c r="D232" s="15"/>
      <c r="E232" s="15"/>
      <c r="F232" s="15"/>
    </row>
    <row r="233" spans="3:6">
      <c r="C233" s="15"/>
      <c r="D233" s="15"/>
      <c r="E233" s="15"/>
      <c r="F233" s="15"/>
    </row>
    <row r="234" spans="3:6">
      <c r="C234" s="15"/>
      <c r="D234" s="15"/>
      <c r="E234" s="15"/>
      <c r="F234" s="15"/>
    </row>
    <row r="235" spans="3:6">
      <c r="C235" s="15"/>
      <c r="D235" s="15"/>
      <c r="E235" s="15"/>
      <c r="F235" s="15"/>
    </row>
    <row r="236" spans="3:6">
      <c r="C236" s="15"/>
      <c r="D236" s="15"/>
      <c r="E236" s="15"/>
      <c r="F236" s="15"/>
    </row>
    <row r="237" spans="3:6">
      <c r="C237" s="15"/>
      <c r="D237" s="15"/>
      <c r="E237" s="15"/>
      <c r="F237" s="15"/>
    </row>
    <row r="238" spans="3:6">
      <c r="C238" s="15"/>
      <c r="D238" s="15"/>
      <c r="E238" s="15"/>
      <c r="F238" s="15"/>
    </row>
    <row r="239" spans="3:6">
      <c r="C239" s="15"/>
      <c r="D239" s="15"/>
      <c r="E239" s="15"/>
      <c r="F239" s="15"/>
    </row>
    <row r="240" spans="3:6">
      <c r="C240" s="15"/>
      <c r="D240" s="15"/>
      <c r="E240" s="15"/>
      <c r="F240" s="15"/>
    </row>
    <row r="241" spans="3:6">
      <c r="C241" s="15"/>
      <c r="D241" s="15"/>
      <c r="E241" s="15"/>
      <c r="F241" s="15"/>
    </row>
    <row r="242" spans="3:6">
      <c r="C242" s="15"/>
      <c r="D242" s="15"/>
      <c r="E242" s="15"/>
      <c r="F242" s="15"/>
    </row>
    <row r="243" spans="3:6">
      <c r="C243" s="15"/>
      <c r="D243" s="15"/>
      <c r="E243" s="15"/>
      <c r="F243" s="15"/>
    </row>
    <row r="244" spans="3:6">
      <c r="C244" s="15"/>
      <c r="D244" s="15"/>
      <c r="E244" s="15"/>
      <c r="F244" s="15"/>
    </row>
    <row r="245" spans="3:6">
      <c r="C245" s="15"/>
      <c r="D245" s="15"/>
      <c r="E245" s="15"/>
      <c r="F245" s="15"/>
    </row>
    <row r="246" spans="3:6">
      <c r="C246" s="15"/>
      <c r="D246" s="15"/>
      <c r="E246" s="15"/>
      <c r="F246" s="15"/>
    </row>
    <row r="247" spans="3:6">
      <c r="C247" s="15"/>
      <c r="D247" s="15"/>
      <c r="E247" s="15"/>
      <c r="F247" s="15"/>
    </row>
    <row r="248" spans="3:6">
      <c r="C248" s="15"/>
      <c r="D248" s="15"/>
      <c r="E248" s="15"/>
      <c r="F248" s="15"/>
    </row>
    <row r="249" spans="3:6">
      <c r="C249" s="15"/>
      <c r="D249" s="15"/>
      <c r="E249" s="15"/>
      <c r="F249" s="15"/>
    </row>
    <row r="250" spans="3:6">
      <c r="C250" s="15"/>
      <c r="D250" s="15"/>
      <c r="E250" s="15"/>
      <c r="F250" s="15"/>
    </row>
    <row r="251" spans="3:6">
      <c r="C251" s="15"/>
      <c r="D251" s="15"/>
      <c r="E251" s="15"/>
      <c r="F251" s="15"/>
    </row>
    <row r="252" spans="3:6">
      <c r="C252" s="15"/>
      <c r="D252" s="15"/>
      <c r="E252" s="15"/>
      <c r="F252" s="15"/>
    </row>
    <row r="253" spans="3:6">
      <c r="C253" s="15"/>
      <c r="D253" s="15"/>
      <c r="E253" s="15"/>
      <c r="F253" s="15"/>
    </row>
    <row r="254" spans="3:6">
      <c r="C254" s="15"/>
      <c r="D254" s="15"/>
      <c r="E254" s="15"/>
      <c r="F254" s="15"/>
    </row>
    <row r="255" spans="3:6">
      <c r="C255" s="15"/>
      <c r="D255" s="15"/>
      <c r="E255" s="15"/>
      <c r="F255" s="15"/>
    </row>
    <row r="256" spans="3:6">
      <c r="C256" s="15"/>
      <c r="D256" s="15"/>
      <c r="E256" s="15"/>
      <c r="F256" s="15"/>
    </row>
    <row r="257" spans="3:6">
      <c r="C257" s="15"/>
      <c r="D257" s="15"/>
      <c r="E257" s="15"/>
      <c r="F257" s="15"/>
    </row>
    <row r="258" spans="3:6">
      <c r="C258" s="15"/>
      <c r="D258" s="15"/>
      <c r="E258" s="15"/>
      <c r="F258" s="15"/>
    </row>
    <row r="259" spans="3:6">
      <c r="C259" s="15"/>
      <c r="D259" s="15"/>
      <c r="E259" s="15"/>
      <c r="F259" s="15"/>
    </row>
    <row r="260" spans="3:6">
      <c r="C260" s="15"/>
      <c r="D260" s="15"/>
      <c r="E260" s="15"/>
      <c r="F260" s="15"/>
    </row>
    <row r="261" spans="3:6">
      <c r="C261" s="15"/>
      <c r="D261" s="15"/>
      <c r="E261" s="15"/>
      <c r="F261" s="15"/>
    </row>
    <row r="262" spans="3:6">
      <c r="C262" s="15"/>
      <c r="D262" s="15"/>
      <c r="E262" s="15"/>
      <c r="F262" s="15"/>
    </row>
    <row r="263" spans="3:6">
      <c r="C263" s="15"/>
      <c r="D263" s="15"/>
      <c r="E263" s="15"/>
      <c r="F263" s="15"/>
    </row>
    <row r="264" spans="3:6">
      <c r="C264" s="15"/>
      <c r="D264" s="15"/>
      <c r="E264" s="15"/>
      <c r="F264" s="15"/>
    </row>
    <row r="265" spans="3:6">
      <c r="C265" s="15"/>
      <c r="D265" s="15"/>
      <c r="E265" s="15"/>
      <c r="F265" s="15"/>
    </row>
    <row r="266" spans="3:6">
      <c r="C266" s="15"/>
      <c r="D266" s="15"/>
      <c r="E266" s="15"/>
      <c r="F266" s="15"/>
    </row>
    <row r="267" spans="3:6">
      <c r="C267" s="15"/>
      <c r="D267" s="15"/>
      <c r="E267" s="15"/>
      <c r="F267" s="15"/>
    </row>
    <row r="268" spans="3:6">
      <c r="C268" s="15"/>
      <c r="D268" s="15"/>
      <c r="E268" s="15"/>
      <c r="F268" s="15"/>
    </row>
    <row r="269" spans="3:6">
      <c r="C269" s="15"/>
      <c r="D269" s="15"/>
      <c r="E269" s="15"/>
      <c r="F269" s="15"/>
    </row>
    <row r="270" spans="3:6">
      <c r="C270" s="15"/>
      <c r="D270" s="15"/>
      <c r="E270" s="15"/>
      <c r="F270" s="15"/>
    </row>
    <row r="271" spans="3:6">
      <c r="C271" s="15"/>
      <c r="D271" s="15"/>
      <c r="E271" s="15"/>
      <c r="F271" s="15"/>
    </row>
    <row r="272" spans="3:6">
      <c r="C272" s="15"/>
      <c r="D272" s="15"/>
      <c r="E272" s="15"/>
      <c r="F272" s="15"/>
    </row>
    <row r="273" spans="3:6">
      <c r="C273" s="15"/>
      <c r="D273" s="15"/>
      <c r="E273" s="15"/>
      <c r="F273" s="15"/>
    </row>
    <row r="274" spans="3:6">
      <c r="C274" s="15"/>
      <c r="D274" s="15"/>
      <c r="E274" s="15"/>
      <c r="F274" s="15"/>
    </row>
    <row r="275" spans="3:6">
      <c r="C275" s="15"/>
      <c r="D275" s="15"/>
      <c r="E275" s="15"/>
      <c r="F275" s="15"/>
    </row>
    <row r="276" spans="3:6">
      <c r="C276" s="15"/>
      <c r="D276" s="15"/>
      <c r="E276" s="15"/>
      <c r="F276" s="15"/>
    </row>
    <row r="277" spans="3:6">
      <c r="C277" s="15"/>
      <c r="D277" s="15"/>
      <c r="E277" s="15"/>
      <c r="F277" s="15"/>
    </row>
    <row r="278" spans="3:6">
      <c r="C278" s="15"/>
      <c r="D278" s="15"/>
      <c r="E278" s="15"/>
      <c r="F278" s="15"/>
    </row>
    <row r="279" spans="3:6">
      <c r="C279" s="15"/>
      <c r="D279" s="15"/>
      <c r="E279" s="15"/>
      <c r="F279" s="15"/>
    </row>
    <row r="280" spans="3:6">
      <c r="C280" s="15"/>
      <c r="D280" s="15"/>
      <c r="E280" s="15"/>
      <c r="F280" s="15"/>
    </row>
    <row r="281" spans="3:6">
      <c r="C281" s="15"/>
      <c r="D281" s="15"/>
      <c r="E281" s="15"/>
      <c r="F281" s="15"/>
    </row>
    <row r="282" spans="3:6">
      <c r="C282" s="15"/>
      <c r="D282" s="15"/>
      <c r="E282" s="15"/>
      <c r="F282" s="15"/>
    </row>
    <row r="283" spans="3:6">
      <c r="C283" s="15"/>
      <c r="D283" s="15"/>
      <c r="E283" s="15"/>
      <c r="F283" s="15"/>
    </row>
    <row r="284" spans="3:6">
      <c r="C284" s="15"/>
      <c r="D284" s="15"/>
      <c r="E284" s="15"/>
      <c r="F284" s="15"/>
    </row>
    <row r="285" spans="3:6">
      <c r="C285" s="15"/>
      <c r="D285" s="15"/>
      <c r="E285" s="15"/>
      <c r="F285" s="15"/>
    </row>
    <row r="286" spans="3:6">
      <c r="C286" s="15"/>
      <c r="D286" s="15"/>
      <c r="E286" s="15"/>
      <c r="F286" s="15"/>
    </row>
    <row r="287" spans="3:6">
      <c r="C287" s="15"/>
      <c r="D287" s="15"/>
      <c r="E287" s="15"/>
      <c r="F287" s="15"/>
    </row>
    <row r="288" spans="3:6">
      <c r="C288" s="15"/>
      <c r="D288" s="15"/>
      <c r="E288" s="15"/>
      <c r="F288" s="15"/>
    </row>
    <row r="289" spans="3:6">
      <c r="C289" s="15"/>
      <c r="D289" s="15"/>
      <c r="E289" s="15"/>
      <c r="F289" s="15"/>
    </row>
    <row r="290" spans="3:6">
      <c r="C290" s="15"/>
      <c r="D290" s="15"/>
      <c r="E290" s="15"/>
      <c r="F290" s="15"/>
    </row>
    <row r="291" spans="3:6">
      <c r="C291" s="15"/>
      <c r="D291" s="15"/>
      <c r="E291" s="15"/>
      <c r="F291" s="15"/>
    </row>
    <row r="292" spans="3:6">
      <c r="C292" s="15"/>
      <c r="D292" s="15"/>
      <c r="E292" s="15"/>
      <c r="F292" s="15"/>
    </row>
    <row r="293" spans="3:6">
      <c r="C293" s="15"/>
      <c r="D293" s="15"/>
      <c r="E293" s="15"/>
      <c r="F293" s="15"/>
    </row>
    <row r="294" spans="3:6">
      <c r="C294" s="15"/>
      <c r="D294" s="15"/>
      <c r="E294" s="15"/>
      <c r="F294" s="15"/>
    </row>
    <row r="295" spans="3:6">
      <c r="C295" s="15"/>
      <c r="D295" s="15"/>
      <c r="E295" s="15"/>
      <c r="F295" s="15"/>
    </row>
    <row r="296" spans="3:6">
      <c r="C296" s="15"/>
      <c r="D296" s="15"/>
      <c r="E296" s="15"/>
      <c r="F296" s="15"/>
    </row>
    <row r="297" spans="3:6">
      <c r="C297" s="15"/>
      <c r="D297" s="15"/>
      <c r="E297" s="15"/>
      <c r="F297" s="15"/>
    </row>
    <row r="298" spans="3:6">
      <c r="C298" s="15"/>
      <c r="D298" s="15"/>
      <c r="E298" s="15"/>
      <c r="F298" s="15"/>
    </row>
    <row r="299" spans="3:6">
      <c r="C299" s="15"/>
      <c r="D299" s="15"/>
      <c r="E299" s="15"/>
      <c r="F299" s="15"/>
    </row>
    <row r="300" spans="3:6">
      <c r="C300" s="15"/>
      <c r="D300" s="15"/>
      <c r="E300" s="15"/>
      <c r="F300" s="15"/>
    </row>
    <row r="301" spans="3:6">
      <c r="C301" s="15"/>
      <c r="D301" s="15"/>
      <c r="E301" s="15"/>
      <c r="F301" s="15"/>
    </row>
    <row r="302" spans="3:6">
      <c r="C302" s="15"/>
      <c r="D302" s="15"/>
      <c r="E302" s="15"/>
      <c r="F302" s="15"/>
    </row>
    <row r="303" spans="3:6">
      <c r="C303" s="15"/>
      <c r="D303" s="15"/>
      <c r="E303" s="15"/>
      <c r="F303" s="15"/>
    </row>
    <row r="304" spans="3:6">
      <c r="C304" s="15"/>
      <c r="D304" s="15"/>
      <c r="E304" s="15"/>
      <c r="F304" s="15"/>
    </row>
    <row r="305" spans="3:6">
      <c r="C305" s="15"/>
      <c r="D305" s="15"/>
      <c r="E305" s="15"/>
      <c r="F305" s="15"/>
    </row>
    <row r="306" spans="3:6">
      <c r="C306" s="15"/>
      <c r="D306" s="15"/>
      <c r="E306" s="15"/>
      <c r="F306" s="15"/>
    </row>
    <row r="307" spans="3:6">
      <c r="C307" s="15"/>
      <c r="D307" s="15"/>
      <c r="E307" s="15"/>
      <c r="F307" s="15"/>
    </row>
    <row r="308" spans="3:6">
      <c r="C308" s="15"/>
      <c r="D308" s="15"/>
      <c r="E308" s="15"/>
      <c r="F308" s="15"/>
    </row>
    <row r="309" spans="3:6">
      <c r="C309" s="15"/>
      <c r="D309" s="15"/>
      <c r="E309" s="15"/>
      <c r="F309" s="15"/>
    </row>
    <row r="310" spans="3:6">
      <c r="C310" s="15"/>
      <c r="D310" s="15"/>
      <c r="E310" s="15"/>
      <c r="F310" s="15"/>
    </row>
    <row r="311" spans="3:6">
      <c r="C311" s="15"/>
      <c r="D311" s="15"/>
      <c r="E311" s="15"/>
      <c r="F311" s="15"/>
    </row>
    <row r="312" spans="3:6">
      <c r="C312" s="15"/>
      <c r="D312" s="15"/>
      <c r="E312" s="15"/>
      <c r="F312" s="15"/>
    </row>
    <row r="313" spans="3:6">
      <c r="C313" s="15"/>
      <c r="D313" s="15"/>
      <c r="E313" s="15"/>
      <c r="F313" s="15"/>
    </row>
    <row r="314" spans="3:6">
      <c r="C314" s="15"/>
      <c r="D314" s="15"/>
      <c r="E314" s="15"/>
      <c r="F314" s="15"/>
    </row>
    <row r="315" spans="3:6">
      <c r="C315" s="15"/>
      <c r="D315" s="15"/>
      <c r="E315" s="15"/>
      <c r="F315" s="15"/>
    </row>
    <row r="316" spans="3:6">
      <c r="C316" s="15"/>
      <c r="D316" s="15"/>
      <c r="E316" s="15"/>
      <c r="F316" s="15"/>
    </row>
    <row r="317" spans="3:6">
      <c r="C317" s="15"/>
      <c r="D317" s="15"/>
      <c r="E317" s="15"/>
      <c r="F317" s="15"/>
    </row>
    <row r="318" spans="3:6">
      <c r="C318" s="15"/>
      <c r="D318" s="15"/>
      <c r="E318" s="15"/>
      <c r="F318" s="15"/>
    </row>
    <row r="319" spans="3:6">
      <c r="C319" s="15"/>
      <c r="D319" s="15"/>
      <c r="E319" s="15"/>
      <c r="F319" s="15"/>
    </row>
    <row r="320" spans="3:6">
      <c r="C320" s="15"/>
      <c r="D320" s="15"/>
      <c r="E320" s="15"/>
      <c r="F320" s="15"/>
    </row>
    <row r="321" spans="3:6">
      <c r="C321" s="15"/>
      <c r="D321" s="15"/>
      <c r="E321" s="15"/>
      <c r="F321" s="15"/>
    </row>
    <row r="322" spans="3:6">
      <c r="C322" s="15"/>
      <c r="D322" s="15"/>
      <c r="E322" s="15"/>
      <c r="F322" s="15"/>
    </row>
    <row r="323" spans="3:6">
      <c r="C323" s="15"/>
      <c r="D323" s="15"/>
      <c r="E323" s="15"/>
      <c r="F323" s="15"/>
    </row>
    <row r="324" spans="3:6">
      <c r="C324" s="15"/>
      <c r="D324" s="15"/>
      <c r="E324" s="15"/>
      <c r="F324" s="15"/>
    </row>
    <row r="325" spans="3:6">
      <c r="C325" s="15"/>
      <c r="D325" s="15"/>
      <c r="E325" s="15"/>
      <c r="F325" s="15"/>
    </row>
    <row r="326" spans="3:6">
      <c r="C326" s="15"/>
      <c r="D326" s="15"/>
      <c r="E326" s="15"/>
      <c r="F326" s="15"/>
    </row>
    <row r="327" spans="3:6">
      <c r="C327" s="15"/>
      <c r="D327" s="15"/>
      <c r="E327" s="15"/>
      <c r="F327" s="15"/>
    </row>
    <row r="328" spans="3:6">
      <c r="C328" s="15"/>
      <c r="D328" s="15"/>
      <c r="E328" s="15"/>
      <c r="F328" s="15"/>
    </row>
    <row r="329" spans="3:6">
      <c r="C329" s="15"/>
      <c r="D329" s="15"/>
      <c r="E329" s="15"/>
      <c r="F329" s="15"/>
    </row>
    <row r="330" spans="3:6">
      <c r="C330" s="15"/>
      <c r="D330" s="15"/>
      <c r="E330" s="15"/>
      <c r="F330" s="15"/>
    </row>
    <row r="331" spans="3:6">
      <c r="C331" s="15"/>
      <c r="D331" s="15"/>
      <c r="E331" s="15"/>
      <c r="F331" s="15"/>
    </row>
    <row r="332" spans="3:6">
      <c r="C332" s="15"/>
      <c r="D332" s="15"/>
      <c r="E332" s="15"/>
      <c r="F332" s="15"/>
    </row>
    <row r="333" spans="3:6">
      <c r="C333" s="15"/>
      <c r="D333" s="15"/>
      <c r="E333" s="15"/>
      <c r="F333" s="15"/>
    </row>
    <row r="334" spans="3:6">
      <c r="C334" s="15"/>
      <c r="D334" s="15"/>
      <c r="E334" s="15"/>
      <c r="F334" s="15"/>
    </row>
    <row r="335" spans="3:6">
      <c r="C335" s="15"/>
      <c r="D335" s="15"/>
      <c r="E335" s="15"/>
      <c r="F335" s="15"/>
    </row>
    <row r="336" spans="3:6">
      <c r="C336" s="15"/>
      <c r="D336" s="15"/>
      <c r="E336" s="15"/>
      <c r="F336" s="15"/>
    </row>
    <row r="337" spans="3:6">
      <c r="C337" s="15"/>
      <c r="D337" s="15"/>
      <c r="E337" s="15"/>
      <c r="F337" s="15"/>
    </row>
    <row r="338" spans="3:6">
      <c r="C338" s="15"/>
      <c r="D338" s="15"/>
      <c r="E338" s="15"/>
      <c r="F338" s="15"/>
    </row>
    <row r="339" spans="3:6">
      <c r="C339" s="15"/>
      <c r="D339" s="15"/>
      <c r="E339" s="15"/>
      <c r="F339" s="15"/>
    </row>
    <row r="340" spans="3:6">
      <c r="C340" s="15"/>
      <c r="D340" s="15"/>
      <c r="E340" s="15"/>
      <c r="F340" s="15"/>
    </row>
    <row r="341" spans="3:6">
      <c r="C341" s="15"/>
      <c r="D341" s="15"/>
      <c r="E341" s="15"/>
      <c r="F341" s="15"/>
    </row>
    <row r="342" spans="3:6">
      <c r="C342" s="15"/>
      <c r="D342" s="15"/>
      <c r="E342" s="15"/>
      <c r="F342" s="15"/>
    </row>
    <row r="343" spans="3:6">
      <c r="C343" s="15"/>
      <c r="D343" s="15"/>
      <c r="E343" s="15"/>
      <c r="F343" s="15"/>
    </row>
    <row r="344" spans="3:6">
      <c r="C344" s="15"/>
      <c r="D344" s="15"/>
      <c r="E344" s="15"/>
      <c r="F344" s="15"/>
    </row>
    <row r="345" spans="3:6">
      <c r="C345" s="15"/>
      <c r="D345" s="15"/>
      <c r="E345" s="15"/>
      <c r="F345" s="15"/>
    </row>
    <row r="346" spans="3:6">
      <c r="C346" s="15"/>
      <c r="D346" s="15"/>
      <c r="E346" s="15"/>
      <c r="F346" s="15"/>
    </row>
    <row r="347" spans="3:6">
      <c r="C347" s="15"/>
      <c r="D347" s="15"/>
      <c r="E347" s="15"/>
      <c r="F347" s="15"/>
    </row>
    <row r="348" spans="3:6">
      <c r="C348" s="15"/>
      <c r="D348" s="15"/>
      <c r="E348" s="15"/>
      <c r="F348" s="15"/>
    </row>
    <row r="349" spans="3:6">
      <c r="C349" s="15"/>
      <c r="D349" s="15"/>
      <c r="E349" s="15"/>
      <c r="F349" s="15"/>
    </row>
    <row r="350" spans="3:6">
      <c r="C350" s="15"/>
      <c r="D350" s="15"/>
      <c r="E350" s="15"/>
      <c r="F350" s="15"/>
    </row>
    <row r="351" spans="3:6">
      <c r="C351" s="15"/>
      <c r="D351" s="15"/>
      <c r="E351" s="15"/>
      <c r="F351" s="15"/>
    </row>
    <row r="352" spans="3:6">
      <c r="C352" s="15"/>
      <c r="D352" s="15"/>
      <c r="E352" s="15"/>
      <c r="F352" s="15"/>
    </row>
    <row r="353" spans="3:6">
      <c r="C353" s="15"/>
      <c r="D353" s="15"/>
      <c r="E353" s="15"/>
      <c r="F353" s="15"/>
    </row>
    <row r="354" spans="3:6">
      <c r="C354" s="15"/>
      <c r="D354" s="15"/>
      <c r="E354" s="15"/>
      <c r="F354" s="15"/>
    </row>
    <row r="355" spans="3:6">
      <c r="C355" s="15"/>
      <c r="D355" s="15"/>
      <c r="E355" s="15"/>
      <c r="F355" s="15"/>
    </row>
    <row r="356" spans="3:6">
      <c r="C356" s="15"/>
      <c r="D356" s="15"/>
      <c r="E356" s="15"/>
      <c r="F356" s="15"/>
    </row>
    <row r="357" spans="3:6">
      <c r="C357" s="15"/>
      <c r="D357" s="15"/>
      <c r="E357" s="15"/>
      <c r="F357" s="15"/>
    </row>
    <row r="358" spans="3:6">
      <c r="C358" s="15"/>
      <c r="D358" s="15"/>
      <c r="E358" s="15"/>
      <c r="F358" s="15"/>
    </row>
    <row r="359" spans="3:6">
      <c r="C359" s="15"/>
      <c r="D359" s="15"/>
      <c r="E359" s="15"/>
      <c r="F359" s="15"/>
    </row>
    <row r="360" spans="3:6">
      <c r="C360" s="15"/>
      <c r="D360" s="15"/>
      <c r="E360" s="15"/>
      <c r="F360" s="15"/>
    </row>
    <row r="361" spans="3:6">
      <c r="C361" s="15"/>
      <c r="D361" s="15"/>
      <c r="E361" s="15"/>
      <c r="F361" s="15"/>
    </row>
    <row r="362" spans="3:6">
      <c r="C362" s="15"/>
      <c r="D362" s="15"/>
      <c r="E362" s="15"/>
      <c r="F362" s="15"/>
    </row>
    <row r="363" spans="3:6">
      <c r="C363" s="15"/>
      <c r="D363" s="15"/>
      <c r="E363" s="15"/>
      <c r="F363" s="15"/>
    </row>
    <row r="364" spans="3:6">
      <c r="C364" s="15"/>
      <c r="D364" s="15"/>
      <c r="E364" s="15"/>
      <c r="F364" s="15"/>
    </row>
    <row r="365" spans="3:6">
      <c r="C365" s="15"/>
      <c r="D365" s="15"/>
      <c r="E365" s="15"/>
      <c r="F365" s="15"/>
    </row>
    <row r="366" spans="3:6">
      <c r="C366" s="15"/>
      <c r="D366" s="15"/>
      <c r="E366" s="15"/>
      <c r="F366" s="15"/>
    </row>
    <row r="367" spans="3:6">
      <c r="C367" s="15"/>
      <c r="D367" s="15"/>
      <c r="E367" s="15"/>
      <c r="F367" s="15"/>
    </row>
    <row r="368" spans="3:6">
      <c r="C368" s="15"/>
      <c r="D368" s="15"/>
      <c r="E368" s="15"/>
      <c r="F368" s="15"/>
    </row>
    <row r="369" spans="3:6">
      <c r="C369" s="15"/>
      <c r="D369" s="15"/>
      <c r="E369" s="15"/>
      <c r="F369" s="15"/>
    </row>
    <row r="370" spans="3:6">
      <c r="C370" s="15"/>
      <c r="D370" s="15"/>
      <c r="E370" s="15"/>
      <c r="F370" s="15"/>
    </row>
    <row r="371" spans="3:6">
      <c r="C371" s="15"/>
      <c r="D371" s="15"/>
      <c r="E371" s="15"/>
      <c r="F371" s="15"/>
    </row>
    <row r="372" spans="3:6">
      <c r="C372" s="15"/>
      <c r="D372" s="15"/>
      <c r="E372" s="15"/>
      <c r="F372" s="15"/>
    </row>
    <row r="373" spans="3:6">
      <c r="C373" s="15"/>
      <c r="D373" s="15"/>
      <c r="E373" s="15"/>
      <c r="F373" s="15"/>
    </row>
    <row r="374" spans="3:6">
      <c r="C374" s="15"/>
      <c r="D374" s="15"/>
      <c r="E374" s="15"/>
      <c r="F374" s="15"/>
    </row>
    <row r="375" spans="3:6">
      <c r="C375" s="15"/>
      <c r="D375" s="15"/>
      <c r="E375" s="15"/>
      <c r="F375" s="15"/>
    </row>
    <row r="376" spans="3:6">
      <c r="C376" s="15"/>
      <c r="D376" s="15"/>
      <c r="E376" s="15"/>
      <c r="F376" s="15"/>
    </row>
    <row r="377" spans="3:6">
      <c r="C377" s="15"/>
      <c r="D377" s="15"/>
      <c r="E377" s="15"/>
      <c r="F377" s="15"/>
    </row>
    <row r="378" spans="3:6">
      <c r="C378" s="15"/>
      <c r="D378" s="15"/>
      <c r="E378" s="15"/>
      <c r="F378" s="15"/>
    </row>
    <row r="379" spans="3:6">
      <c r="C379" s="15"/>
      <c r="D379" s="15"/>
      <c r="E379" s="15"/>
      <c r="F379" s="15"/>
    </row>
    <row r="380" spans="3:6">
      <c r="C380" s="15"/>
      <c r="D380" s="15"/>
      <c r="E380" s="15"/>
      <c r="F380" s="15"/>
    </row>
    <row r="381" spans="3:6">
      <c r="C381" s="15"/>
      <c r="D381" s="15"/>
      <c r="E381" s="15"/>
      <c r="F381" s="15"/>
    </row>
    <row r="382" spans="3:6">
      <c r="C382" s="15"/>
      <c r="D382" s="15"/>
      <c r="E382" s="15"/>
      <c r="F382" s="15"/>
    </row>
    <row r="383" spans="3:6">
      <c r="C383" s="15"/>
      <c r="D383" s="15"/>
      <c r="E383" s="15"/>
      <c r="F383" s="15"/>
    </row>
    <row r="384" spans="3:6">
      <c r="C384" s="15"/>
      <c r="D384" s="15"/>
      <c r="E384" s="15"/>
      <c r="F384" s="15"/>
    </row>
    <row r="385" spans="3:6">
      <c r="C385" s="15"/>
      <c r="D385" s="15"/>
      <c r="E385" s="15"/>
      <c r="F385" s="15"/>
    </row>
    <row r="386" spans="3:6">
      <c r="C386" s="15"/>
      <c r="D386" s="15"/>
      <c r="E386" s="15"/>
      <c r="F386" s="15"/>
    </row>
    <row r="387" spans="3:6">
      <c r="C387" s="15"/>
      <c r="D387" s="15"/>
      <c r="E387" s="15"/>
      <c r="F387" s="15"/>
    </row>
    <row r="388" spans="3:6">
      <c r="C388" s="15"/>
      <c r="D388" s="15"/>
      <c r="E388" s="15"/>
      <c r="F388" s="15"/>
    </row>
    <row r="389" spans="3:6">
      <c r="C389" s="15"/>
      <c r="D389" s="15"/>
      <c r="E389" s="15"/>
      <c r="F389" s="15"/>
    </row>
    <row r="390" spans="3:6">
      <c r="C390" s="15"/>
      <c r="D390" s="15"/>
      <c r="E390" s="15"/>
      <c r="F390" s="15"/>
    </row>
    <row r="391" spans="3:6">
      <c r="C391" s="15"/>
      <c r="D391" s="15"/>
      <c r="E391" s="15"/>
      <c r="F391" s="15"/>
    </row>
    <row r="392" spans="3:6">
      <c r="C392" s="15"/>
      <c r="D392" s="15"/>
      <c r="E392" s="15"/>
      <c r="F392" s="15"/>
    </row>
    <row r="393" spans="3:6">
      <c r="C393" s="15"/>
      <c r="D393" s="15"/>
      <c r="E393" s="15"/>
      <c r="F393" s="15"/>
    </row>
    <row r="394" spans="3:6">
      <c r="C394" s="15"/>
      <c r="D394" s="15"/>
      <c r="E394" s="15"/>
      <c r="F394" s="15"/>
    </row>
    <row r="395" spans="3:6">
      <c r="C395" s="15"/>
      <c r="D395" s="15"/>
      <c r="E395" s="15"/>
      <c r="F395" s="15"/>
    </row>
    <row r="396" spans="3:6">
      <c r="C396" s="15"/>
      <c r="D396" s="15"/>
      <c r="E396" s="15"/>
      <c r="F396" s="15"/>
    </row>
    <row r="397" spans="3:6">
      <c r="C397" s="15"/>
      <c r="D397" s="15"/>
      <c r="E397" s="15"/>
      <c r="F397" s="15"/>
    </row>
    <row r="398" spans="3:6">
      <c r="C398" s="15"/>
      <c r="D398" s="15"/>
      <c r="E398" s="15"/>
      <c r="F398" s="15"/>
    </row>
    <row r="399" spans="3:6">
      <c r="C399" s="15"/>
      <c r="D399" s="15"/>
      <c r="E399" s="15"/>
      <c r="F399" s="15"/>
    </row>
    <row r="400" spans="3:6">
      <c r="C400" s="15"/>
      <c r="D400" s="15"/>
      <c r="E400" s="15"/>
      <c r="F400" s="15"/>
    </row>
    <row r="401" spans="3:6">
      <c r="C401" s="15"/>
      <c r="D401" s="15"/>
      <c r="E401" s="15"/>
      <c r="F401" s="15"/>
    </row>
    <row r="402" spans="3:6">
      <c r="C402" s="15"/>
      <c r="D402" s="15"/>
      <c r="E402" s="15"/>
      <c r="F402" s="15"/>
    </row>
    <row r="403" spans="3:6">
      <c r="C403" s="15"/>
      <c r="D403" s="15"/>
      <c r="E403" s="15"/>
      <c r="F403" s="15"/>
    </row>
    <row r="404" spans="3:6">
      <c r="C404" s="15"/>
      <c r="D404" s="15"/>
      <c r="E404" s="15"/>
      <c r="F404" s="15"/>
    </row>
    <row r="405" spans="3:6">
      <c r="C405" s="15"/>
      <c r="D405" s="15"/>
      <c r="E405" s="15"/>
      <c r="F405" s="15"/>
    </row>
    <row r="406" spans="3:6">
      <c r="C406" s="15"/>
      <c r="D406" s="15"/>
      <c r="E406" s="15"/>
      <c r="F406" s="15"/>
    </row>
    <row r="407" spans="3:6">
      <c r="C407" s="15"/>
      <c r="D407" s="15"/>
      <c r="E407" s="15"/>
      <c r="F407" s="15"/>
    </row>
    <row r="408" spans="3:6">
      <c r="C408" s="15"/>
      <c r="D408" s="15"/>
      <c r="E408" s="15"/>
      <c r="F408" s="15"/>
    </row>
    <row r="409" spans="3:6">
      <c r="C409" s="15"/>
      <c r="D409" s="15"/>
      <c r="E409" s="15"/>
      <c r="F409" s="15"/>
    </row>
    <row r="410" spans="3:6">
      <c r="C410" s="15"/>
      <c r="D410" s="15"/>
      <c r="E410" s="15"/>
      <c r="F410" s="15"/>
    </row>
    <row r="411" spans="3:6">
      <c r="C411" s="15"/>
      <c r="D411" s="15"/>
      <c r="E411" s="15"/>
      <c r="F411" s="15"/>
    </row>
    <row r="412" spans="3:6">
      <c r="C412" s="15"/>
      <c r="D412" s="15"/>
      <c r="E412" s="15"/>
      <c r="F412" s="15"/>
    </row>
    <row r="413" spans="3:6">
      <c r="C413" s="15"/>
      <c r="D413" s="15"/>
      <c r="E413" s="15"/>
      <c r="F413" s="15"/>
    </row>
    <row r="414" spans="3:6">
      <c r="C414" s="15"/>
      <c r="D414" s="15"/>
      <c r="E414" s="15"/>
      <c r="F414" s="15"/>
    </row>
    <row r="415" spans="3:6">
      <c r="C415" s="15"/>
      <c r="D415" s="15"/>
      <c r="E415" s="15"/>
      <c r="F415" s="15"/>
    </row>
    <row r="416" spans="3:6">
      <c r="C416" s="15"/>
      <c r="D416" s="15"/>
      <c r="E416" s="15"/>
      <c r="F416" s="15"/>
    </row>
    <row r="417" spans="3:6">
      <c r="C417" s="15"/>
      <c r="D417" s="15"/>
      <c r="E417" s="15"/>
      <c r="F417" s="15"/>
    </row>
    <row r="418" spans="3:6">
      <c r="C418" s="15"/>
      <c r="D418" s="15"/>
      <c r="E418" s="15"/>
      <c r="F418" s="15"/>
    </row>
    <row r="419" spans="3:6">
      <c r="C419" s="15"/>
      <c r="D419" s="15"/>
      <c r="E419" s="15"/>
      <c r="F419" s="15"/>
    </row>
    <row r="420" spans="3:6">
      <c r="C420" s="15"/>
      <c r="D420" s="15"/>
      <c r="E420" s="15"/>
      <c r="F420" s="15"/>
    </row>
    <row r="421" spans="3:6">
      <c r="C421" s="15"/>
      <c r="D421" s="15"/>
      <c r="E421" s="15"/>
      <c r="F421" s="15"/>
    </row>
    <row r="422" spans="3:6">
      <c r="C422" s="15"/>
      <c r="D422" s="15"/>
      <c r="E422" s="15"/>
      <c r="F422" s="15"/>
    </row>
    <row r="423" spans="3:6">
      <c r="C423" s="15"/>
      <c r="D423" s="15"/>
      <c r="E423" s="15"/>
      <c r="F423" s="15"/>
    </row>
    <row r="424" spans="3:6">
      <c r="C424" s="15"/>
      <c r="D424" s="15"/>
      <c r="E424" s="15"/>
      <c r="F424" s="15"/>
    </row>
    <row r="425" spans="3:6">
      <c r="C425" s="15"/>
      <c r="D425" s="15"/>
      <c r="E425" s="15"/>
      <c r="F425" s="15"/>
    </row>
    <row r="426" spans="3:6">
      <c r="C426" s="15"/>
      <c r="D426" s="15"/>
      <c r="E426" s="15"/>
      <c r="F426" s="15"/>
    </row>
    <row r="427" spans="3:6">
      <c r="C427" s="15"/>
      <c r="D427" s="15"/>
      <c r="E427" s="15"/>
      <c r="F427" s="15"/>
    </row>
    <row r="428" spans="3:6">
      <c r="C428" s="15"/>
      <c r="D428" s="15"/>
      <c r="E428" s="15"/>
      <c r="F428" s="15"/>
    </row>
    <row r="429" spans="3:6">
      <c r="C429" s="15"/>
      <c r="D429" s="15"/>
      <c r="E429" s="15"/>
      <c r="F429" s="15"/>
    </row>
    <row r="430" spans="3:6">
      <c r="C430" s="15"/>
      <c r="D430" s="15"/>
      <c r="E430" s="15"/>
      <c r="F430" s="15"/>
    </row>
    <row r="431" spans="3:6">
      <c r="C431" s="15"/>
      <c r="D431" s="15"/>
      <c r="E431" s="15"/>
      <c r="F431" s="15"/>
    </row>
    <row r="432" spans="3:6">
      <c r="C432" s="15"/>
      <c r="D432" s="15"/>
      <c r="E432" s="15"/>
      <c r="F432" s="15"/>
    </row>
    <row r="433" spans="3:6">
      <c r="C433" s="15"/>
      <c r="D433" s="15"/>
      <c r="E433" s="15"/>
      <c r="F433" s="15"/>
    </row>
    <row r="434" spans="3:6">
      <c r="C434" s="15"/>
      <c r="D434" s="15"/>
      <c r="E434" s="15"/>
      <c r="F434" s="15"/>
    </row>
    <row r="435" spans="3:6">
      <c r="C435" s="15"/>
      <c r="D435" s="15"/>
      <c r="E435" s="15"/>
      <c r="F435" s="15"/>
    </row>
    <row r="436" spans="3:6">
      <c r="C436" s="15"/>
      <c r="D436" s="15"/>
      <c r="E436" s="15"/>
      <c r="F436" s="15"/>
    </row>
    <row r="437" spans="3:6">
      <c r="C437" s="15"/>
      <c r="D437" s="15"/>
      <c r="E437" s="15"/>
      <c r="F437" s="15"/>
    </row>
    <row r="438" spans="3:6">
      <c r="C438" s="15"/>
      <c r="D438" s="15"/>
      <c r="E438" s="15"/>
      <c r="F438" s="15"/>
    </row>
    <row r="439" spans="3:6">
      <c r="C439" s="15"/>
      <c r="D439" s="15"/>
      <c r="E439" s="15"/>
      <c r="F439" s="15"/>
    </row>
    <row r="440" spans="3:6">
      <c r="C440" s="15"/>
      <c r="D440" s="15"/>
      <c r="E440" s="15"/>
      <c r="F440" s="15"/>
    </row>
    <row r="441" spans="3:6">
      <c r="C441" s="15"/>
      <c r="D441" s="15"/>
      <c r="E441" s="15"/>
      <c r="F441" s="15"/>
    </row>
    <row r="442" spans="3:6">
      <c r="C442" s="15"/>
      <c r="D442" s="15"/>
      <c r="E442" s="15"/>
      <c r="F442" s="15"/>
    </row>
    <row r="443" spans="3:6">
      <c r="C443" s="15"/>
      <c r="D443" s="15"/>
      <c r="E443" s="15"/>
      <c r="F443" s="15"/>
    </row>
    <row r="444" spans="3:6">
      <c r="C444" s="15"/>
      <c r="D444" s="15"/>
      <c r="E444" s="15"/>
      <c r="F444" s="15"/>
    </row>
    <row r="445" spans="3:6">
      <c r="C445" s="15"/>
      <c r="D445" s="15"/>
      <c r="E445" s="15"/>
      <c r="F445" s="15"/>
    </row>
    <row r="446" spans="3:6">
      <c r="C446" s="15"/>
      <c r="D446" s="15"/>
      <c r="E446" s="15"/>
      <c r="F446" s="15"/>
    </row>
    <row r="447" spans="3:6">
      <c r="C447" s="15"/>
      <c r="D447" s="15"/>
      <c r="E447" s="15"/>
      <c r="F447" s="15"/>
    </row>
    <row r="448" spans="3:6">
      <c r="C448" s="15"/>
      <c r="D448" s="15"/>
      <c r="E448" s="15"/>
      <c r="F448" s="15"/>
    </row>
    <row r="449" spans="3:6">
      <c r="C449" s="15"/>
      <c r="D449" s="15"/>
      <c r="E449" s="15"/>
      <c r="F449" s="15"/>
    </row>
    <row r="450" spans="3:6">
      <c r="C450" s="15"/>
      <c r="D450" s="15"/>
      <c r="E450" s="15"/>
      <c r="F450" s="15"/>
    </row>
    <row r="451" spans="3:6">
      <c r="C451" s="15"/>
      <c r="D451" s="15"/>
      <c r="E451" s="15"/>
      <c r="F451" s="15"/>
    </row>
    <row r="452" spans="3:6">
      <c r="C452" s="15"/>
      <c r="D452" s="15"/>
      <c r="E452" s="15"/>
      <c r="F452" s="15"/>
    </row>
    <row r="453" spans="3:6">
      <c r="C453" s="15"/>
      <c r="D453" s="15"/>
      <c r="E453" s="15"/>
      <c r="F453" s="15"/>
    </row>
    <row r="454" spans="3:6">
      <c r="C454" s="15"/>
      <c r="D454" s="15"/>
      <c r="E454" s="15"/>
      <c r="F454" s="15"/>
    </row>
    <row r="455" spans="3:6">
      <c r="C455" s="15"/>
      <c r="D455" s="15"/>
      <c r="E455" s="15"/>
      <c r="F455" s="15"/>
    </row>
    <row r="456" spans="3:6">
      <c r="C456" s="15"/>
      <c r="D456" s="15"/>
      <c r="E456" s="15"/>
      <c r="F456" s="15"/>
    </row>
    <row r="457" spans="3:6">
      <c r="C457" s="15"/>
      <c r="D457" s="15"/>
      <c r="E457" s="15"/>
      <c r="F457" s="15"/>
    </row>
    <row r="458" spans="3:6">
      <c r="C458" s="15"/>
      <c r="D458" s="15"/>
      <c r="E458" s="15"/>
      <c r="F458" s="15"/>
    </row>
    <row r="459" spans="3:6">
      <c r="C459" s="15"/>
      <c r="D459" s="15"/>
      <c r="E459" s="15"/>
      <c r="F459" s="15"/>
    </row>
    <row r="460" spans="3:6">
      <c r="C460" s="15"/>
      <c r="D460" s="15"/>
      <c r="E460" s="15"/>
      <c r="F460" s="15"/>
    </row>
    <row r="461" spans="3:6">
      <c r="C461" s="15"/>
      <c r="D461" s="15"/>
      <c r="E461" s="15"/>
      <c r="F461" s="15"/>
    </row>
    <row r="462" spans="3:6">
      <c r="C462" s="15"/>
      <c r="D462" s="15"/>
      <c r="E462" s="15"/>
      <c r="F462" s="15"/>
    </row>
    <row r="463" spans="3:6">
      <c r="C463" s="15"/>
      <c r="D463" s="15"/>
      <c r="E463" s="15"/>
      <c r="F463" s="15"/>
    </row>
    <row r="464" spans="3:6">
      <c r="C464" s="15"/>
      <c r="D464" s="15"/>
      <c r="E464" s="15"/>
      <c r="F464" s="15"/>
    </row>
    <row r="465" spans="3:6">
      <c r="C465" s="15"/>
      <c r="D465" s="15"/>
      <c r="E465" s="15"/>
      <c r="F465" s="15"/>
    </row>
    <row r="466" spans="3:6">
      <c r="C466" s="15"/>
      <c r="D466" s="15"/>
      <c r="E466" s="15"/>
      <c r="F466" s="15"/>
    </row>
    <row r="467" spans="3:6">
      <c r="C467" s="15"/>
      <c r="D467" s="15"/>
      <c r="E467" s="15"/>
      <c r="F467" s="15"/>
    </row>
    <row r="468" spans="3:6">
      <c r="C468" s="15"/>
      <c r="D468" s="15"/>
      <c r="E468" s="15"/>
      <c r="F468" s="15"/>
    </row>
    <row r="469" spans="3:6">
      <c r="C469" s="15"/>
      <c r="D469" s="15"/>
      <c r="E469" s="15"/>
      <c r="F469" s="15"/>
    </row>
    <row r="470" spans="3:6">
      <c r="C470" s="15"/>
      <c r="D470" s="15"/>
      <c r="E470" s="15"/>
      <c r="F470" s="15"/>
    </row>
    <row r="471" spans="3:6">
      <c r="C471" s="15"/>
      <c r="D471" s="15"/>
      <c r="E471" s="15"/>
      <c r="F471" s="15"/>
    </row>
    <row r="472" spans="3:6">
      <c r="C472" s="15"/>
      <c r="D472" s="15"/>
      <c r="E472" s="15"/>
      <c r="F472" s="15"/>
    </row>
    <row r="473" spans="3:6">
      <c r="C473" s="15"/>
      <c r="D473" s="15"/>
      <c r="E473" s="15"/>
      <c r="F473" s="15"/>
    </row>
    <row r="474" spans="3:6">
      <c r="C474" s="15"/>
      <c r="D474" s="15"/>
      <c r="E474" s="15"/>
      <c r="F474" s="15"/>
    </row>
    <row r="475" spans="3:6">
      <c r="C475" s="15"/>
      <c r="D475" s="15"/>
      <c r="E475" s="15"/>
      <c r="F475" s="15"/>
    </row>
    <row r="476" spans="3:6">
      <c r="C476" s="15"/>
      <c r="D476" s="15"/>
      <c r="E476" s="15"/>
      <c r="F476" s="15"/>
    </row>
    <row r="477" spans="3:6">
      <c r="C477" s="15"/>
      <c r="D477" s="15"/>
      <c r="E477" s="15"/>
      <c r="F477" s="15"/>
    </row>
    <row r="478" spans="3:6">
      <c r="C478" s="15"/>
      <c r="D478" s="15"/>
      <c r="E478" s="15"/>
      <c r="F478" s="15"/>
    </row>
    <row r="479" spans="3:6">
      <c r="C479" s="15"/>
      <c r="D479" s="15"/>
      <c r="E479" s="15"/>
      <c r="F479" s="15"/>
    </row>
    <row r="480" spans="3:6">
      <c r="C480" s="15"/>
      <c r="D480" s="15"/>
      <c r="E480" s="15"/>
      <c r="F480" s="15"/>
    </row>
    <row r="481" spans="3:6">
      <c r="C481" s="15"/>
      <c r="D481" s="15"/>
      <c r="E481" s="15"/>
      <c r="F481" s="15"/>
    </row>
    <row r="482" spans="3:6">
      <c r="C482" s="15"/>
      <c r="D482" s="15"/>
      <c r="E482" s="15"/>
      <c r="F482" s="15"/>
    </row>
    <row r="483" spans="3:6">
      <c r="C483" s="15"/>
      <c r="D483" s="15"/>
      <c r="E483" s="15"/>
      <c r="F483" s="15"/>
    </row>
    <row r="484" spans="3:6">
      <c r="C484" s="15"/>
      <c r="D484" s="15"/>
      <c r="E484" s="15"/>
      <c r="F484" s="15"/>
    </row>
    <row r="485" spans="3:6">
      <c r="C485" s="15"/>
      <c r="D485" s="15"/>
      <c r="E485" s="15"/>
      <c r="F485" s="15"/>
    </row>
    <row r="486" spans="3:6">
      <c r="C486" s="15"/>
      <c r="D486" s="15"/>
      <c r="E486" s="15"/>
      <c r="F486" s="15"/>
    </row>
    <row r="487" spans="3:6">
      <c r="C487" s="15"/>
      <c r="D487" s="15"/>
      <c r="E487" s="15"/>
      <c r="F487" s="15"/>
    </row>
    <row r="488" spans="3:6">
      <c r="C488" s="15"/>
      <c r="D488" s="15"/>
      <c r="E488" s="15"/>
      <c r="F488" s="15"/>
    </row>
    <row r="489" spans="3:6">
      <c r="C489" s="15"/>
      <c r="D489" s="15"/>
      <c r="E489" s="15"/>
      <c r="F489" s="15"/>
    </row>
    <row r="490" spans="3:6">
      <c r="C490" s="15"/>
      <c r="D490" s="15"/>
      <c r="E490" s="15"/>
      <c r="F490" s="15"/>
    </row>
    <row r="491" spans="3:6">
      <c r="C491" s="15"/>
      <c r="D491" s="15"/>
      <c r="E491" s="15"/>
      <c r="F491" s="15"/>
    </row>
    <row r="492" spans="3:6">
      <c r="C492" s="15"/>
      <c r="D492" s="15"/>
      <c r="E492" s="15"/>
      <c r="F492" s="15"/>
    </row>
    <row r="493" spans="3:6">
      <c r="C493" s="15"/>
      <c r="D493" s="15"/>
      <c r="E493" s="15"/>
      <c r="F493" s="15"/>
    </row>
    <row r="494" spans="3:6">
      <c r="C494" s="15"/>
      <c r="D494" s="15"/>
      <c r="E494" s="15"/>
      <c r="F494" s="15"/>
    </row>
    <row r="495" spans="3:6">
      <c r="C495" s="15"/>
      <c r="D495" s="15"/>
      <c r="E495" s="15"/>
      <c r="F495" s="15"/>
    </row>
    <row r="496" spans="3:6">
      <c r="C496" s="15"/>
      <c r="D496" s="15"/>
      <c r="E496" s="15"/>
      <c r="F496" s="15"/>
    </row>
    <row r="497" spans="3:6">
      <c r="C497" s="15"/>
      <c r="D497" s="15"/>
      <c r="E497" s="15"/>
      <c r="F497" s="15"/>
    </row>
    <row r="498" spans="3:6">
      <c r="C498" s="15"/>
      <c r="D498" s="15"/>
      <c r="E498" s="15"/>
      <c r="F498" s="15"/>
    </row>
    <row r="499" spans="3:6">
      <c r="C499" s="15"/>
      <c r="D499" s="15"/>
      <c r="E499" s="15"/>
      <c r="F499" s="15"/>
    </row>
    <row r="500" spans="3:6">
      <c r="C500" s="15"/>
      <c r="D500" s="15"/>
      <c r="E500" s="15"/>
      <c r="F500" s="15"/>
    </row>
    <row r="501" spans="3:6">
      <c r="C501" s="15"/>
      <c r="D501" s="15"/>
      <c r="E501" s="15"/>
      <c r="F501" s="15"/>
    </row>
    <row r="502" spans="3:6">
      <c r="C502" s="15"/>
      <c r="D502" s="15"/>
      <c r="E502" s="15"/>
      <c r="F502" s="15"/>
    </row>
    <row r="503" spans="3:6">
      <c r="C503" s="15"/>
      <c r="D503" s="15"/>
      <c r="E503" s="15"/>
      <c r="F503" s="15"/>
    </row>
    <row r="504" spans="3:6">
      <c r="C504" s="15"/>
      <c r="D504" s="15"/>
      <c r="E504" s="15"/>
      <c r="F504" s="15"/>
    </row>
    <row r="505" spans="3:6">
      <c r="C505" s="15"/>
      <c r="D505" s="15"/>
      <c r="E505" s="15"/>
      <c r="F505" s="15"/>
    </row>
    <row r="506" spans="3:6">
      <c r="C506" s="15"/>
      <c r="D506" s="15"/>
      <c r="E506" s="15"/>
      <c r="F506" s="15"/>
    </row>
    <row r="507" spans="3:6">
      <c r="C507" s="15"/>
      <c r="D507" s="15"/>
      <c r="E507" s="15"/>
      <c r="F507" s="15"/>
    </row>
    <row r="508" spans="3:6">
      <c r="C508" s="15"/>
      <c r="D508" s="15"/>
      <c r="E508" s="15"/>
      <c r="F508" s="15"/>
    </row>
    <row r="509" spans="3:6">
      <c r="C509" s="15"/>
      <c r="D509" s="15"/>
      <c r="E509" s="15"/>
      <c r="F509" s="15"/>
    </row>
    <row r="510" spans="3:6">
      <c r="C510" s="15"/>
      <c r="D510" s="15"/>
      <c r="E510" s="15"/>
      <c r="F510" s="15"/>
    </row>
    <row r="511" spans="3:6">
      <c r="C511" s="15"/>
      <c r="D511" s="15"/>
      <c r="E511" s="15"/>
      <c r="F511" s="15"/>
    </row>
    <row r="512" spans="3:6">
      <c r="C512" s="15"/>
      <c r="D512" s="15"/>
      <c r="E512" s="15"/>
      <c r="F512" s="15"/>
    </row>
    <row r="513" spans="3:6">
      <c r="C513" s="15"/>
      <c r="D513" s="15"/>
      <c r="E513" s="15"/>
      <c r="F513" s="15"/>
    </row>
    <row r="514" spans="3:6">
      <c r="C514" s="15"/>
      <c r="D514" s="15"/>
      <c r="E514" s="15"/>
      <c r="F514" s="15"/>
    </row>
    <row r="515" spans="3:6">
      <c r="C515" s="15"/>
      <c r="D515" s="15"/>
      <c r="E515" s="15"/>
      <c r="F515" s="15"/>
    </row>
    <row r="516" spans="3:6">
      <c r="C516" s="15"/>
      <c r="D516" s="15"/>
      <c r="E516" s="15"/>
      <c r="F516" s="15"/>
    </row>
    <row r="517" spans="3:6">
      <c r="C517" s="15"/>
      <c r="D517" s="15"/>
      <c r="E517" s="15"/>
      <c r="F517" s="15"/>
    </row>
    <row r="518" spans="3:6">
      <c r="C518" s="15"/>
      <c r="D518" s="15"/>
      <c r="E518" s="15"/>
      <c r="F518" s="15"/>
    </row>
    <row r="519" spans="3:6">
      <c r="C519" s="15"/>
      <c r="D519" s="15"/>
      <c r="E519" s="15"/>
      <c r="F519" s="15"/>
    </row>
    <row r="520" spans="3:6">
      <c r="C520" s="15"/>
      <c r="D520" s="15"/>
      <c r="E520" s="15"/>
      <c r="F520" s="15"/>
    </row>
    <row r="521" spans="3:6">
      <c r="C521" s="15"/>
      <c r="D521" s="15"/>
      <c r="E521" s="15"/>
      <c r="F521" s="15"/>
    </row>
    <row r="522" spans="3:6">
      <c r="C522" s="15"/>
      <c r="D522" s="15"/>
      <c r="E522" s="15"/>
      <c r="F522" s="15"/>
    </row>
    <row r="523" spans="3:6">
      <c r="C523" s="15"/>
      <c r="D523" s="15"/>
      <c r="E523" s="15"/>
      <c r="F523" s="15"/>
    </row>
    <row r="524" spans="3:6">
      <c r="C524" s="15"/>
      <c r="D524" s="15"/>
      <c r="E524" s="15"/>
      <c r="F524" s="15"/>
    </row>
    <row r="525" spans="3:6">
      <c r="C525" s="15"/>
      <c r="D525" s="15"/>
      <c r="E525" s="15"/>
      <c r="F525" s="15"/>
    </row>
    <row r="526" spans="3:6">
      <c r="C526" s="15"/>
      <c r="D526" s="15"/>
      <c r="E526" s="15"/>
      <c r="F526" s="15"/>
    </row>
    <row r="527" spans="3:6">
      <c r="C527" s="15"/>
      <c r="D527" s="15"/>
      <c r="E527" s="15"/>
      <c r="F527" s="15"/>
    </row>
    <row r="528" spans="3:6">
      <c r="C528" s="15"/>
      <c r="D528" s="15"/>
      <c r="E528" s="15"/>
      <c r="F528" s="15"/>
    </row>
    <row r="529" spans="3:6">
      <c r="C529" s="15"/>
      <c r="D529" s="15"/>
      <c r="E529" s="15"/>
      <c r="F529" s="15"/>
    </row>
    <row r="530" spans="3:6">
      <c r="C530" s="15"/>
      <c r="D530" s="15"/>
      <c r="E530" s="15"/>
      <c r="F530" s="15"/>
    </row>
    <row r="531" spans="3:6">
      <c r="C531" s="15"/>
      <c r="D531" s="15"/>
      <c r="E531" s="15"/>
      <c r="F531" s="15"/>
    </row>
    <row r="532" spans="3:6">
      <c r="C532" s="15"/>
      <c r="D532" s="15"/>
      <c r="E532" s="15"/>
      <c r="F532" s="15"/>
    </row>
    <row r="533" spans="3:6">
      <c r="C533" s="15"/>
      <c r="D533" s="15"/>
      <c r="E533" s="15"/>
      <c r="F533" s="15"/>
    </row>
    <row r="534" spans="3:6">
      <c r="C534" s="15"/>
      <c r="D534" s="15"/>
      <c r="E534" s="15"/>
      <c r="F534" s="15"/>
    </row>
    <row r="535" spans="3:6">
      <c r="C535" s="15"/>
      <c r="D535" s="15"/>
      <c r="E535" s="15"/>
      <c r="F535" s="15"/>
    </row>
    <row r="536" spans="3:6">
      <c r="C536" s="15"/>
      <c r="D536" s="15"/>
      <c r="E536" s="15"/>
      <c r="F536" s="15"/>
    </row>
    <row r="537" spans="3:6">
      <c r="C537" s="15"/>
      <c r="D537" s="15"/>
      <c r="E537" s="15"/>
      <c r="F537" s="15"/>
    </row>
    <row r="538" spans="3:6">
      <c r="C538" s="15"/>
      <c r="D538" s="15"/>
      <c r="E538" s="15"/>
      <c r="F538" s="15"/>
    </row>
    <row r="539" spans="3:6">
      <c r="C539" s="15"/>
      <c r="D539" s="15"/>
      <c r="E539" s="15"/>
      <c r="F539" s="15"/>
    </row>
    <row r="540" spans="3:6">
      <c r="C540" s="15"/>
      <c r="D540" s="15"/>
      <c r="E540" s="15"/>
      <c r="F540" s="15"/>
    </row>
    <row r="541" spans="3:6">
      <c r="C541" s="15"/>
      <c r="D541" s="15"/>
      <c r="E541" s="15"/>
      <c r="F541" s="15"/>
    </row>
    <row r="542" spans="3:6">
      <c r="C542" s="15"/>
      <c r="D542" s="15"/>
      <c r="E542" s="15"/>
      <c r="F542" s="15"/>
    </row>
    <row r="543" spans="3:6">
      <c r="C543" s="15"/>
      <c r="D543" s="15"/>
      <c r="E543" s="15"/>
      <c r="F543" s="15"/>
    </row>
    <row r="544" spans="3:6">
      <c r="C544" s="15"/>
      <c r="D544" s="15"/>
      <c r="E544" s="15"/>
      <c r="F544" s="15"/>
    </row>
    <row r="545" spans="3:6">
      <c r="C545" s="15"/>
      <c r="D545" s="15"/>
      <c r="E545" s="15"/>
      <c r="F545" s="15"/>
    </row>
    <row r="546" spans="3:6">
      <c r="C546" s="15"/>
      <c r="D546" s="15"/>
      <c r="E546" s="15"/>
      <c r="F546" s="15"/>
    </row>
    <row r="547" spans="3:6">
      <c r="C547" s="15"/>
      <c r="D547" s="15"/>
      <c r="E547" s="15"/>
      <c r="F547" s="15"/>
    </row>
    <row r="548" spans="3:6">
      <c r="C548" s="15"/>
      <c r="D548" s="15"/>
      <c r="E548" s="15"/>
      <c r="F548" s="15"/>
    </row>
    <row r="549" spans="3:6">
      <c r="C549" s="15"/>
      <c r="D549" s="15"/>
      <c r="E549" s="15"/>
      <c r="F549" s="15"/>
    </row>
    <row r="550" spans="3:6">
      <c r="C550" s="15"/>
      <c r="D550" s="15"/>
      <c r="E550" s="15"/>
      <c r="F550" s="15"/>
    </row>
    <row r="551" spans="3:6">
      <c r="C551" s="15"/>
      <c r="D551" s="15"/>
      <c r="E551" s="15"/>
      <c r="F551" s="15"/>
    </row>
    <row r="552" spans="3:6">
      <c r="C552" s="15"/>
      <c r="D552" s="15"/>
      <c r="E552" s="15"/>
      <c r="F552" s="15"/>
    </row>
    <row r="553" spans="3:6">
      <c r="C553" s="15"/>
      <c r="D553" s="15"/>
      <c r="E553" s="15"/>
      <c r="F553" s="15"/>
    </row>
    <row r="554" spans="3:6">
      <c r="C554" s="15"/>
      <c r="D554" s="15"/>
      <c r="E554" s="15"/>
      <c r="F554" s="15"/>
    </row>
    <row r="555" spans="3:6">
      <c r="C555" s="15"/>
      <c r="D555" s="15"/>
      <c r="E555" s="15"/>
      <c r="F555" s="15"/>
    </row>
    <row r="556" spans="3:6">
      <c r="C556" s="15"/>
      <c r="D556" s="15"/>
      <c r="E556" s="15"/>
      <c r="F556" s="15"/>
    </row>
    <row r="557" spans="3:6">
      <c r="C557" s="15"/>
      <c r="D557" s="15"/>
      <c r="E557" s="15"/>
      <c r="F557" s="15"/>
    </row>
    <row r="558" spans="3:6">
      <c r="C558" s="15"/>
      <c r="D558" s="15"/>
      <c r="E558" s="15"/>
      <c r="F558" s="15"/>
    </row>
    <row r="559" spans="3:6">
      <c r="C559" s="15"/>
      <c r="D559" s="15"/>
      <c r="E559" s="15"/>
      <c r="F559" s="15"/>
    </row>
    <row r="560" spans="3:6">
      <c r="C560" s="15"/>
      <c r="D560" s="15"/>
      <c r="E560" s="15"/>
      <c r="F560" s="15"/>
    </row>
    <row r="561" spans="3:6">
      <c r="C561" s="15"/>
      <c r="D561" s="15"/>
      <c r="E561" s="15"/>
      <c r="F561" s="15"/>
    </row>
    <row r="562" spans="3:6">
      <c r="C562" s="15"/>
      <c r="D562" s="15"/>
      <c r="E562" s="15"/>
      <c r="F562" s="15"/>
    </row>
    <row r="563" spans="3:6">
      <c r="C563" s="15"/>
      <c r="D563" s="15"/>
      <c r="E563" s="15"/>
      <c r="F563" s="15"/>
    </row>
    <row r="564" spans="3:6">
      <c r="C564" s="15"/>
      <c r="D564" s="15"/>
      <c r="E564" s="15"/>
      <c r="F564" s="15"/>
    </row>
    <row r="565" spans="3:6">
      <c r="C565" s="15"/>
      <c r="D565" s="15"/>
      <c r="E565" s="15"/>
      <c r="F565" s="15"/>
    </row>
    <row r="566" spans="3:6">
      <c r="C566" s="15"/>
      <c r="D566" s="15"/>
      <c r="E566" s="15"/>
      <c r="F566" s="15"/>
    </row>
    <row r="567" spans="3:6">
      <c r="C567" s="15"/>
      <c r="D567" s="15"/>
      <c r="E567" s="15"/>
      <c r="F567" s="15"/>
    </row>
    <row r="568" spans="3:6">
      <c r="C568" s="15"/>
      <c r="D568" s="15"/>
      <c r="E568" s="15"/>
      <c r="F568" s="15"/>
    </row>
    <row r="569" spans="3:6">
      <c r="C569" s="15"/>
      <c r="D569" s="15"/>
      <c r="E569" s="15"/>
      <c r="F569" s="15"/>
    </row>
    <row r="570" spans="3:6">
      <c r="C570" s="15"/>
      <c r="D570" s="15"/>
      <c r="E570" s="15"/>
      <c r="F570" s="15"/>
    </row>
    <row r="571" spans="3:6">
      <c r="C571" s="15"/>
      <c r="D571" s="15"/>
      <c r="E571" s="15"/>
      <c r="F571" s="15"/>
    </row>
    <row r="572" spans="3:6">
      <c r="C572" s="15"/>
      <c r="D572" s="15"/>
      <c r="E572" s="15"/>
      <c r="F572" s="15"/>
    </row>
    <row r="573" spans="3:6">
      <c r="C573" s="15"/>
      <c r="D573" s="15"/>
      <c r="E573" s="15"/>
      <c r="F573" s="15"/>
    </row>
    <row r="574" spans="3:6">
      <c r="C574" s="15"/>
      <c r="D574" s="15"/>
      <c r="E574" s="15"/>
      <c r="F574" s="15"/>
    </row>
    <row r="575" spans="3:6">
      <c r="C575" s="15"/>
      <c r="D575" s="15"/>
      <c r="E575" s="15"/>
      <c r="F575" s="15"/>
    </row>
    <row r="576" spans="3:6">
      <c r="C576" s="15"/>
      <c r="D576" s="15"/>
      <c r="E576" s="15"/>
      <c r="F576" s="15"/>
    </row>
    <row r="577" spans="3:6">
      <c r="C577" s="15"/>
      <c r="D577" s="15"/>
      <c r="E577" s="15"/>
      <c r="F577" s="15"/>
    </row>
    <row r="578" spans="3:6">
      <c r="C578" s="15"/>
      <c r="D578" s="15"/>
      <c r="E578" s="15"/>
      <c r="F578" s="15"/>
    </row>
    <row r="579" spans="3:6">
      <c r="C579" s="15"/>
      <c r="D579" s="15"/>
      <c r="E579" s="15"/>
      <c r="F579" s="15"/>
    </row>
    <row r="580" spans="3:6">
      <c r="C580" s="15"/>
      <c r="D580" s="15"/>
      <c r="E580" s="15"/>
      <c r="F580" s="15"/>
    </row>
    <row r="581" spans="3:6">
      <c r="C581" s="15"/>
      <c r="D581" s="15"/>
      <c r="E581" s="15"/>
      <c r="F581" s="15"/>
    </row>
    <row r="582" spans="3:6">
      <c r="C582" s="15"/>
      <c r="D582" s="15"/>
      <c r="E582" s="15"/>
      <c r="F582" s="15"/>
    </row>
    <row r="583" spans="3:6">
      <c r="C583" s="15"/>
      <c r="D583" s="15"/>
      <c r="E583" s="15"/>
      <c r="F583" s="15"/>
    </row>
    <row r="584" spans="3:6">
      <c r="C584" s="15"/>
      <c r="D584" s="15"/>
      <c r="E584" s="15"/>
      <c r="F584" s="15"/>
    </row>
    <row r="585" spans="3:6">
      <c r="C585" s="15"/>
      <c r="D585" s="15"/>
      <c r="E585" s="15"/>
      <c r="F585" s="15"/>
    </row>
    <row r="586" spans="3:6">
      <c r="C586" s="15"/>
      <c r="D586" s="15"/>
      <c r="E586" s="15"/>
      <c r="F586" s="15"/>
    </row>
    <row r="587" spans="3:6">
      <c r="C587" s="15"/>
      <c r="D587" s="15"/>
      <c r="E587" s="15"/>
      <c r="F587" s="15"/>
    </row>
    <row r="588" spans="3:6">
      <c r="C588" s="15"/>
      <c r="D588" s="15"/>
      <c r="E588" s="15"/>
      <c r="F588" s="15"/>
    </row>
    <row r="589" spans="3:6">
      <c r="C589" s="15"/>
      <c r="D589" s="15"/>
      <c r="E589" s="15"/>
      <c r="F589" s="15"/>
    </row>
    <row r="590" spans="3:6">
      <c r="C590" s="15"/>
      <c r="D590" s="15"/>
      <c r="E590" s="15"/>
      <c r="F590" s="15"/>
    </row>
    <row r="591" spans="3:6">
      <c r="C591" s="15"/>
      <c r="D591" s="15"/>
      <c r="E591" s="15"/>
      <c r="F591" s="15"/>
    </row>
    <row r="592" spans="3:6">
      <c r="C592" s="15"/>
      <c r="D592" s="15"/>
      <c r="E592" s="15"/>
      <c r="F592" s="15"/>
    </row>
    <row r="593" spans="3:6">
      <c r="C593" s="15"/>
      <c r="D593" s="15"/>
      <c r="E593" s="15"/>
      <c r="F593" s="15"/>
    </row>
    <row r="594" spans="3:6">
      <c r="C594" s="15"/>
      <c r="D594" s="15"/>
      <c r="E594" s="15"/>
      <c r="F594" s="15"/>
    </row>
    <row r="595" spans="3:6">
      <c r="C595" s="15"/>
      <c r="D595" s="15"/>
      <c r="E595" s="15"/>
      <c r="F595" s="15"/>
    </row>
    <row r="596" spans="3:6">
      <c r="C596" s="15"/>
      <c r="D596" s="15"/>
      <c r="E596" s="15"/>
      <c r="F596" s="15"/>
    </row>
    <row r="597" spans="3:6">
      <c r="C597" s="15"/>
      <c r="D597" s="15"/>
      <c r="E597" s="15"/>
      <c r="F597" s="15"/>
    </row>
    <row r="598" spans="3:6">
      <c r="C598" s="15"/>
      <c r="D598" s="15"/>
      <c r="E598" s="15"/>
      <c r="F598" s="15"/>
    </row>
    <row r="599" spans="3:6">
      <c r="C599" s="15"/>
      <c r="D599" s="15"/>
      <c r="E599" s="15"/>
      <c r="F599" s="15"/>
    </row>
    <row r="600" spans="3:6">
      <c r="C600" s="15"/>
      <c r="D600" s="15"/>
      <c r="E600" s="15"/>
      <c r="F600" s="15"/>
    </row>
    <row r="601" spans="3:6">
      <c r="C601" s="15"/>
      <c r="D601" s="15"/>
      <c r="E601" s="15"/>
      <c r="F601" s="15"/>
    </row>
    <row r="602" spans="3:6">
      <c r="C602" s="15"/>
      <c r="D602" s="15"/>
      <c r="E602" s="15"/>
      <c r="F602" s="15"/>
    </row>
    <row r="603" spans="3:6">
      <c r="C603" s="15"/>
      <c r="D603" s="15"/>
      <c r="E603" s="15"/>
      <c r="F603" s="15"/>
    </row>
    <row r="604" spans="3:6">
      <c r="C604" s="15"/>
      <c r="D604" s="15"/>
      <c r="E604" s="15"/>
      <c r="F604" s="15"/>
    </row>
    <row r="605" spans="3:6">
      <c r="C605" s="15"/>
      <c r="D605" s="15"/>
      <c r="E605" s="15"/>
      <c r="F605" s="15"/>
    </row>
    <row r="606" spans="3:6">
      <c r="C606" s="15"/>
      <c r="D606" s="15"/>
      <c r="E606" s="15"/>
      <c r="F606" s="15"/>
    </row>
    <row r="607" spans="3:6">
      <c r="C607" s="15"/>
      <c r="D607" s="15"/>
      <c r="E607" s="15"/>
      <c r="F607" s="15"/>
    </row>
    <row r="608" spans="3:6">
      <c r="C608" s="15"/>
      <c r="D608" s="15"/>
      <c r="E608" s="15"/>
      <c r="F608" s="15"/>
    </row>
    <row r="609" spans="3:6">
      <c r="C609" s="15"/>
      <c r="D609" s="15"/>
      <c r="E609" s="15"/>
      <c r="F609" s="15"/>
    </row>
    <row r="610" spans="3:6">
      <c r="C610" s="15"/>
      <c r="D610" s="15"/>
      <c r="E610" s="15"/>
      <c r="F610" s="15"/>
    </row>
    <row r="611" spans="3:6">
      <c r="C611" s="15"/>
      <c r="D611" s="15"/>
      <c r="E611" s="15"/>
      <c r="F611" s="15"/>
    </row>
    <row r="612" spans="3:6">
      <c r="C612" s="15"/>
      <c r="D612" s="15"/>
      <c r="E612" s="15"/>
      <c r="F612" s="15"/>
    </row>
    <row r="613" spans="3:6">
      <c r="C613" s="15"/>
      <c r="D613" s="15"/>
      <c r="E613" s="15"/>
      <c r="F613" s="15"/>
    </row>
    <row r="614" spans="3:6">
      <c r="C614" s="15"/>
      <c r="D614" s="15"/>
      <c r="E614" s="15"/>
      <c r="F614" s="15"/>
    </row>
    <row r="615" spans="3:6">
      <c r="C615" s="15"/>
      <c r="D615" s="15"/>
      <c r="E615" s="15"/>
      <c r="F615" s="15"/>
    </row>
    <row r="616" spans="3:6">
      <c r="C616" s="15"/>
      <c r="D616" s="15"/>
      <c r="E616" s="15"/>
      <c r="F616" s="15"/>
    </row>
    <row r="617" spans="3:6">
      <c r="C617" s="15"/>
      <c r="D617" s="15"/>
      <c r="E617" s="15"/>
      <c r="F617" s="15"/>
    </row>
    <row r="618" spans="3:6">
      <c r="C618" s="15"/>
      <c r="D618" s="15"/>
      <c r="E618" s="15"/>
      <c r="F618" s="15"/>
    </row>
    <row r="619" spans="3:6">
      <c r="C619" s="15"/>
      <c r="D619" s="15"/>
      <c r="E619" s="15"/>
      <c r="F619" s="15"/>
    </row>
    <row r="620" spans="3:6">
      <c r="C620" s="15"/>
      <c r="D620" s="15"/>
      <c r="E620" s="15"/>
      <c r="F620" s="15"/>
    </row>
    <row r="621" spans="3:6">
      <c r="C621" s="15"/>
      <c r="D621" s="15"/>
      <c r="E621" s="15"/>
      <c r="F621" s="15"/>
    </row>
    <row r="622" spans="3:6">
      <c r="C622" s="15"/>
      <c r="D622" s="15"/>
      <c r="E622" s="15"/>
      <c r="F622" s="15"/>
    </row>
    <row r="623" spans="3:6">
      <c r="C623" s="15"/>
      <c r="D623" s="15"/>
      <c r="E623" s="15"/>
      <c r="F623" s="15"/>
    </row>
    <row r="624" spans="3:6">
      <c r="C624" s="15"/>
      <c r="D624" s="15"/>
      <c r="E624" s="15"/>
      <c r="F624" s="15"/>
    </row>
    <row r="625" spans="3:6">
      <c r="C625" s="15"/>
      <c r="D625" s="15"/>
      <c r="E625" s="15"/>
      <c r="F625" s="15"/>
    </row>
    <row r="626" spans="3:6">
      <c r="C626" s="15"/>
      <c r="D626" s="15"/>
      <c r="E626" s="15"/>
      <c r="F626" s="15"/>
    </row>
    <row r="627" spans="3:6">
      <c r="C627" s="15"/>
      <c r="D627" s="15"/>
      <c r="E627" s="15"/>
      <c r="F627" s="15"/>
    </row>
    <row r="628" spans="3:6">
      <c r="C628" s="15"/>
      <c r="D628" s="15"/>
      <c r="E628" s="15"/>
      <c r="F628" s="15"/>
    </row>
    <row r="629" spans="3:6">
      <c r="C629" s="15"/>
      <c r="D629" s="15"/>
      <c r="E629" s="15"/>
      <c r="F629" s="15"/>
    </row>
    <row r="630" spans="3:6">
      <c r="C630" s="15"/>
      <c r="D630" s="15"/>
      <c r="E630" s="15"/>
      <c r="F630" s="15"/>
    </row>
    <row r="631" spans="3:6">
      <c r="C631" s="15"/>
      <c r="D631" s="15"/>
      <c r="E631" s="15"/>
      <c r="F631" s="15"/>
    </row>
    <row r="632" spans="3:6">
      <c r="C632" s="15"/>
      <c r="D632" s="15"/>
      <c r="E632" s="15"/>
      <c r="F632" s="15"/>
    </row>
    <row r="633" spans="3:6">
      <c r="C633" s="15"/>
      <c r="D633" s="15"/>
      <c r="E633" s="15"/>
      <c r="F633" s="15"/>
    </row>
    <row r="634" spans="3:6">
      <c r="C634" s="15"/>
      <c r="D634" s="15"/>
      <c r="E634" s="15"/>
      <c r="F634" s="15"/>
    </row>
    <row r="635" spans="3:6">
      <c r="C635" s="15"/>
      <c r="D635" s="15"/>
      <c r="E635" s="15"/>
      <c r="F635" s="15"/>
    </row>
    <row r="636" spans="3:6">
      <c r="C636" s="15"/>
      <c r="D636" s="15"/>
      <c r="E636" s="15"/>
      <c r="F636" s="15"/>
    </row>
    <row r="637" spans="3:6">
      <c r="C637" s="15"/>
      <c r="D637" s="15"/>
      <c r="E637" s="15"/>
      <c r="F637" s="15"/>
    </row>
    <row r="638" spans="3:6">
      <c r="C638" s="15"/>
      <c r="D638" s="15"/>
      <c r="E638" s="15"/>
      <c r="F638" s="15"/>
    </row>
    <row r="639" spans="3:6">
      <c r="C639" s="15"/>
      <c r="D639" s="15"/>
      <c r="E639" s="15"/>
      <c r="F639" s="15"/>
    </row>
    <row r="640" spans="3:6">
      <c r="C640" s="15"/>
      <c r="D640" s="15"/>
      <c r="E640" s="15"/>
      <c r="F640" s="15"/>
    </row>
    <row r="641" spans="3:6">
      <c r="C641" s="15"/>
      <c r="D641" s="15"/>
      <c r="E641" s="15"/>
      <c r="F641" s="15"/>
    </row>
    <row r="642" spans="3:6">
      <c r="C642" s="15"/>
      <c r="D642" s="15"/>
      <c r="E642" s="15"/>
      <c r="F642" s="15"/>
    </row>
    <row r="643" spans="3:6">
      <c r="C643" s="15"/>
      <c r="D643" s="15"/>
      <c r="E643" s="15"/>
      <c r="F643" s="15"/>
    </row>
    <row r="644" spans="3:6">
      <c r="C644" s="15"/>
      <c r="D644" s="15"/>
      <c r="E644" s="15"/>
      <c r="F644" s="15"/>
    </row>
    <row r="645" spans="3:6">
      <c r="C645" s="15"/>
      <c r="D645" s="15"/>
      <c r="E645" s="15"/>
      <c r="F645" s="15"/>
    </row>
    <row r="646" spans="3:6">
      <c r="C646" s="15"/>
      <c r="D646" s="15"/>
      <c r="E646" s="15"/>
      <c r="F646" s="15"/>
    </row>
    <row r="647" spans="3:6">
      <c r="C647" s="15"/>
      <c r="D647" s="15"/>
      <c r="E647" s="15"/>
      <c r="F647" s="15"/>
    </row>
    <row r="648" spans="3:6">
      <c r="C648" s="15"/>
      <c r="D648" s="15"/>
      <c r="E648" s="15"/>
      <c r="F648" s="15"/>
    </row>
    <row r="649" spans="3:6">
      <c r="C649" s="15"/>
      <c r="D649" s="15"/>
      <c r="E649" s="15"/>
      <c r="F649" s="15"/>
    </row>
    <row r="650" spans="3:6">
      <c r="C650" s="15"/>
      <c r="D650" s="15"/>
      <c r="E650" s="15"/>
      <c r="F650" s="15"/>
    </row>
    <row r="651" spans="3:6">
      <c r="C651" s="15"/>
      <c r="D651" s="15"/>
      <c r="E651" s="15"/>
      <c r="F651" s="15"/>
    </row>
    <row r="652" spans="3:6">
      <c r="C652" s="15"/>
      <c r="D652" s="15"/>
      <c r="E652" s="15"/>
      <c r="F652" s="15"/>
    </row>
    <row r="653" spans="3:6">
      <c r="C653" s="15"/>
      <c r="D653" s="15"/>
      <c r="E653" s="15"/>
      <c r="F653" s="15"/>
    </row>
    <row r="654" spans="3:6">
      <c r="C654" s="15"/>
      <c r="D654" s="15"/>
      <c r="E654" s="15"/>
      <c r="F654" s="15"/>
    </row>
    <row r="655" spans="3:6">
      <c r="C655" s="15"/>
      <c r="D655" s="15"/>
      <c r="E655" s="15"/>
      <c r="F655" s="15"/>
    </row>
    <row r="656" spans="3:6">
      <c r="C656" s="15"/>
      <c r="D656" s="15"/>
      <c r="E656" s="15"/>
      <c r="F656" s="15"/>
    </row>
    <row r="657" spans="3:6">
      <c r="C657" s="15"/>
      <c r="D657" s="15"/>
      <c r="E657" s="15"/>
      <c r="F657" s="15"/>
    </row>
    <row r="658" spans="3:6">
      <c r="C658" s="15"/>
      <c r="D658" s="15"/>
      <c r="E658" s="15"/>
      <c r="F658" s="15"/>
    </row>
    <row r="659" spans="3:6">
      <c r="C659" s="15"/>
      <c r="D659" s="15"/>
      <c r="E659" s="15"/>
      <c r="F659" s="15"/>
    </row>
    <row r="660" spans="3:6">
      <c r="C660" s="15"/>
      <c r="D660" s="15"/>
      <c r="E660" s="15"/>
      <c r="F660" s="15"/>
    </row>
    <row r="661" spans="3:6">
      <c r="C661" s="15"/>
      <c r="D661" s="15"/>
      <c r="E661" s="15"/>
      <c r="F661" s="15"/>
    </row>
    <row r="662" spans="3:6">
      <c r="C662" s="15"/>
      <c r="D662" s="15"/>
      <c r="E662" s="15"/>
      <c r="F662" s="15"/>
    </row>
    <row r="663" spans="3:6">
      <c r="C663" s="15"/>
      <c r="D663" s="15"/>
      <c r="E663" s="15"/>
      <c r="F663" s="15"/>
    </row>
    <row r="664" spans="3:6">
      <c r="C664" s="15"/>
      <c r="D664" s="15"/>
      <c r="E664" s="15"/>
      <c r="F664" s="15"/>
    </row>
    <row r="665" spans="3:6">
      <c r="C665" s="15"/>
      <c r="D665" s="15"/>
      <c r="E665" s="15"/>
      <c r="F665" s="15"/>
    </row>
    <row r="666" spans="3:6">
      <c r="C666" s="15"/>
      <c r="D666" s="15"/>
      <c r="E666" s="15"/>
      <c r="F666" s="15"/>
    </row>
    <row r="667" spans="3:6">
      <c r="C667" s="15"/>
      <c r="D667" s="15"/>
      <c r="E667" s="15"/>
      <c r="F667" s="15"/>
    </row>
    <row r="668" spans="3:6">
      <c r="C668" s="15"/>
      <c r="D668" s="15"/>
      <c r="E668" s="15"/>
      <c r="F668" s="15"/>
    </row>
    <row r="669" spans="3:6">
      <c r="C669" s="15"/>
      <c r="D669" s="15"/>
      <c r="E669" s="15"/>
      <c r="F669" s="15"/>
    </row>
    <row r="670" spans="3:6">
      <c r="C670" s="15"/>
      <c r="D670" s="15"/>
      <c r="E670" s="15"/>
      <c r="F670" s="15"/>
    </row>
    <row r="671" spans="3:6">
      <c r="C671" s="15"/>
      <c r="D671" s="15"/>
      <c r="E671" s="15"/>
      <c r="F671" s="15"/>
    </row>
    <row r="672" spans="3:6">
      <c r="C672" s="15"/>
      <c r="D672" s="15"/>
      <c r="E672" s="15"/>
      <c r="F672" s="15"/>
    </row>
    <row r="673" spans="3:6">
      <c r="C673" s="15"/>
      <c r="D673" s="15"/>
      <c r="E673" s="15"/>
      <c r="F673" s="15"/>
    </row>
    <row r="674" spans="3:6">
      <c r="C674" s="15"/>
      <c r="D674" s="15"/>
      <c r="E674" s="15"/>
      <c r="F674" s="15"/>
    </row>
    <row r="675" spans="3:6">
      <c r="C675" s="15"/>
      <c r="D675" s="15"/>
      <c r="E675" s="15"/>
      <c r="F675" s="15"/>
    </row>
    <row r="676" spans="3:6">
      <c r="C676" s="15"/>
      <c r="D676" s="15"/>
      <c r="E676" s="15"/>
      <c r="F676" s="15"/>
    </row>
    <row r="677" spans="3:6">
      <c r="C677" s="15"/>
      <c r="D677" s="15"/>
      <c r="E677" s="15"/>
      <c r="F677" s="15"/>
    </row>
    <row r="678" spans="3:6">
      <c r="C678" s="15"/>
      <c r="D678" s="15"/>
      <c r="E678" s="15"/>
      <c r="F678" s="15"/>
    </row>
    <row r="679" spans="3:6">
      <c r="C679" s="15"/>
      <c r="D679" s="15"/>
      <c r="E679" s="15"/>
      <c r="F679" s="15"/>
    </row>
    <row r="680" spans="3:6">
      <c r="C680" s="15"/>
      <c r="D680" s="15"/>
      <c r="E680" s="15"/>
      <c r="F680" s="15"/>
    </row>
    <row r="681" spans="3:6">
      <c r="C681" s="15"/>
      <c r="D681" s="15"/>
      <c r="E681" s="15"/>
      <c r="F681" s="15"/>
    </row>
    <row r="682" spans="3:6">
      <c r="C682" s="15"/>
      <c r="D682" s="15"/>
      <c r="E682" s="15"/>
      <c r="F682" s="15"/>
    </row>
    <row r="683" spans="3:6">
      <c r="C683" s="15"/>
      <c r="D683" s="15"/>
      <c r="E683" s="15"/>
      <c r="F683" s="15"/>
    </row>
    <row r="684" spans="3:6">
      <c r="C684" s="15"/>
      <c r="D684" s="15"/>
      <c r="E684" s="15"/>
      <c r="F684" s="15"/>
    </row>
    <row r="685" spans="3:6">
      <c r="C685" s="15"/>
      <c r="D685" s="15"/>
      <c r="E685" s="15"/>
      <c r="F685" s="15"/>
    </row>
    <row r="686" spans="3:6">
      <c r="C686" s="15"/>
      <c r="D686" s="15"/>
      <c r="E686" s="15"/>
      <c r="F686" s="15"/>
    </row>
    <row r="687" spans="3:6">
      <c r="C687" s="15"/>
      <c r="D687" s="15"/>
      <c r="E687" s="15"/>
      <c r="F687" s="15"/>
    </row>
    <row r="688" spans="3:6">
      <c r="C688" s="15"/>
      <c r="D688" s="15"/>
      <c r="E688" s="15"/>
      <c r="F688" s="15"/>
    </row>
    <row r="689" spans="3:6">
      <c r="C689" s="15"/>
      <c r="D689" s="15"/>
      <c r="E689" s="15"/>
      <c r="F689" s="15"/>
    </row>
    <row r="690" spans="3:6">
      <c r="C690" s="15"/>
      <c r="D690" s="15"/>
      <c r="E690" s="15"/>
      <c r="F690" s="15"/>
    </row>
    <row r="691" spans="3:6">
      <c r="C691" s="15"/>
      <c r="D691" s="15"/>
      <c r="E691" s="15"/>
      <c r="F691" s="15"/>
    </row>
    <row r="692" spans="3:6">
      <c r="C692" s="15"/>
      <c r="D692" s="15"/>
      <c r="E692" s="15"/>
      <c r="F692" s="15"/>
    </row>
    <row r="693" spans="3:6">
      <c r="C693" s="15"/>
      <c r="D693" s="15"/>
      <c r="E693" s="15"/>
      <c r="F693" s="15"/>
    </row>
    <row r="694" spans="3:6">
      <c r="C694" s="15"/>
      <c r="D694" s="15"/>
      <c r="E694" s="15"/>
      <c r="F694" s="15"/>
    </row>
    <row r="695" spans="3:6">
      <c r="C695" s="15"/>
      <c r="D695" s="15"/>
      <c r="E695" s="15"/>
      <c r="F695" s="15"/>
    </row>
    <row r="696" spans="3:6">
      <c r="C696" s="15"/>
      <c r="D696" s="15"/>
      <c r="E696" s="15"/>
      <c r="F696" s="15"/>
    </row>
    <row r="697" spans="3:6">
      <c r="C697" s="15"/>
      <c r="D697" s="15"/>
      <c r="E697" s="15"/>
      <c r="F697" s="15"/>
    </row>
    <row r="698" spans="3:6">
      <c r="C698" s="15"/>
      <c r="D698" s="15"/>
      <c r="E698" s="15"/>
      <c r="F698" s="15"/>
    </row>
    <row r="699" spans="3:6">
      <c r="C699" s="15"/>
      <c r="D699" s="15"/>
      <c r="E699" s="15"/>
      <c r="F699" s="15"/>
    </row>
    <row r="700" spans="3:6">
      <c r="C700" s="15"/>
      <c r="D700" s="15"/>
      <c r="E700" s="15"/>
      <c r="F700" s="15"/>
    </row>
    <row r="701" spans="3:6">
      <c r="C701" s="15"/>
      <c r="D701" s="15"/>
      <c r="E701" s="15"/>
      <c r="F701" s="15"/>
    </row>
    <row r="702" spans="3:6">
      <c r="C702" s="15"/>
      <c r="D702" s="15"/>
      <c r="E702" s="15"/>
      <c r="F702" s="15"/>
    </row>
    <row r="703" spans="3:6">
      <c r="C703" s="15"/>
      <c r="D703" s="15"/>
      <c r="E703" s="15"/>
      <c r="F703" s="15"/>
    </row>
    <row r="704" spans="3:6">
      <c r="C704" s="15"/>
      <c r="D704" s="15"/>
      <c r="E704" s="15"/>
      <c r="F704" s="15"/>
    </row>
    <row r="705" spans="3:6">
      <c r="C705" s="15"/>
      <c r="D705" s="15"/>
      <c r="E705" s="15"/>
      <c r="F705" s="15"/>
    </row>
    <row r="706" spans="3:6">
      <c r="C706" s="15"/>
      <c r="D706" s="15"/>
      <c r="E706" s="15"/>
      <c r="F706" s="15"/>
    </row>
    <row r="707" spans="3:6">
      <c r="C707" s="15"/>
      <c r="D707" s="15"/>
      <c r="E707" s="15"/>
      <c r="F707" s="15"/>
    </row>
    <row r="708" spans="3:6">
      <c r="C708" s="15"/>
      <c r="D708" s="15"/>
      <c r="E708" s="15"/>
      <c r="F708" s="15"/>
    </row>
    <row r="709" spans="3:6">
      <c r="C709" s="15"/>
      <c r="D709" s="15"/>
      <c r="E709" s="15"/>
      <c r="F709" s="15"/>
    </row>
    <row r="710" spans="3:6">
      <c r="C710" s="15"/>
      <c r="D710" s="15"/>
      <c r="E710" s="15"/>
      <c r="F710" s="15"/>
    </row>
    <row r="711" spans="3:6">
      <c r="C711" s="15"/>
      <c r="D711" s="15"/>
      <c r="E711" s="15"/>
      <c r="F711" s="15"/>
    </row>
    <row r="712" spans="3:6">
      <c r="C712" s="15"/>
      <c r="D712" s="15"/>
      <c r="E712" s="15"/>
      <c r="F712" s="15"/>
    </row>
    <row r="713" spans="3:6">
      <c r="C713" s="15"/>
      <c r="D713" s="15"/>
      <c r="E713" s="15"/>
      <c r="F713" s="15"/>
    </row>
    <row r="714" spans="3:6">
      <c r="C714" s="15"/>
      <c r="D714" s="15"/>
      <c r="E714" s="15"/>
      <c r="F714" s="15"/>
    </row>
    <row r="715" spans="3:6">
      <c r="C715" s="15"/>
      <c r="D715" s="15"/>
      <c r="E715" s="15"/>
      <c r="F715" s="15"/>
    </row>
    <row r="716" spans="3:6">
      <c r="C716" s="15"/>
      <c r="D716" s="15"/>
      <c r="E716" s="15"/>
      <c r="F716" s="15"/>
    </row>
    <row r="717" spans="3:6">
      <c r="C717" s="15"/>
      <c r="D717" s="15"/>
      <c r="E717" s="15"/>
      <c r="F717" s="15"/>
    </row>
    <row r="718" spans="3:6">
      <c r="C718" s="15"/>
      <c r="D718" s="15"/>
      <c r="E718" s="15"/>
      <c r="F718" s="15"/>
    </row>
    <row r="719" spans="3:6">
      <c r="C719" s="15"/>
      <c r="D719" s="15"/>
      <c r="E719" s="15"/>
      <c r="F719" s="15"/>
    </row>
    <row r="720" spans="3:6">
      <c r="C720" s="15"/>
      <c r="D720" s="15"/>
      <c r="E720" s="15"/>
      <c r="F720" s="15"/>
    </row>
    <row r="721" spans="3:6">
      <c r="C721" s="15"/>
      <c r="D721" s="15"/>
      <c r="E721" s="15"/>
      <c r="F721" s="15"/>
    </row>
    <row r="722" spans="3:6">
      <c r="C722" s="15"/>
      <c r="D722" s="15"/>
      <c r="E722" s="15"/>
      <c r="F722" s="15"/>
    </row>
    <row r="723" spans="3:6">
      <c r="C723" s="15"/>
      <c r="D723" s="15"/>
      <c r="E723" s="15"/>
      <c r="F723" s="15"/>
    </row>
    <row r="724" spans="3:6">
      <c r="C724" s="15"/>
      <c r="D724" s="15"/>
      <c r="E724" s="15"/>
      <c r="F724" s="15"/>
    </row>
    <row r="725" spans="3:6">
      <c r="C725" s="15"/>
      <c r="D725" s="15"/>
      <c r="E725" s="15"/>
      <c r="F725" s="15"/>
    </row>
    <row r="726" spans="3:6">
      <c r="C726" s="15"/>
      <c r="D726" s="15"/>
      <c r="E726" s="15"/>
      <c r="F726" s="15"/>
    </row>
    <row r="727" spans="3:6">
      <c r="C727" s="15"/>
      <c r="D727" s="15"/>
      <c r="E727" s="15"/>
      <c r="F727" s="15"/>
    </row>
    <row r="728" spans="3:6">
      <c r="C728" s="15"/>
      <c r="D728" s="15"/>
      <c r="E728" s="15"/>
      <c r="F728" s="15"/>
    </row>
    <row r="729" spans="3:6">
      <c r="C729" s="15"/>
      <c r="D729" s="15"/>
      <c r="E729" s="15"/>
      <c r="F729" s="15"/>
    </row>
    <row r="730" spans="3:6">
      <c r="C730" s="15"/>
      <c r="D730" s="15"/>
      <c r="E730" s="15"/>
      <c r="F730" s="15"/>
    </row>
    <row r="731" spans="3:6">
      <c r="C731" s="15"/>
      <c r="D731" s="15"/>
      <c r="E731" s="15"/>
      <c r="F731" s="15"/>
    </row>
    <row r="732" spans="3:6">
      <c r="C732" s="15"/>
      <c r="D732" s="15"/>
      <c r="E732" s="15"/>
      <c r="F732" s="15"/>
    </row>
    <row r="733" spans="3:6">
      <c r="C733" s="15"/>
      <c r="D733" s="15"/>
      <c r="E733" s="15"/>
      <c r="F733" s="15"/>
    </row>
    <row r="734" spans="3:6">
      <c r="C734" s="15"/>
      <c r="D734" s="15"/>
      <c r="E734" s="15"/>
      <c r="F734" s="15"/>
    </row>
    <row r="735" spans="3:6">
      <c r="C735" s="15"/>
      <c r="D735" s="15"/>
      <c r="E735" s="15"/>
      <c r="F735" s="15"/>
    </row>
    <row r="736" spans="3:6">
      <c r="C736" s="15"/>
      <c r="D736" s="15"/>
      <c r="E736" s="15"/>
      <c r="F736" s="15"/>
    </row>
    <row r="737" spans="3:6">
      <c r="C737" s="15"/>
      <c r="D737" s="15"/>
      <c r="E737" s="15"/>
      <c r="F737" s="15"/>
    </row>
    <row r="738" spans="3:6">
      <c r="C738" s="15"/>
      <c r="D738" s="15"/>
      <c r="E738" s="15"/>
      <c r="F738" s="15"/>
    </row>
    <row r="739" spans="3:6">
      <c r="C739" s="15"/>
      <c r="D739" s="15"/>
      <c r="E739" s="15"/>
      <c r="F739" s="15"/>
    </row>
    <row r="740" spans="3:6">
      <c r="C740" s="15"/>
      <c r="D740" s="15"/>
      <c r="E740" s="15"/>
      <c r="F740" s="15"/>
    </row>
    <row r="741" spans="3:6">
      <c r="C741" s="15"/>
      <c r="D741" s="15"/>
      <c r="E741" s="15"/>
      <c r="F741" s="15"/>
    </row>
    <row r="742" spans="3:6">
      <c r="C742" s="15"/>
      <c r="D742" s="15"/>
      <c r="E742" s="15"/>
      <c r="F742" s="15"/>
    </row>
    <row r="743" spans="3:6">
      <c r="C743" s="15"/>
      <c r="D743" s="15"/>
      <c r="E743" s="15"/>
      <c r="F743" s="15"/>
    </row>
    <row r="744" spans="3:6">
      <c r="C744" s="15"/>
      <c r="D744" s="15"/>
      <c r="E744" s="15"/>
      <c r="F744" s="15"/>
    </row>
    <row r="745" spans="3:6">
      <c r="C745" s="15"/>
      <c r="D745" s="15"/>
      <c r="E745" s="15"/>
      <c r="F745" s="15"/>
    </row>
    <row r="746" spans="3:6">
      <c r="C746" s="15"/>
      <c r="D746" s="15"/>
      <c r="E746" s="15"/>
      <c r="F746" s="15"/>
    </row>
    <row r="747" spans="3:6">
      <c r="C747" s="15"/>
      <c r="D747" s="15"/>
      <c r="E747" s="15"/>
      <c r="F747" s="15"/>
    </row>
    <row r="748" spans="3:6">
      <c r="C748" s="15"/>
      <c r="D748" s="15"/>
      <c r="E748" s="15"/>
      <c r="F748" s="15"/>
    </row>
    <row r="749" spans="3:6">
      <c r="C749" s="15"/>
      <c r="D749" s="15"/>
      <c r="E749" s="15"/>
      <c r="F749" s="15"/>
    </row>
    <row r="750" spans="3:6">
      <c r="C750" s="15"/>
      <c r="D750" s="15"/>
      <c r="E750" s="15"/>
      <c r="F750" s="15"/>
    </row>
    <row r="751" spans="3:6">
      <c r="C751" s="15"/>
      <c r="D751" s="15"/>
      <c r="E751" s="15"/>
      <c r="F751" s="15"/>
    </row>
    <row r="752" spans="3:6">
      <c r="C752" s="15"/>
      <c r="D752" s="15"/>
      <c r="E752" s="15"/>
      <c r="F752" s="15"/>
    </row>
    <row r="753" spans="3:6">
      <c r="C753" s="15"/>
      <c r="D753" s="15"/>
      <c r="E753" s="15"/>
      <c r="F753" s="15"/>
    </row>
    <row r="754" spans="3:6">
      <c r="C754" s="15"/>
      <c r="D754" s="15"/>
      <c r="E754" s="15"/>
      <c r="F754" s="15"/>
    </row>
    <row r="755" spans="3:6">
      <c r="C755" s="15"/>
      <c r="D755" s="15"/>
      <c r="E755" s="15"/>
      <c r="F755" s="15"/>
    </row>
    <row r="756" spans="3:6">
      <c r="C756" s="15"/>
      <c r="D756" s="15"/>
      <c r="E756" s="15"/>
      <c r="F756" s="15"/>
    </row>
    <row r="757" spans="3:6">
      <c r="C757" s="15"/>
      <c r="D757" s="15"/>
      <c r="E757" s="15"/>
      <c r="F757" s="15"/>
    </row>
    <row r="758" spans="3:6">
      <c r="C758" s="15"/>
      <c r="D758" s="15"/>
      <c r="E758" s="15"/>
      <c r="F758" s="15"/>
    </row>
    <row r="759" spans="3:6">
      <c r="C759" s="15"/>
      <c r="D759" s="15"/>
      <c r="E759" s="15"/>
      <c r="F759" s="15"/>
    </row>
    <row r="760" spans="3:6">
      <c r="C760" s="15"/>
      <c r="D760" s="15"/>
      <c r="E760" s="15"/>
      <c r="F760" s="15"/>
    </row>
    <row r="761" spans="3:6">
      <c r="C761" s="15"/>
      <c r="D761" s="15"/>
      <c r="E761" s="15"/>
      <c r="F761" s="15"/>
    </row>
    <row r="762" spans="3:6">
      <c r="C762" s="15"/>
      <c r="D762" s="15"/>
      <c r="E762" s="15"/>
      <c r="F762" s="15"/>
    </row>
    <row r="763" spans="3:6">
      <c r="C763" s="15"/>
      <c r="D763" s="15"/>
      <c r="E763" s="15"/>
      <c r="F763" s="15"/>
    </row>
    <row r="764" spans="3:6">
      <c r="C764" s="15"/>
      <c r="D764" s="15"/>
      <c r="E764" s="15"/>
      <c r="F764" s="15"/>
    </row>
    <row r="765" spans="3:6">
      <c r="C765" s="15"/>
      <c r="D765" s="15"/>
      <c r="E765" s="15"/>
      <c r="F765" s="15"/>
    </row>
    <row r="766" spans="3:6">
      <c r="C766" s="15"/>
      <c r="D766" s="15"/>
      <c r="E766" s="15"/>
      <c r="F766" s="15"/>
    </row>
    <row r="767" spans="3:6">
      <c r="C767" s="15"/>
      <c r="D767" s="15"/>
      <c r="E767" s="15"/>
      <c r="F767" s="15"/>
    </row>
    <row r="768" spans="3:6">
      <c r="C768" s="15"/>
      <c r="D768" s="15"/>
      <c r="E768" s="15"/>
      <c r="F768" s="15"/>
    </row>
    <row r="769" spans="2:6">
      <c r="C769" s="15"/>
      <c r="D769" s="15"/>
      <c r="E769" s="15"/>
      <c r="F769" s="15"/>
    </row>
    <row r="770" spans="2:6">
      <c r="C770" s="15"/>
      <c r="D770" s="15"/>
      <c r="E770" s="15"/>
      <c r="F770" s="15"/>
    </row>
    <row r="771" spans="2:6">
      <c r="C771" s="15"/>
      <c r="D771" s="15"/>
      <c r="E771" s="15"/>
      <c r="F771" s="15"/>
    </row>
    <row r="772" spans="2:6">
      <c r="C772" s="15"/>
      <c r="D772" s="15"/>
      <c r="E772" s="15"/>
      <c r="F772" s="15"/>
    </row>
    <row r="773" spans="2:6">
      <c r="B773" s="15"/>
      <c r="C773" s="15"/>
      <c r="D773" s="15"/>
      <c r="E773" s="15"/>
      <c r="F773" s="15"/>
    </row>
    <row r="774" spans="2:6">
      <c r="B774" s="15"/>
      <c r="C774" s="15"/>
      <c r="D774" s="15"/>
      <c r="E774" s="15"/>
      <c r="F774" s="15"/>
    </row>
    <row r="775" spans="2:6">
      <c r="B775" s="18"/>
      <c r="C775" s="15"/>
      <c r="D775" s="15"/>
      <c r="E775" s="15"/>
      <c r="F775" s="15"/>
    </row>
    <row r="776" spans="2:6">
      <c r="C776" s="15"/>
      <c r="D776" s="15"/>
      <c r="E776" s="15"/>
      <c r="F776" s="15"/>
    </row>
    <row r="777" spans="2:6">
      <c r="C777" s="15"/>
      <c r="D777" s="15"/>
      <c r="E777" s="15"/>
      <c r="F777" s="15"/>
    </row>
    <row r="778" spans="2:6">
      <c r="C778" s="15"/>
      <c r="D778" s="15"/>
      <c r="E778" s="15"/>
      <c r="F778" s="15"/>
    </row>
    <row r="779" spans="2:6">
      <c r="C779" s="15"/>
      <c r="D779" s="15"/>
      <c r="E779" s="15"/>
      <c r="F779" s="15"/>
    </row>
    <row r="780" spans="2:6">
      <c r="C780" s="15"/>
      <c r="D780" s="15"/>
      <c r="E780" s="15"/>
      <c r="F780" s="15"/>
    </row>
    <row r="781" spans="2:6">
      <c r="C781" s="15"/>
      <c r="D781" s="15"/>
      <c r="E781" s="15"/>
      <c r="F781" s="15"/>
    </row>
    <row r="782" spans="2:6">
      <c r="C782" s="15"/>
      <c r="D782" s="15"/>
      <c r="E782" s="15"/>
      <c r="F782" s="15"/>
    </row>
    <row r="783" spans="2:6">
      <c r="C783" s="15"/>
      <c r="D783" s="15"/>
      <c r="E783" s="15"/>
      <c r="F783" s="15"/>
    </row>
    <row r="784" spans="2:6">
      <c r="C784" s="15"/>
      <c r="D784" s="15"/>
      <c r="E784" s="15"/>
      <c r="F784" s="15"/>
    </row>
    <row r="785" spans="3:6">
      <c r="C785" s="15"/>
      <c r="D785" s="15"/>
      <c r="E785" s="15"/>
      <c r="F785" s="15"/>
    </row>
    <row r="786" spans="3:6">
      <c r="C786" s="15"/>
      <c r="D786" s="15"/>
      <c r="E786" s="15"/>
      <c r="F786" s="15"/>
    </row>
    <row r="787" spans="3:6">
      <c r="C787" s="15"/>
      <c r="D787" s="15"/>
      <c r="E787" s="15"/>
      <c r="F787" s="15"/>
    </row>
    <row r="788" spans="3:6">
      <c r="C788" s="15"/>
      <c r="D788" s="15"/>
      <c r="E788" s="15"/>
      <c r="F788" s="15"/>
    </row>
    <row r="789" spans="3:6">
      <c r="C789" s="15"/>
      <c r="D789" s="15"/>
      <c r="E789" s="15"/>
      <c r="F789" s="15"/>
    </row>
    <row r="790" spans="3:6">
      <c r="C790" s="15"/>
      <c r="D790" s="15"/>
      <c r="E790" s="15"/>
      <c r="F790" s="15"/>
    </row>
    <row r="791" spans="3:6">
      <c r="C791" s="15"/>
      <c r="D791" s="15"/>
      <c r="E791" s="15"/>
      <c r="F791" s="15"/>
    </row>
    <row r="792" spans="3:6">
      <c r="C792" s="15"/>
      <c r="D792" s="15"/>
      <c r="E792" s="15"/>
      <c r="F792" s="15"/>
    </row>
    <row r="793" spans="3:6">
      <c r="C793" s="15"/>
      <c r="D793" s="15"/>
      <c r="E793" s="15"/>
      <c r="F793" s="15"/>
    </row>
    <row r="794" spans="3:6">
      <c r="C794" s="15"/>
      <c r="D794" s="15"/>
      <c r="E794" s="15"/>
      <c r="F794" s="15"/>
    </row>
    <row r="795" spans="3:6">
      <c r="C795" s="15"/>
      <c r="D795" s="15"/>
      <c r="E795" s="15"/>
      <c r="F795" s="15"/>
    </row>
    <row r="796" spans="3:6">
      <c r="C796" s="15"/>
      <c r="D796" s="15"/>
      <c r="E796" s="15"/>
      <c r="F796" s="15"/>
    </row>
    <row r="797" spans="3:6">
      <c r="C797" s="15"/>
      <c r="D797" s="15"/>
      <c r="E797" s="15"/>
      <c r="F797" s="15"/>
    </row>
    <row r="798" spans="3:6">
      <c r="C798" s="15"/>
      <c r="D798" s="15"/>
      <c r="E798" s="15"/>
      <c r="F798" s="15"/>
    </row>
    <row r="799" spans="3:6">
      <c r="C799" s="15"/>
      <c r="D799" s="15"/>
      <c r="E799" s="15"/>
      <c r="F799" s="15"/>
    </row>
    <row r="800" spans="3:6">
      <c r="C800" s="15"/>
      <c r="D800" s="15"/>
      <c r="E800" s="15"/>
      <c r="F800" s="15"/>
    </row>
    <row r="801" spans="3:6">
      <c r="C801" s="15"/>
      <c r="D801" s="15"/>
      <c r="E801" s="15"/>
      <c r="F801" s="15"/>
    </row>
    <row r="802" spans="3:6">
      <c r="C802" s="15"/>
      <c r="D802" s="15"/>
      <c r="E802" s="15"/>
      <c r="F802" s="15"/>
    </row>
    <row r="803" spans="3:6">
      <c r="C803" s="15"/>
      <c r="D803" s="15"/>
      <c r="E803" s="15"/>
      <c r="F803" s="15"/>
    </row>
    <row r="804" spans="3:6">
      <c r="C804" s="15"/>
      <c r="D804" s="15"/>
      <c r="E804" s="15"/>
      <c r="F804" s="15"/>
    </row>
    <row r="805" spans="3:6">
      <c r="C805" s="15"/>
      <c r="D805" s="15"/>
      <c r="E805" s="15"/>
      <c r="F805" s="15"/>
    </row>
    <row r="806" spans="3:6">
      <c r="C806" s="15"/>
      <c r="D806" s="15"/>
      <c r="E806" s="15"/>
      <c r="F806" s="15"/>
    </row>
    <row r="807" spans="3:6">
      <c r="C807" s="15"/>
      <c r="D807" s="15"/>
      <c r="E807" s="15"/>
      <c r="F807" s="15"/>
    </row>
  </sheetData>
  <mergeCells count="2">
    <mergeCell ref="B6:T6"/>
    <mergeCell ref="B7:T7"/>
  </mergeCells>
  <dataValidations count="5">
    <dataValidation type="list" allowBlank="1" showInputMessage="1" showErrorMessage="1" sqref="L12:L169 L171 L173:L805">
      <formula1>$BM$7:$BM$11</formula1>
    </dataValidation>
    <dataValidation type="list" allowBlank="1" showInputMessage="1" showErrorMessage="1" sqref="E12:E799 D175:D192">
      <formula1>$BH$7:$BH$11</formula1>
    </dataValidation>
    <dataValidation type="list" allowBlank="1" showInputMessage="1" showErrorMessage="1" sqref="I12:I176 I180:I182 I184:I185 I189:I805">
      <formula1>$BL$7:$BL$10</formula1>
    </dataValidation>
    <dataValidation allowBlank="1" showInputMessage="1" showErrorMessage="1" sqref="H2 C2"/>
    <dataValidation type="list" allowBlank="1" showInputMessage="1" showErrorMessage="1" sqref="G12:G169 G171 G173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92" workbookViewId="0">
      <selection activeCell="B34" sqref="B34:B123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" style="14" bestFit="1" customWidth="1"/>
    <col min="7" max="7" width="39.7109375" style="14" bestFit="1" customWidth="1"/>
    <col min="8" max="8" width="10.7109375" style="15" customWidth="1"/>
    <col min="9" max="9" width="14.7109375" style="15" customWidth="1"/>
    <col min="10" max="10" width="11.7109375" style="15" customWidth="1"/>
    <col min="11" max="11" width="14.7109375" style="15" customWidth="1"/>
    <col min="12" max="14" width="10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1392</v>
      </c>
    </row>
    <row r="3" spans="2:61">
      <c r="B3" s="2" t="s">
        <v>2</v>
      </c>
      <c r="C3" t="s">
        <v>191</v>
      </c>
    </row>
    <row r="4" spans="2:61">
      <c r="B4" s="2" t="s">
        <v>3</v>
      </c>
      <c r="C4">
        <v>1154</v>
      </c>
    </row>
    <row r="5" spans="2:61">
      <c r="B5" s="79" t="s">
        <v>193</v>
      </c>
      <c r="C5">
        <v>1154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I6" s="18"/>
    </row>
    <row r="7" spans="2:61" ht="26.25" customHeight="1">
      <c r="B7" s="115" t="s">
        <v>95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E7" s="18"/>
      <c r="BI7" s="18"/>
    </row>
    <row r="8" spans="2:61" s="18" customFormat="1" ht="63">
      <c r="B8" s="4" t="s">
        <v>49</v>
      </c>
      <c r="C8" s="27" t="s">
        <v>50</v>
      </c>
      <c r="D8" s="28" t="s">
        <v>71</v>
      </c>
      <c r="E8" s="28" t="s">
        <v>87</v>
      </c>
      <c r="F8" s="28" t="s">
        <v>51</v>
      </c>
      <c r="G8" s="27" t="s">
        <v>88</v>
      </c>
      <c r="H8" s="27" t="s">
        <v>54</v>
      </c>
      <c r="I8" s="27" t="s">
        <v>74</v>
      </c>
      <c r="J8" s="17" t="s">
        <v>75</v>
      </c>
      <c r="K8" s="17" t="s">
        <v>57</v>
      </c>
      <c r="L8" s="17" t="s">
        <v>76</v>
      </c>
      <c r="M8" s="37" t="s">
        <v>58</v>
      </c>
      <c r="N8" s="45" t="s">
        <v>59</v>
      </c>
      <c r="BE8" s="15"/>
      <c r="BF8" s="15"/>
      <c r="BG8" s="15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/>
      <c r="J9" s="20" t="s">
        <v>79</v>
      </c>
      <c r="K9" s="20" t="s">
        <v>6</v>
      </c>
      <c r="L9" s="20" t="s">
        <v>7</v>
      </c>
      <c r="M9" s="20" t="s">
        <v>7</v>
      </c>
      <c r="N9" s="44" t="s">
        <v>7</v>
      </c>
      <c r="BE9" s="15"/>
      <c r="BG9" s="15"/>
      <c r="BI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80</v>
      </c>
      <c r="N10" s="33" t="s">
        <v>81</v>
      </c>
      <c r="BE10" s="15"/>
      <c r="BF10" s="18"/>
      <c r="BG10" s="15"/>
      <c r="BI10" s="15"/>
    </row>
    <row r="11" spans="2:61" s="22" customFormat="1" ht="18" customHeight="1">
      <c r="B11" s="23" t="s">
        <v>96</v>
      </c>
      <c r="C11" s="7"/>
      <c r="D11" s="7"/>
      <c r="E11" s="7"/>
      <c r="F11" s="7"/>
      <c r="G11" s="7"/>
      <c r="H11" s="7"/>
      <c r="I11" s="80">
        <v>547452.25</v>
      </c>
      <c r="J11" s="7"/>
      <c r="K11" s="80">
        <v>5563.3860781009998</v>
      </c>
      <c r="L11" s="7"/>
      <c r="M11" s="80">
        <v>100</v>
      </c>
      <c r="N11" s="80">
        <v>9.66</v>
      </c>
      <c r="BE11" s="15"/>
      <c r="BF11" s="18"/>
      <c r="BG11" s="15"/>
      <c r="BI11" s="15"/>
    </row>
    <row r="12" spans="2:61">
      <c r="B12" s="82" t="s">
        <v>195</v>
      </c>
      <c r="E12" s="15"/>
      <c r="F12" s="15"/>
      <c r="G12" s="15"/>
      <c r="I12" s="83">
        <v>519345.14</v>
      </c>
      <c r="K12" s="83">
        <v>5333.7964814999996</v>
      </c>
      <c r="M12" s="83">
        <v>95.87</v>
      </c>
      <c r="N12" s="83">
        <v>9.27</v>
      </c>
    </row>
    <row r="13" spans="2:61">
      <c r="B13" s="82" t="s">
        <v>727</v>
      </c>
      <c r="E13" s="15"/>
      <c r="F13" s="15"/>
      <c r="G13" s="15"/>
      <c r="I13" s="83">
        <v>319078.65000000002</v>
      </c>
      <c r="K13" s="83">
        <v>3736.6154494900002</v>
      </c>
      <c r="M13" s="83">
        <v>67.16</v>
      </c>
      <c r="N13" s="83">
        <v>6.49</v>
      </c>
    </row>
    <row r="14" spans="2:61">
      <c r="B14" t="s">
        <v>728</v>
      </c>
      <c r="C14" t="s">
        <v>729</v>
      </c>
      <c r="D14" t="s">
        <v>106</v>
      </c>
      <c r="E14" s="15"/>
      <c r="F14" t="s">
        <v>554</v>
      </c>
      <c r="G14" t="s">
        <v>555</v>
      </c>
      <c r="H14" t="s">
        <v>108</v>
      </c>
      <c r="I14" s="81">
        <v>473</v>
      </c>
      <c r="J14" s="81">
        <v>35800</v>
      </c>
      <c r="K14" s="81">
        <v>169.334</v>
      </c>
      <c r="L14" s="81">
        <v>0</v>
      </c>
      <c r="M14" s="81">
        <v>3.04</v>
      </c>
      <c r="N14" s="81">
        <v>0.28999999999999998</v>
      </c>
    </row>
    <row r="15" spans="2:61">
      <c r="B15" t="s">
        <v>730</v>
      </c>
      <c r="C15" t="s">
        <v>731</v>
      </c>
      <c r="D15" t="s">
        <v>106</v>
      </c>
      <c r="E15" s="15"/>
      <c r="F15" t="s">
        <v>732</v>
      </c>
      <c r="G15" t="s">
        <v>264</v>
      </c>
      <c r="H15" t="s">
        <v>108</v>
      </c>
      <c r="I15" s="81">
        <v>1016</v>
      </c>
      <c r="J15" s="81">
        <v>4790</v>
      </c>
      <c r="K15" s="81">
        <v>48.666400000000003</v>
      </c>
      <c r="L15" s="81">
        <v>0</v>
      </c>
      <c r="M15" s="81">
        <v>0.87</v>
      </c>
      <c r="N15" s="81">
        <v>0.08</v>
      </c>
    </row>
    <row r="16" spans="2:61">
      <c r="B16" t="s">
        <v>733</v>
      </c>
      <c r="C16" t="s">
        <v>734</v>
      </c>
      <c r="D16" t="s">
        <v>106</v>
      </c>
      <c r="E16" s="15"/>
      <c r="F16" t="s">
        <v>735</v>
      </c>
      <c r="G16" t="s">
        <v>264</v>
      </c>
      <c r="H16" t="s">
        <v>108</v>
      </c>
      <c r="I16" s="81">
        <v>20986.44</v>
      </c>
      <c r="J16" s="81">
        <v>689.6</v>
      </c>
      <c r="K16" s="81">
        <v>144.72249024000001</v>
      </c>
      <c r="L16" s="81">
        <v>0</v>
      </c>
      <c r="M16" s="81">
        <v>2.6</v>
      </c>
      <c r="N16" s="81">
        <v>0.25</v>
      </c>
    </row>
    <row r="17" spans="2:14">
      <c r="B17" t="s">
        <v>736</v>
      </c>
      <c r="C17" t="s">
        <v>737</v>
      </c>
      <c r="D17" t="s">
        <v>106</v>
      </c>
      <c r="E17" s="15"/>
      <c r="F17" t="s">
        <v>263</v>
      </c>
      <c r="G17" t="s">
        <v>264</v>
      </c>
      <c r="H17" t="s">
        <v>108</v>
      </c>
      <c r="I17" s="81">
        <v>28735</v>
      </c>
      <c r="J17" s="81">
        <v>1425</v>
      </c>
      <c r="K17" s="81">
        <v>409.47375</v>
      </c>
      <c r="L17" s="81">
        <v>0</v>
      </c>
      <c r="M17" s="81">
        <v>7.36</v>
      </c>
      <c r="N17" s="81">
        <v>0.71</v>
      </c>
    </row>
    <row r="18" spans="2:14">
      <c r="B18" t="s">
        <v>738</v>
      </c>
      <c r="C18" t="s">
        <v>739</v>
      </c>
      <c r="D18" t="s">
        <v>106</v>
      </c>
      <c r="E18" s="15"/>
      <c r="F18" t="s">
        <v>275</v>
      </c>
      <c r="G18" t="s">
        <v>264</v>
      </c>
      <c r="H18" t="s">
        <v>108</v>
      </c>
      <c r="I18" s="81">
        <v>3450</v>
      </c>
      <c r="J18" s="81">
        <v>4765</v>
      </c>
      <c r="K18" s="81">
        <v>164.39250000000001</v>
      </c>
      <c r="L18" s="81">
        <v>0</v>
      </c>
      <c r="M18" s="81">
        <v>2.95</v>
      </c>
      <c r="N18" s="81">
        <v>0.28999999999999998</v>
      </c>
    </row>
    <row r="19" spans="2:14">
      <c r="B19" t="s">
        <v>740</v>
      </c>
      <c r="C19" t="s">
        <v>741</v>
      </c>
      <c r="D19" t="s">
        <v>106</v>
      </c>
      <c r="E19" s="15"/>
      <c r="F19" t="s">
        <v>742</v>
      </c>
      <c r="G19" t="s">
        <v>264</v>
      </c>
      <c r="H19" t="s">
        <v>108</v>
      </c>
      <c r="I19" s="81">
        <v>24212</v>
      </c>
      <c r="J19" s="81">
        <v>2126</v>
      </c>
      <c r="K19" s="81">
        <v>514.74712</v>
      </c>
      <c r="L19" s="81">
        <v>0</v>
      </c>
      <c r="M19" s="81">
        <v>9.25</v>
      </c>
      <c r="N19" s="81">
        <v>0.89</v>
      </c>
    </row>
    <row r="20" spans="2:14">
      <c r="B20" t="s">
        <v>743</v>
      </c>
      <c r="C20" t="s">
        <v>744</v>
      </c>
      <c r="D20" t="s">
        <v>106</v>
      </c>
      <c r="E20" s="15"/>
      <c r="F20" t="s">
        <v>745</v>
      </c>
      <c r="G20" t="s">
        <v>746</v>
      </c>
      <c r="H20" t="s">
        <v>108</v>
      </c>
      <c r="I20" s="81">
        <v>3221.76</v>
      </c>
      <c r="J20" s="81">
        <v>4053</v>
      </c>
      <c r="K20" s="81">
        <v>130.57793280000001</v>
      </c>
      <c r="L20" s="81">
        <v>0</v>
      </c>
      <c r="M20" s="81">
        <v>2.35</v>
      </c>
      <c r="N20" s="81">
        <v>0.23</v>
      </c>
    </row>
    <row r="21" spans="2:14">
      <c r="B21" t="s">
        <v>747</v>
      </c>
      <c r="C21" t="s">
        <v>748</v>
      </c>
      <c r="D21" t="s">
        <v>106</v>
      </c>
      <c r="E21" s="15"/>
      <c r="F21" t="s">
        <v>467</v>
      </c>
      <c r="G21" t="s">
        <v>118</v>
      </c>
      <c r="H21" t="s">
        <v>108</v>
      </c>
      <c r="I21" s="81">
        <v>154</v>
      </c>
      <c r="J21" s="81">
        <v>77940</v>
      </c>
      <c r="K21" s="81">
        <v>120.02760000000001</v>
      </c>
      <c r="L21" s="81">
        <v>0</v>
      </c>
      <c r="M21" s="81">
        <v>2.16</v>
      </c>
      <c r="N21" s="81">
        <v>0.21</v>
      </c>
    </row>
    <row r="22" spans="2:14">
      <c r="B22" t="s">
        <v>749</v>
      </c>
      <c r="C22" t="s">
        <v>750</v>
      </c>
      <c r="D22" t="s">
        <v>106</v>
      </c>
      <c r="E22" s="15"/>
      <c r="F22" t="s">
        <v>418</v>
      </c>
      <c r="G22" t="s">
        <v>118</v>
      </c>
      <c r="H22" t="s">
        <v>108</v>
      </c>
      <c r="I22" s="81">
        <v>83</v>
      </c>
      <c r="J22" s="81">
        <v>61440</v>
      </c>
      <c r="K22" s="81">
        <v>50.995199999999997</v>
      </c>
      <c r="L22" s="81">
        <v>0</v>
      </c>
      <c r="M22" s="81">
        <v>0.92</v>
      </c>
      <c r="N22" s="81">
        <v>0.09</v>
      </c>
    </row>
    <row r="23" spans="2:14">
      <c r="B23" t="s">
        <v>751</v>
      </c>
      <c r="C23" t="s">
        <v>752</v>
      </c>
      <c r="D23" t="s">
        <v>106</v>
      </c>
      <c r="E23" s="15"/>
      <c r="F23" t="s">
        <v>588</v>
      </c>
      <c r="G23" t="s">
        <v>118</v>
      </c>
      <c r="H23" t="s">
        <v>108</v>
      </c>
      <c r="I23" s="81">
        <v>183</v>
      </c>
      <c r="J23" s="81">
        <v>58640</v>
      </c>
      <c r="K23" s="81">
        <v>107.3112</v>
      </c>
      <c r="L23" s="81">
        <v>0</v>
      </c>
      <c r="M23" s="81">
        <v>1.93</v>
      </c>
      <c r="N23" s="81">
        <v>0.19</v>
      </c>
    </row>
    <row r="24" spans="2:14">
      <c r="B24" t="s">
        <v>753</v>
      </c>
      <c r="C24" t="s">
        <v>754</v>
      </c>
      <c r="D24" t="s">
        <v>106</v>
      </c>
      <c r="E24" s="15"/>
      <c r="F24" t="s">
        <v>755</v>
      </c>
      <c r="G24" t="s">
        <v>537</v>
      </c>
      <c r="H24" t="s">
        <v>108</v>
      </c>
      <c r="I24" s="81">
        <v>38395</v>
      </c>
      <c r="J24" s="81">
        <v>260.5</v>
      </c>
      <c r="K24" s="81">
        <v>100.018975</v>
      </c>
      <c r="L24" s="81">
        <v>0</v>
      </c>
      <c r="M24" s="81">
        <v>1.8</v>
      </c>
      <c r="N24" s="81">
        <v>0.17</v>
      </c>
    </row>
    <row r="25" spans="2:14">
      <c r="B25" t="s">
        <v>756</v>
      </c>
      <c r="C25" t="s">
        <v>757</v>
      </c>
      <c r="D25" t="s">
        <v>106</v>
      </c>
      <c r="E25" s="15"/>
      <c r="F25" t="s">
        <v>758</v>
      </c>
      <c r="G25" t="s">
        <v>537</v>
      </c>
      <c r="H25" t="s">
        <v>108</v>
      </c>
      <c r="I25" s="81">
        <v>3898</v>
      </c>
      <c r="J25" s="81">
        <v>1385</v>
      </c>
      <c r="K25" s="81">
        <v>53.987299999999998</v>
      </c>
      <c r="L25" s="81">
        <v>0</v>
      </c>
      <c r="M25" s="81">
        <v>0.97</v>
      </c>
      <c r="N25" s="81">
        <v>0.09</v>
      </c>
    </row>
    <row r="26" spans="2:14">
      <c r="B26" t="s">
        <v>759</v>
      </c>
      <c r="C26" t="s">
        <v>760</v>
      </c>
      <c r="D26" t="s">
        <v>106</v>
      </c>
      <c r="E26" s="15"/>
      <c r="F26" t="s">
        <v>761</v>
      </c>
      <c r="G26" t="s">
        <v>537</v>
      </c>
      <c r="H26" t="s">
        <v>108</v>
      </c>
      <c r="I26" s="81">
        <v>146884.97</v>
      </c>
      <c r="J26" s="81">
        <v>68.5</v>
      </c>
      <c r="K26" s="81">
        <v>100.61620445</v>
      </c>
      <c r="L26" s="81">
        <v>0</v>
      </c>
      <c r="M26" s="81">
        <v>1.81</v>
      </c>
      <c r="N26" s="81">
        <v>0.17</v>
      </c>
    </row>
    <row r="27" spans="2:14">
      <c r="B27" t="s">
        <v>762</v>
      </c>
      <c r="C27" t="s">
        <v>763</v>
      </c>
      <c r="D27" t="s">
        <v>106</v>
      </c>
      <c r="E27" s="15"/>
      <c r="F27" t="s">
        <v>764</v>
      </c>
      <c r="G27" t="s">
        <v>340</v>
      </c>
      <c r="H27" t="s">
        <v>108</v>
      </c>
      <c r="I27" s="81">
        <v>1885</v>
      </c>
      <c r="J27" s="81">
        <v>17990</v>
      </c>
      <c r="K27" s="81">
        <v>339.11149999999998</v>
      </c>
      <c r="L27" s="81">
        <v>0</v>
      </c>
      <c r="M27" s="81">
        <v>6.1</v>
      </c>
      <c r="N27" s="81">
        <v>0.59</v>
      </c>
    </row>
    <row r="28" spans="2:14">
      <c r="B28" t="s">
        <v>765</v>
      </c>
      <c r="C28" t="s">
        <v>766</v>
      </c>
      <c r="D28" t="s">
        <v>106</v>
      </c>
      <c r="E28" s="15"/>
      <c r="F28" t="s">
        <v>562</v>
      </c>
      <c r="G28" t="s">
        <v>340</v>
      </c>
      <c r="H28" t="s">
        <v>108</v>
      </c>
      <c r="I28" s="81">
        <v>8729</v>
      </c>
      <c r="J28" s="81">
        <v>1460</v>
      </c>
      <c r="K28" s="81">
        <v>127.4434</v>
      </c>
      <c r="L28" s="81">
        <v>0</v>
      </c>
      <c r="M28" s="81">
        <v>2.29</v>
      </c>
      <c r="N28" s="81">
        <v>0.22</v>
      </c>
    </row>
    <row r="29" spans="2:14">
      <c r="B29" t="s">
        <v>767</v>
      </c>
      <c r="C29" t="s">
        <v>768</v>
      </c>
      <c r="D29" t="s">
        <v>106</v>
      </c>
      <c r="E29" s="15"/>
      <c r="F29" t="s">
        <v>769</v>
      </c>
      <c r="G29" t="s">
        <v>340</v>
      </c>
      <c r="H29" t="s">
        <v>108</v>
      </c>
      <c r="I29" s="81">
        <v>1501</v>
      </c>
      <c r="J29" s="81">
        <v>14690</v>
      </c>
      <c r="K29" s="81">
        <v>220.49690000000001</v>
      </c>
      <c r="L29" s="81">
        <v>0</v>
      </c>
      <c r="M29" s="81">
        <v>3.96</v>
      </c>
      <c r="N29" s="81">
        <v>0.38</v>
      </c>
    </row>
    <row r="30" spans="2:14">
      <c r="B30" t="s">
        <v>770</v>
      </c>
      <c r="C30" t="s">
        <v>771</v>
      </c>
      <c r="D30" t="s">
        <v>106</v>
      </c>
      <c r="E30" s="15"/>
      <c r="F30" t="s">
        <v>772</v>
      </c>
      <c r="G30" t="s">
        <v>340</v>
      </c>
      <c r="H30" t="s">
        <v>108</v>
      </c>
      <c r="I30" s="81">
        <v>833</v>
      </c>
      <c r="J30" s="81">
        <v>36310</v>
      </c>
      <c r="K30" s="81">
        <v>302.46230000000003</v>
      </c>
      <c r="L30" s="81">
        <v>0</v>
      </c>
      <c r="M30" s="81">
        <v>5.44</v>
      </c>
      <c r="N30" s="81">
        <v>0.53</v>
      </c>
    </row>
    <row r="31" spans="2:14">
      <c r="B31" t="s">
        <v>773</v>
      </c>
      <c r="C31" t="s">
        <v>774</v>
      </c>
      <c r="D31" t="s">
        <v>106</v>
      </c>
      <c r="E31" s="15"/>
      <c r="F31" t="s">
        <v>775</v>
      </c>
      <c r="G31" t="s">
        <v>776</v>
      </c>
      <c r="H31" t="s">
        <v>108</v>
      </c>
      <c r="I31" s="81">
        <v>472</v>
      </c>
      <c r="J31" s="81">
        <v>19730</v>
      </c>
      <c r="K31" s="81">
        <v>93.125600000000006</v>
      </c>
      <c r="L31" s="81">
        <v>0</v>
      </c>
      <c r="M31" s="81">
        <v>1.67</v>
      </c>
      <c r="N31" s="81">
        <v>0.16</v>
      </c>
    </row>
    <row r="32" spans="2:14">
      <c r="B32" t="s">
        <v>777</v>
      </c>
      <c r="C32" t="s">
        <v>778</v>
      </c>
      <c r="D32" t="s">
        <v>106</v>
      </c>
      <c r="E32" s="15"/>
      <c r="F32" t="s">
        <v>352</v>
      </c>
      <c r="G32" t="s">
        <v>296</v>
      </c>
      <c r="H32" t="s">
        <v>108</v>
      </c>
      <c r="I32" s="81">
        <v>2346</v>
      </c>
      <c r="J32" s="81">
        <v>3837</v>
      </c>
      <c r="K32" s="81">
        <v>90.016019999999997</v>
      </c>
      <c r="L32" s="81">
        <v>0</v>
      </c>
      <c r="M32" s="81">
        <v>1.62</v>
      </c>
      <c r="N32" s="81">
        <v>0.16</v>
      </c>
    </row>
    <row r="33" spans="2:14">
      <c r="B33" t="s">
        <v>779</v>
      </c>
      <c r="C33" t="s">
        <v>780</v>
      </c>
      <c r="D33" t="s">
        <v>106</v>
      </c>
      <c r="E33" s="15"/>
      <c r="F33" t="s">
        <v>781</v>
      </c>
      <c r="G33" t="s">
        <v>131</v>
      </c>
      <c r="H33" t="s">
        <v>108</v>
      </c>
      <c r="I33" s="81">
        <v>457.48</v>
      </c>
      <c r="J33" s="81">
        <v>18140</v>
      </c>
      <c r="K33" s="81">
        <v>82.986872000000005</v>
      </c>
      <c r="L33" s="81">
        <v>0</v>
      </c>
      <c r="M33" s="81">
        <v>1.49</v>
      </c>
      <c r="N33" s="81">
        <v>0.14000000000000001</v>
      </c>
    </row>
    <row r="34" spans="2:14">
      <c r="B34" t="s">
        <v>782</v>
      </c>
      <c r="C34" t="s">
        <v>783</v>
      </c>
      <c r="D34" t="s">
        <v>106</v>
      </c>
      <c r="E34" s="15"/>
      <c r="F34" t="s">
        <v>784</v>
      </c>
      <c r="G34" t="s">
        <v>135</v>
      </c>
      <c r="H34" t="s">
        <v>108</v>
      </c>
      <c r="I34" s="81">
        <v>598</v>
      </c>
      <c r="J34" s="81">
        <v>25090</v>
      </c>
      <c r="K34" s="81">
        <v>150.03819999999999</v>
      </c>
      <c r="L34" s="81">
        <v>0</v>
      </c>
      <c r="M34" s="81">
        <v>2.7</v>
      </c>
      <c r="N34" s="81">
        <v>0.26</v>
      </c>
    </row>
    <row r="35" spans="2:14">
      <c r="B35" t="s">
        <v>785</v>
      </c>
      <c r="C35" t="s">
        <v>786</v>
      </c>
      <c r="D35" t="s">
        <v>106</v>
      </c>
      <c r="E35" s="15"/>
      <c r="F35" t="s">
        <v>315</v>
      </c>
      <c r="G35" t="s">
        <v>138</v>
      </c>
      <c r="H35" t="s">
        <v>108</v>
      </c>
      <c r="I35" s="81">
        <v>30565</v>
      </c>
      <c r="J35" s="81">
        <v>706.9</v>
      </c>
      <c r="K35" s="81">
        <v>216.063985</v>
      </c>
      <c r="L35" s="81">
        <v>0</v>
      </c>
      <c r="M35" s="81">
        <v>3.88</v>
      </c>
      <c r="N35" s="81">
        <v>0.38</v>
      </c>
    </row>
    <row r="36" spans="2:14">
      <c r="B36" s="82" t="s">
        <v>787</v>
      </c>
      <c r="E36" s="15"/>
      <c r="F36" s="15"/>
      <c r="G36" s="15"/>
      <c r="I36" s="83">
        <v>152878.35</v>
      </c>
      <c r="K36" s="83">
        <v>1048.7188839999999</v>
      </c>
      <c r="M36" s="83">
        <v>18.850000000000001</v>
      </c>
      <c r="N36" s="83">
        <v>1.82</v>
      </c>
    </row>
    <row r="37" spans="2:14">
      <c r="B37" t="s">
        <v>788</v>
      </c>
      <c r="C37" t="s">
        <v>789</v>
      </c>
      <c r="D37" t="s">
        <v>106</v>
      </c>
      <c r="E37" s="15"/>
      <c r="F37" t="s">
        <v>790</v>
      </c>
      <c r="G37" t="s">
        <v>791</v>
      </c>
      <c r="H37" t="s">
        <v>108</v>
      </c>
      <c r="I37" s="81">
        <v>287</v>
      </c>
      <c r="J37" s="81">
        <v>2349</v>
      </c>
      <c r="K37" s="81">
        <v>6.7416299999999998</v>
      </c>
      <c r="L37" s="81">
        <v>0</v>
      </c>
      <c r="M37" s="81">
        <v>0.12</v>
      </c>
      <c r="N37" s="81">
        <v>0.01</v>
      </c>
    </row>
    <row r="38" spans="2:14">
      <c r="B38" t="s">
        <v>792</v>
      </c>
      <c r="C38" t="s">
        <v>793</v>
      </c>
      <c r="D38" t="s">
        <v>106</v>
      </c>
      <c r="E38" s="15"/>
      <c r="F38" t="s">
        <v>393</v>
      </c>
      <c r="G38" t="s">
        <v>324</v>
      </c>
      <c r="H38" t="s">
        <v>108</v>
      </c>
      <c r="I38" s="81">
        <v>3545</v>
      </c>
      <c r="J38" s="81">
        <v>1030</v>
      </c>
      <c r="K38" s="81">
        <v>36.513500000000001</v>
      </c>
      <c r="L38" s="81">
        <v>0</v>
      </c>
      <c r="M38" s="81">
        <v>0.66</v>
      </c>
      <c r="N38" s="81">
        <v>0.06</v>
      </c>
    </row>
    <row r="39" spans="2:14">
      <c r="B39" t="s">
        <v>794</v>
      </c>
      <c r="C39" t="s">
        <v>795</v>
      </c>
      <c r="D39" t="s">
        <v>106</v>
      </c>
      <c r="E39" s="15"/>
      <c r="F39" t="s">
        <v>796</v>
      </c>
      <c r="G39" t="s">
        <v>324</v>
      </c>
      <c r="H39" t="s">
        <v>108</v>
      </c>
      <c r="I39" s="81">
        <v>2495</v>
      </c>
      <c r="J39" s="81">
        <v>1355</v>
      </c>
      <c r="K39" s="81">
        <v>33.807250000000003</v>
      </c>
      <c r="L39" s="81">
        <v>0</v>
      </c>
      <c r="M39" s="81">
        <v>0.61</v>
      </c>
      <c r="N39" s="81">
        <v>0.06</v>
      </c>
    </row>
    <row r="40" spans="2:14">
      <c r="B40" t="s">
        <v>797</v>
      </c>
      <c r="C40" t="s">
        <v>798</v>
      </c>
      <c r="D40" t="s">
        <v>106</v>
      </c>
      <c r="E40" s="15"/>
      <c r="F40" t="s">
        <v>799</v>
      </c>
      <c r="G40" t="s">
        <v>324</v>
      </c>
      <c r="H40" t="s">
        <v>108</v>
      </c>
      <c r="I40" s="81">
        <v>421</v>
      </c>
      <c r="J40" s="81">
        <v>4036</v>
      </c>
      <c r="K40" s="81">
        <v>16.99156</v>
      </c>
      <c r="L40" s="81">
        <v>0</v>
      </c>
      <c r="M40" s="81">
        <v>0.31</v>
      </c>
      <c r="N40" s="81">
        <v>0.03</v>
      </c>
    </row>
    <row r="41" spans="2:14">
      <c r="B41" t="s">
        <v>800</v>
      </c>
      <c r="C41" t="s">
        <v>801</v>
      </c>
      <c r="D41" t="s">
        <v>106</v>
      </c>
      <c r="E41" s="15"/>
      <c r="F41" t="s">
        <v>802</v>
      </c>
      <c r="G41" t="s">
        <v>264</v>
      </c>
      <c r="H41" t="s">
        <v>108</v>
      </c>
      <c r="I41" s="81">
        <v>1906.25</v>
      </c>
      <c r="J41" s="81">
        <v>1271</v>
      </c>
      <c r="K41" s="81">
        <v>24.228437499999998</v>
      </c>
      <c r="L41" s="81">
        <v>0</v>
      </c>
      <c r="M41" s="81">
        <v>0.44</v>
      </c>
      <c r="N41" s="81">
        <v>0.04</v>
      </c>
    </row>
    <row r="42" spans="2:14">
      <c r="B42" t="s">
        <v>803</v>
      </c>
      <c r="C42" t="s">
        <v>804</v>
      </c>
      <c r="D42" t="s">
        <v>106</v>
      </c>
      <c r="E42" s="15"/>
      <c r="F42" t="s">
        <v>805</v>
      </c>
      <c r="G42" t="s">
        <v>264</v>
      </c>
      <c r="H42" t="s">
        <v>108</v>
      </c>
      <c r="I42" s="81">
        <v>139.53</v>
      </c>
      <c r="J42" s="81">
        <v>5845</v>
      </c>
      <c r="K42" s="81">
        <v>8.1555285000000008</v>
      </c>
      <c r="L42" s="81">
        <v>0</v>
      </c>
      <c r="M42" s="81">
        <v>0.15</v>
      </c>
      <c r="N42" s="81">
        <v>0.01</v>
      </c>
    </row>
    <row r="43" spans="2:14">
      <c r="B43" t="s">
        <v>806</v>
      </c>
      <c r="C43" t="s">
        <v>807</v>
      </c>
      <c r="D43" t="s">
        <v>106</v>
      </c>
      <c r="E43" s="15"/>
      <c r="F43" t="s">
        <v>808</v>
      </c>
      <c r="G43" t="s">
        <v>118</v>
      </c>
      <c r="H43" t="s">
        <v>108</v>
      </c>
      <c r="I43" s="81">
        <v>132</v>
      </c>
      <c r="J43" s="81">
        <v>51380</v>
      </c>
      <c r="K43" s="81">
        <v>67.821600000000004</v>
      </c>
      <c r="L43" s="81">
        <v>0</v>
      </c>
      <c r="M43" s="81">
        <v>1.22</v>
      </c>
      <c r="N43" s="81">
        <v>0.12</v>
      </c>
    </row>
    <row r="44" spans="2:14">
      <c r="B44" t="s">
        <v>809</v>
      </c>
      <c r="C44" t="s">
        <v>810</v>
      </c>
      <c r="D44" t="s">
        <v>106</v>
      </c>
      <c r="E44" s="15"/>
      <c r="F44" t="s">
        <v>811</v>
      </c>
      <c r="G44" t="s">
        <v>118</v>
      </c>
      <c r="H44" t="s">
        <v>108</v>
      </c>
      <c r="I44" s="81">
        <v>300</v>
      </c>
      <c r="J44" s="81">
        <v>7338</v>
      </c>
      <c r="K44" s="81">
        <v>22.013999999999999</v>
      </c>
      <c r="L44" s="81">
        <v>0</v>
      </c>
      <c r="M44" s="81">
        <v>0.4</v>
      </c>
      <c r="N44" s="81">
        <v>0.04</v>
      </c>
    </row>
    <row r="45" spans="2:14">
      <c r="B45" t="s">
        <v>812</v>
      </c>
      <c r="C45" t="s">
        <v>813</v>
      </c>
      <c r="D45" t="s">
        <v>106</v>
      </c>
      <c r="E45" s="15"/>
      <c r="F45" t="s">
        <v>814</v>
      </c>
      <c r="G45" t="s">
        <v>118</v>
      </c>
      <c r="H45" t="s">
        <v>108</v>
      </c>
      <c r="I45" s="81">
        <v>246</v>
      </c>
      <c r="J45" s="81">
        <v>7876</v>
      </c>
      <c r="K45" s="81">
        <v>19.374960000000002</v>
      </c>
      <c r="L45" s="81">
        <v>0</v>
      </c>
      <c r="M45" s="81">
        <v>0.35</v>
      </c>
      <c r="N45" s="81">
        <v>0.03</v>
      </c>
    </row>
    <row r="46" spans="2:14">
      <c r="B46" t="s">
        <v>815</v>
      </c>
      <c r="C46" t="s">
        <v>816</v>
      </c>
      <c r="D46" t="s">
        <v>106</v>
      </c>
      <c r="E46" s="15"/>
      <c r="F46" t="s">
        <v>817</v>
      </c>
      <c r="G46" t="s">
        <v>118</v>
      </c>
      <c r="H46" t="s">
        <v>108</v>
      </c>
      <c r="I46" s="81">
        <v>301</v>
      </c>
      <c r="J46" s="81">
        <v>4300</v>
      </c>
      <c r="K46" s="81">
        <v>12.943</v>
      </c>
      <c r="L46" s="81">
        <v>0</v>
      </c>
      <c r="M46" s="81">
        <v>0.23</v>
      </c>
      <c r="N46" s="81">
        <v>0.02</v>
      </c>
    </row>
    <row r="47" spans="2:14">
      <c r="B47" t="s">
        <v>818</v>
      </c>
      <c r="C47" t="s">
        <v>819</v>
      </c>
      <c r="D47" t="s">
        <v>106</v>
      </c>
      <c r="E47" s="15"/>
      <c r="F47" t="s">
        <v>820</v>
      </c>
      <c r="G47" t="s">
        <v>537</v>
      </c>
      <c r="H47" t="s">
        <v>108</v>
      </c>
      <c r="I47" s="81">
        <v>87578</v>
      </c>
      <c r="J47" s="81">
        <v>30.3</v>
      </c>
      <c r="K47" s="81">
        <v>26.536134000000001</v>
      </c>
      <c r="L47" s="81">
        <v>0</v>
      </c>
      <c r="M47" s="81">
        <v>0.48</v>
      </c>
      <c r="N47" s="81">
        <v>0.05</v>
      </c>
    </row>
    <row r="48" spans="2:14">
      <c r="B48" t="s">
        <v>821</v>
      </c>
      <c r="C48" t="s">
        <v>822</v>
      </c>
      <c r="D48" t="s">
        <v>106</v>
      </c>
      <c r="E48" s="15"/>
      <c r="F48" t="s">
        <v>665</v>
      </c>
      <c r="G48" t="s">
        <v>340</v>
      </c>
      <c r="H48" t="s">
        <v>108</v>
      </c>
      <c r="I48" s="81">
        <v>29450</v>
      </c>
      <c r="J48" s="81">
        <v>138.69999999999999</v>
      </c>
      <c r="K48" s="81">
        <v>40.847149999999999</v>
      </c>
      <c r="L48" s="81">
        <v>0</v>
      </c>
      <c r="M48" s="81">
        <v>0.73</v>
      </c>
      <c r="N48" s="81">
        <v>7.0000000000000007E-2</v>
      </c>
    </row>
    <row r="49" spans="2:14">
      <c r="B49" t="s">
        <v>823</v>
      </c>
      <c r="C49" t="s">
        <v>824</v>
      </c>
      <c r="D49" t="s">
        <v>106</v>
      </c>
      <c r="E49" s="15"/>
      <c r="F49" t="s">
        <v>630</v>
      </c>
      <c r="G49" t="s">
        <v>631</v>
      </c>
      <c r="H49" t="s">
        <v>108</v>
      </c>
      <c r="I49" s="81">
        <v>973.09</v>
      </c>
      <c r="J49" s="81">
        <v>5606</v>
      </c>
      <c r="K49" s="81">
        <v>54.551425399999999</v>
      </c>
      <c r="L49" s="81">
        <v>0</v>
      </c>
      <c r="M49" s="81">
        <v>0.98</v>
      </c>
      <c r="N49" s="81">
        <v>0.09</v>
      </c>
    </row>
    <row r="50" spans="2:14">
      <c r="B50" t="s">
        <v>825</v>
      </c>
      <c r="C50" t="s">
        <v>826</v>
      </c>
      <c r="D50" t="s">
        <v>106</v>
      </c>
      <c r="E50" s="15"/>
      <c r="F50" t="s">
        <v>827</v>
      </c>
      <c r="G50" t="s">
        <v>631</v>
      </c>
      <c r="H50" t="s">
        <v>108</v>
      </c>
      <c r="I50" s="81">
        <v>416</v>
      </c>
      <c r="J50" s="81">
        <v>4425</v>
      </c>
      <c r="K50" s="81">
        <v>18.408000000000001</v>
      </c>
      <c r="L50" s="81">
        <v>0</v>
      </c>
      <c r="M50" s="81">
        <v>0.33</v>
      </c>
      <c r="N50" s="81">
        <v>0.03</v>
      </c>
    </row>
    <row r="51" spans="2:14">
      <c r="B51" t="s">
        <v>828</v>
      </c>
      <c r="C51" t="s">
        <v>829</v>
      </c>
      <c r="D51" t="s">
        <v>106</v>
      </c>
      <c r="E51" s="15"/>
      <c r="F51" t="s">
        <v>830</v>
      </c>
      <c r="G51" t="s">
        <v>776</v>
      </c>
      <c r="H51" t="s">
        <v>108</v>
      </c>
      <c r="I51" s="81">
        <v>350</v>
      </c>
      <c r="J51" s="81">
        <v>10020</v>
      </c>
      <c r="K51" s="81">
        <v>35.07</v>
      </c>
      <c r="L51" s="81">
        <v>0</v>
      </c>
      <c r="M51" s="81">
        <v>0.63</v>
      </c>
      <c r="N51" s="81">
        <v>0.06</v>
      </c>
    </row>
    <row r="52" spans="2:14">
      <c r="B52" t="s">
        <v>831</v>
      </c>
      <c r="C52" t="s">
        <v>832</v>
      </c>
      <c r="D52" t="s">
        <v>106</v>
      </c>
      <c r="E52" s="15"/>
      <c r="F52" t="s">
        <v>833</v>
      </c>
      <c r="G52" t="s">
        <v>834</v>
      </c>
      <c r="H52" t="s">
        <v>108</v>
      </c>
      <c r="I52" s="81">
        <v>490</v>
      </c>
      <c r="J52" s="81">
        <v>4576</v>
      </c>
      <c r="K52" s="81">
        <v>22.4224</v>
      </c>
      <c r="L52" s="81">
        <v>0</v>
      </c>
      <c r="M52" s="81">
        <v>0.4</v>
      </c>
      <c r="N52" s="81">
        <v>0.04</v>
      </c>
    </row>
    <row r="53" spans="2:14">
      <c r="B53" t="s">
        <v>835</v>
      </c>
      <c r="C53" t="s">
        <v>836</v>
      </c>
      <c r="D53" t="s">
        <v>106</v>
      </c>
      <c r="E53" s="15"/>
      <c r="F53" t="s">
        <v>837</v>
      </c>
      <c r="G53" t="s">
        <v>448</v>
      </c>
      <c r="H53" t="s">
        <v>108</v>
      </c>
      <c r="I53" s="81">
        <v>190</v>
      </c>
      <c r="J53" s="81">
        <v>3280</v>
      </c>
      <c r="K53" s="81">
        <v>6.2320000000000002</v>
      </c>
      <c r="L53" s="81">
        <v>0</v>
      </c>
      <c r="M53" s="81">
        <v>0.11</v>
      </c>
      <c r="N53" s="81">
        <v>0.01</v>
      </c>
    </row>
    <row r="54" spans="2:14">
      <c r="B54" t="s">
        <v>838</v>
      </c>
      <c r="C54" t="s">
        <v>839</v>
      </c>
      <c r="D54" t="s">
        <v>106</v>
      </c>
      <c r="E54" s="15"/>
      <c r="F54" t="s">
        <v>840</v>
      </c>
      <c r="G54" t="s">
        <v>448</v>
      </c>
      <c r="H54" t="s">
        <v>108</v>
      </c>
      <c r="I54" s="81">
        <v>60</v>
      </c>
      <c r="J54" s="81">
        <v>15150</v>
      </c>
      <c r="K54" s="81">
        <v>9.09</v>
      </c>
      <c r="L54" s="81">
        <v>0</v>
      </c>
      <c r="M54" s="81">
        <v>0.16</v>
      </c>
      <c r="N54" s="81">
        <v>0.02</v>
      </c>
    </row>
    <row r="55" spans="2:14">
      <c r="B55" t="s">
        <v>841</v>
      </c>
      <c r="C55" t="s">
        <v>842</v>
      </c>
      <c r="D55" t="s">
        <v>106</v>
      </c>
      <c r="E55" s="15"/>
      <c r="F55" t="s">
        <v>447</v>
      </c>
      <c r="G55" t="s">
        <v>448</v>
      </c>
      <c r="H55" t="s">
        <v>108</v>
      </c>
      <c r="I55" s="81">
        <v>930</v>
      </c>
      <c r="J55" s="81">
        <v>1444</v>
      </c>
      <c r="K55" s="81">
        <v>13.4292</v>
      </c>
      <c r="L55" s="81">
        <v>0</v>
      </c>
      <c r="M55" s="81">
        <v>0.24</v>
      </c>
      <c r="N55" s="81">
        <v>0.02</v>
      </c>
    </row>
    <row r="56" spans="2:14">
      <c r="B56" t="s">
        <v>843</v>
      </c>
      <c r="C56" t="s">
        <v>844</v>
      </c>
      <c r="D56" t="s">
        <v>106</v>
      </c>
      <c r="E56" s="15"/>
      <c r="F56" t="s">
        <v>311</v>
      </c>
      <c r="G56" t="s">
        <v>296</v>
      </c>
      <c r="H56" t="s">
        <v>108</v>
      </c>
      <c r="I56" s="81">
        <v>2548.58</v>
      </c>
      <c r="J56" s="81">
        <v>4272</v>
      </c>
      <c r="K56" s="81">
        <v>108.87533759999999</v>
      </c>
      <c r="L56" s="81">
        <v>0</v>
      </c>
      <c r="M56" s="81">
        <v>1.96</v>
      </c>
      <c r="N56" s="81">
        <v>0.19</v>
      </c>
    </row>
    <row r="57" spans="2:14">
      <c r="B57" t="s">
        <v>845</v>
      </c>
      <c r="C57" t="s">
        <v>846</v>
      </c>
      <c r="D57" t="s">
        <v>106</v>
      </c>
      <c r="E57" s="15"/>
      <c r="F57" t="s">
        <v>847</v>
      </c>
      <c r="G57" t="s">
        <v>296</v>
      </c>
      <c r="H57" t="s">
        <v>108</v>
      </c>
      <c r="I57" s="81">
        <v>442</v>
      </c>
      <c r="J57" s="81">
        <v>6290</v>
      </c>
      <c r="K57" s="81">
        <v>27.8018</v>
      </c>
      <c r="L57" s="81">
        <v>0</v>
      </c>
      <c r="M57" s="81">
        <v>0.5</v>
      </c>
      <c r="N57" s="81">
        <v>0.05</v>
      </c>
    </row>
    <row r="58" spans="2:14">
      <c r="B58" t="s">
        <v>848</v>
      </c>
      <c r="C58" t="s">
        <v>849</v>
      </c>
      <c r="D58" t="s">
        <v>106</v>
      </c>
      <c r="E58" s="15"/>
      <c r="F58" t="s">
        <v>410</v>
      </c>
      <c r="G58" t="s">
        <v>296</v>
      </c>
      <c r="H58" t="s">
        <v>108</v>
      </c>
      <c r="I58" s="81">
        <v>166</v>
      </c>
      <c r="J58" s="81">
        <v>25690</v>
      </c>
      <c r="K58" s="81">
        <v>42.645400000000002</v>
      </c>
      <c r="L58" s="81">
        <v>0</v>
      </c>
      <c r="M58" s="81">
        <v>0.77</v>
      </c>
      <c r="N58" s="81">
        <v>7.0000000000000007E-2</v>
      </c>
    </row>
    <row r="59" spans="2:14">
      <c r="B59" t="s">
        <v>850</v>
      </c>
      <c r="C59" t="s">
        <v>851</v>
      </c>
      <c r="D59" t="s">
        <v>106</v>
      </c>
      <c r="E59" s="15"/>
      <c r="F59" t="s">
        <v>852</v>
      </c>
      <c r="G59" t="s">
        <v>296</v>
      </c>
      <c r="H59" t="s">
        <v>108</v>
      </c>
      <c r="I59" s="81">
        <v>60</v>
      </c>
      <c r="J59" s="81">
        <v>33960</v>
      </c>
      <c r="K59" s="81">
        <v>20.376000000000001</v>
      </c>
      <c r="L59" s="81">
        <v>0</v>
      </c>
      <c r="M59" s="81">
        <v>0.37</v>
      </c>
      <c r="N59" s="81">
        <v>0.04</v>
      </c>
    </row>
    <row r="60" spans="2:14">
      <c r="B60" t="s">
        <v>853</v>
      </c>
      <c r="C60" t="s">
        <v>854</v>
      </c>
      <c r="D60" t="s">
        <v>106</v>
      </c>
      <c r="E60" s="15"/>
      <c r="F60" t="s">
        <v>434</v>
      </c>
      <c r="G60" t="s">
        <v>296</v>
      </c>
      <c r="H60" t="s">
        <v>108</v>
      </c>
      <c r="I60" s="81">
        <v>36</v>
      </c>
      <c r="J60" s="81">
        <v>31470</v>
      </c>
      <c r="K60" s="81">
        <v>11.3292</v>
      </c>
      <c r="L60" s="81">
        <v>0</v>
      </c>
      <c r="M60" s="81">
        <v>0.2</v>
      </c>
      <c r="N60" s="81">
        <v>0.02</v>
      </c>
    </row>
    <row r="61" spans="2:14">
      <c r="B61" t="s">
        <v>855</v>
      </c>
      <c r="C61" t="s">
        <v>856</v>
      </c>
      <c r="D61" t="s">
        <v>106</v>
      </c>
      <c r="E61" s="15"/>
      <c r="F61" t="s">
        <v>857</v>
      </c>
      <c r="G61" t="s">
        <v>296</v>
      </c>
      <c r="H61" t="s">
        <v>108</v>
      </c>
      <c r="I61" s="81">
        <v>542</v>
      </c>
      <c r="J61" s="81">
        <v>2186</v>
      </c>
      <c r="K61" s="81">
        <v>11.84812</v>
      </c>
      <c r="L61" s="81">
        <v>0</v>
      </c>
      <c r="M61" s="81">
        <v>0.21</v>
      </c>
      <c r="N61" s="81">
        <v>0.02</v>
      </c>
    </row>
    <row r="62" spans="2:14">
      <c r="B62" t="s">
        <v>858</v>
      </c>
      <c r="C62" t="s">
        <v>859</v>
      </c>
      <c r="D62" t="s">
        <v>106</v>
      </c>
      <c r="E62" s="15"/>
      <c r="F62" t="s">
        <v>476</v>
      </c>
      <c r="G62" t="s">
        <v>296</v>
      </c>
      <c r="H62" t="s">
        <v>108</v>
      </c>
      <c r="I62" s="81">
        <v>266.89999999999998</v>
      </c>
      <c r="J62" s="81">
        <v>15240</v>
      </c>
      <c r="K62" s="81">
        <v>40.675559999999997</v>
      </c>
      <c r="L62" s="81">
        <v>0</v>
      </c>
      <c r="M62" s="81">
        <v>0.73</v>
      </c>
      <c r="N62" s="81">
        <v>7.0000000000000007E-2</v>
      </c>
    </row>
    <row r="63" spans="2:14">
      <c r="B63" t="s">
        <v>860</v>
      </c>
      <c r="C63" t="s">
        <v>861</v>
      </c>
      <c r="D63" t="s">
        <v>106</v>
      </c>
      <c r="E63" s="15"/>
      <c r="F63" t="s">
        <v>398</v>
      </c>
      <c r="G63" t="s">
        <v>296</v>
      </c>
      <c r="H63" t="s">
        <v>108</v>
      </c>
      <c r="I63" s="81">
        <v>9117</v>
      </c>
      <c r="J63" s="81">
        <v>1159</v>
      </c>
      <c r="K63" s="81">
        <v>105.66603000000001</v>
      </c>
      <c r="L63" s="81">
        <v>0.01</v>
      </c>
      <c r="M63" s="81">
        <v>1.9</v>
      </c>
      <c r="N63" s="81">
        <v>0.18</v>
      </c>
    </row>
    <row r="64" spans="2:14">
      <c r="B64" t="s">
        <v>862</v>
      </c>
      <c r="C64" t="s">
        <v>863</v>
      </c>
      <c r="D64" t="s">
        <v>106</v>
      </c>
      <c r="E64" s="15"/>
      <c r="F64" t="s">
        <v>479</v>
      </c>
      <c r="G64" t="s">
        <v>296</v>
      </c>
      <c r="H64" t="s">
        <v>108</v>
      </c>
      <c r="I64" s="81">
        <v>3771</v>
      </c>
      <c r="J64" s="81">
        <v>685.1</v>
      </c>
      <c r="K64" s="81">
        <v>25.835121000000001</v>
      </c>
      <c r="L64" s="81">
        <v>0</v>
      </c>
      <c r="M64" s="81">
        <v>0.46</v>
      </c>
      <c r="N64" s="81">
        <v>0.04</v>
      </c>
    </row>
    <row r="65" spans="2:14">
      <c r="B65" t="s">
        <v>864</v>
      </c>
      <c r="C65" t="s">
        <v>865</v>
      </c>
      <c r="D65" t="s">
        <v>106</v>
      </c>
      <c r="E65" s="15"/>
      <c r="F65" t="s">
        <v>866</v>
      </c>
      <c r="G65" t="s">
        <v>498</v>
      </c>
      <c r="H65" t="s">
        <v>108</v>
      </c>
      <c r="I65" s="81">
        <v>375</v>
      </c>
      <c r="J65" s="81">
        <v>14600</v>
      </c>
      <c r="K65" s="81">
        <v>54.75</v>
      </c>
      <c r="L65" s="81">
        <v>0</v>
      </c>
      <c r="M65" s="81">
        <v>0.98</v>
      </c>
      <c r="N65" s="81">
        <v>0.1</v>
      </c>
    </row>
    <row r="66" spans="2:14">
      <c r="B66" t="s">
        <v>867</v>
      </c>
      <c r="C66" t="s">
        <v>868</v>
      </c>
      <c r="D66" t="s">
        <v>106</v>
      </c>
      <c r="E66" s="15"/>
      <c r="F66" t="s">
        <v>431</v>
      </c>
      <c r="G66" t="s">
        <v>134</v>
      </c>
      <c r="H66" t="s">
        <v>108</v>
      </c>
      <c r="I66" s="81">
        <v>650</v>
      </c>
      <c r="J66" s="81">
        <v>1494</v>
      </c>
      <c r="K66" s="81">
        <v>9.7110000000000003</v>
      </c>
      <c r="L66" s="81">
        <v>0</v>
      </c>
      <c r="M66" s="81">
        <v>0.17</v>
      </c>
      <c r="N66" s="81">
        <v>0.02</v>
      </c>
    </row>
    <row r="67" spans="2:14">
      <c r="B67" t="s">
        <v>869</v>
      </c>
      <c r="C67" t="s">
        <v>870</v>
      </c>
      <c r="D67" t="s">
        <v>106</v>
      </c>
      <c r="E67" s="15"/>
      <c r="F67" t="s">
        <v>871</v>
      </c>
      <c r="G67" t="s">
        <v>135</v>
      </c>
      <c r="H67" t="s">
        <v>108</v>
      </c>
      <c r="I67" s="81">
        <v>140</v>
      </c>
      <c r="J67" s="81">
        <v>3161</v>
      </c>
      <c r="K67" s="81">
        <v>4.4253999999999998</v>
      </c>
      <c r="L67" s="81">
        <v>0</v>
      </c>
      <c r="M67" s="81">
        <v>0.08</v>
      </c>
      <c r="N67" s="81">
        <v>0.01</v>
      </c>
    </row>
    <row r="68" spans="2:14">
      <c r="B68" t="s">
        <v>872</v>
      </c>
      <c r="C68" t="s">
        <v>873</v>
      </c>
      <c r="D68" t="s">
        <v>106</v>
      </c>
      <c r="E68" s="15"/>
      <c r="F68" t="s">
        <v>874</v>
      </c>
      <c r="G68" t="s">
        <v>135</v>
      </c>
      <c r="H68" t="s">
        <v>108</v>
      </c>
      <c r="I68" s="81">
        <v>306</v>
      </c>
      <c r="J68" s="81">
        <v>2680</v>
      </c>
      <c r="K68" s="81">
        <v>8.2007999999999992</v>
      </c>
      <c r="L68" s="81">
        <v>0</v>
      </c>
      <c r="M68" s="81">
        <v>0.15</v>
      </c>
      <c r="N68" s="81">
        <v>0.01</v>
      </c>
    </row>
    <row r="69" spans="2:14">
      <c r="B69" t="s">
        <v>875</v>
      </c>
      <c r="C69" t="s">
        <v>876</v>
      </c>
      <c r="D69" t="s">
        <v>106</v>
      </c>
      <c r="E69" s="15"/>
      <c r="F69" t="s">
        <v>877</v>
      </c>
      <c r="G69" t="s">
        <v>135</v>
      </c>
      <c r="H69" t="s">
        <v>108</v>
      </c>
      <c r="I69" s="81">
        <v>422</v>
      </c>
      <c r="J69" s="81">
        <v>4881</v>
      </c>
      <c r="K69" s="81">
        <v>20.597819999999999</v>
      </c>
      <c r="L69" s="81">
        <v>0</v>
      </c>
      <c r="M69" s="81">
        <v>0.37</v>
      </c>
      <c r="N69" s="81">
        <v>0.04</v>
      </c>
    </row>
    <row r="70" spans="2:14">
      <c r="B70" t="s">
        <v>878</v>
      </c>
      <c r="C70" t="s">
        <v>879</v>
      </c>
      <c r="D70" t="s">
        <v>106</v>
      </c>
      <c r="E70" s="15"/>
      <c r="F70" t="s">
        <v>673</v>
      </c>
      <c r="G70" t="s">
        <v>138</v>
      </c>
      <c r="H70" t="s">
        <v>108</v>
      </c>
      <c r="I70" s="81">
        <v>215</v>
      </c>
      <c r="J70" s="81">
        <v>2694</v>
      </c>
      <c r="K70" s="81">
        <v>5.7920999999999996</v>
      </c>
      <c r="L70" s="81">
        <v>0</v>
      </c>
      <c r="M70" s="81">
        <v>0.1</v>
      </c>
      <c r="N70" s="81">
        <v>0.01</v>
      </c>
    </row>
    <row r="71" spans="2:14">
      <c r="B71" t="s">
        <v>880</v>
      </c>
      <c r="C71" t="s">
        <v>881</v>
      </c>
      <c r="D71" t="s">
        <v>106</v>
      </c>
      <c r="E71" s="15"/>
      <c r="F71" t="s">
        <v>437</v>
      </c>
      <c r="G71" t="s">
        <v>138</v>
      </c>
      <c r="H71" t="s">
        <v>108</v>
      </c>
      <c r="I71" s="81">
        <v>1208</v>
      </c>
      <c r="J71" s="81">
        <v>2800</v>
      </c>
      <c r="K71" s="81">
        <v>33.823999999999998</v>
      </c>
      <c r="L71" s="81">
        <v>0</v>
      </c>
      <c r="M71" s="81">
        <v>0.61</v>
      </c>
      <c r="N71" s="81">
        <v>0.06</v>
      </c>
    </row>
    <row r="72" spans="2:14">
      <c r="B72" t="s">
        <v>882</v>
      </c>
      <c r="C72" t="s">
        <v>883</v>
      </c>
      <c r="D72" t="s">
        <v>106</v>
      </c>
      <c r="E72" s="15"/>
      <c r="F72" t="s">
        <v>444</v>
      </c>
      <c r="G72" t="s">
        <v>138</v>
      </c>
      <c r="H72" t="s">
        <v>108</v>
      </c>
      <c r="I72" s="81">
        <v>2403</v>
      </c>
      <c r="J72" s="81">
        <v>1714</v>
      </c>
      <c r="K72" s="81">
        <v>41.187420000000003</v>
      </c>
      <c r="L72" s="81">
        <v>0</v>
      </c>
      <c r="M72" s="81">
        <v>0.74</v>
      </c>
      <c r="N72" s="81">
        <v>7.0000000000000007E-2</v>
      </c>
    </row>
    <row r="73" spans="2:14">
      <c r="B73" s="82" t="s">
        <v>884</v>
      </c>
      <c r="E73" s="15"/>
      <c r="F73" s="15"/>
      <c r="G73" s="15"/>
      <c r="I73" s="83">
        <v>47388.14</v>
      </c>
      <c r="K73" s="83">
        <v>548.46214800999996</v>
      </c>
      <c r="M73" s="83">
        <v>9.86</v>
      </c>
      <c r="N73" s="83">
        <v>0.95</v>
      </c>
    </row>
    <row r="74" spans="2:14">
      <c r="B74" t="s">
        <v>885</v>
      </c>
      <c r="C74" t="s">
        <v>886</v>
      </c>
      <c r="D74" t="s">
        <v>106</v>
      </c>
      <c r="E74" s="15"/>
      <c r="F74" t="s">
        <v>887</v>
      </c>
      <c r="G74" t="s">
        <v>888</v>
      </c>
      <c r="H74" t="s">
        <v>108</v>
      </c>
      <c r="I74" s="81">
        <v>2000</v>
      </c>
      <c r="J74" s="81">
        <v>11.8</v>
      </c>
      <c r="K74" s="81">
        <v>0.23599999999999999</v>
      </c>
      <c r="L74" s="81">
        <v>0</v>
      </c>
      <c r="M74" s="81">
        <v>0</v>
      </c>
      <c r="N74" s="81">
        <v>0</v>
      </c>
    </row>
    <row r="75" spans="2:14">
      <c r="B75" t="s">
        <v>889</v>
      </c>
      <c r="C75" t="s">
        <v>890</v>
      </c>
      <c r="D75" t="s">
        <v>106</v>
      </c>
      <c r="E75" s="15"/>
      <c r="F75" t="s">
        <v>891</v>
      </c>
      <c r="G75" t="s">
        <v>746</v>
      </c>
      <c r="H75" t="s">
        <v>108</v>
      </c>
      <c r="I75" s="81">
        <v>920</v>
      </c>
      <c r="J75" s="81">
        <v>292.5</v>
      </c>
      <c r="K75" s="81">
        <v>2.6909999999999998</v>
      </c>
      <c r="L75" s="81">
        <v>0</v>
      </c>
      <c r="M75" s="81">
        <v>0.05</v>
      </c>
      <c r="N75" s="81">
        <v>0</v>
      </c>
    </row>
    <row r="76" spans="2:14">
      <c r="B76" t="s">
        <v>892</v>
      </c>
      <c r="C76" t="s">
        <v>893</v>
      </c>
      <c r="D76" t="s">
        <v>106</v>
      </c>
      <c r="E76" s="15"/>
      <c r="F76" t="s">
        <v>894</v>
      </c>
      <c r="G76" t="s">
        <v>118</v>
      </c>
      <c r="H76" t="s">
        <v>108</v>
      </c>
      <c r="I76" s="81">
        <v>350</v>
      </c>
      <c r="J76" s="81">
        <v>2091</v>
      </c>
      <c r="K76" s="81">
        <v>7.3185000000000002</v>
      </c>
      <c r="L76" s="81">
        <v>0</v>
      </c>
      <c r="M76" s="81">
        <v>0.13</v>
      </c>
      <c r="N76" s="81">
        <v>0.01</v>
      </c>
    </row>
    <row r="77" spans="2:14">
      <c r="B77" t="s">
        <v>895</v>
      </c>
      <c r="C77" t="s">
        <v>896</v>
      </c>
      <c r="D77" t="s">
        <v>106</v>
      </c>
      <c r="E77" s="15"/>
      <c r="F77" t="s">
        <v>540</v>
      </c>
      <c r="G77" t="s">
        <v>118</v>
      </c>
      <c r="H77" t="s">
        <v>108</v>
      </c>
      <c r="I77" s="81">
        <v>9964.76</v>
      </c>
      <c r="J77" s="81">
        <v>41.2</v>
      </c>
      <c r="K77" s="81">
        <v>4.1054811200000003</v>
      </c>
      <c r="L77" s="81">
        <v>0</v>
      </c>
      <c r="M77" s="81">
        <v>7.0000000000000007E-2</v>
      </c>
      <c r="N77" s="81">
        <v>0.01</v>
      </c>
    </row>
    <row r="78" spans="2:14">
      <c r="B78" t="s">
        <v>897</v>
      </c>
      <c r="C78" t="s">
        <v>898</v>
      </c>
      <c r="D78" t="s">
        <v>106</v>
      </c>
      <c r="E78" s="15"/>
      <c r="F78" t="s">
        <v>899</v>
      </c>
      <c r="G78" t="s">
        <v>900</v>
      </c>
      <c r="H78" t="s">
        <v>108</v>
      </c>
      <c r="I78" s="81">
        <v>2380</v>
      </c>
      <c r="J78" s="81">
        <v>412</v>
      </c>
      <c r="K78" s="81">
        <v>9.8056000000000001</v>
      </c>
      <c r="L78" s="81">
        <v>0.01</v>
      </c>
      <c r="M78" s="81">
        <v>0.18</v>
      </c>
      <c r="N78" s="81">
        <v>0.02</v>
      </c>
    </row>
    <row r="79" spans="2:14">
      <c r="B79" t="s">
        <v>901</v>
      </c>
      <c r="C79" t="s">
        <v>902</v>
      </c>
      <c r="D79" t="s">
        <v>106</v>
      </c>
      <c r="E79" s="15"/>
      <c r="F79" t="s">
        <v>903</v>
      </c>
      <c r="G79" t="s">
        <v>340</v>
      </c>
      <c r="H79" t="s">
        <v>108</v>
      </c>
      <c r="I79" s="81">
        <v>1932.57</v>
      </c>
      <c r="J79" s="81">
        <v>767.5</v>
      </c>
      <c r="K79" s="81">
        <v>14.832474749999999</v>
      </c>
      <c r="L79" s="81">
        <v>0.01</v>
      </c>
      <c r="M79" s="81">
        <v>0.27</v>
      </c>
      <c r="N79" s="81">
        <v>0.03</v>
      </c>
    </row>
    <row r="80" spans="2:14">
      <c r="B80" t="s">
        <v>904</v>
      </c>
      <c r="C80" t="s">
        <v>905</v>
      </c>
      <c r="D80" t="s">
        <v>106</v>
      </c>
      <c r="E80" s="15"/>
      <c r="F80" t="s">
        <v>906</v>
      </c>
      <c r="G80" t="s">
        <v>340</v>
      </c>
      <c r="H80" t="s">
        <v>108</v>
      </c>
      <c r="I80" s="81">
        <v>497</v>
      </c>
      <c r="J80" s="81">
        <v>3779</v>
      </c>
      <c r="K80" s="81">
        <v>18.78163</v>
      </c>
      <c r="L80" s="81">
        <v>0.01</v>
      </c>
      <c r="M80" s="81">
        <v>0.34</v>
      </c>
      <c r="N80" s="81">
        <v>0.03</v>
      </c>
    </row>
    <row r="81" spans="2:14">
      <c r="B81" t="s">
        <v>907</v>
      </c>
      <c r="C81" t="s">
        <v>908</v>
      </c>
      <c r="D81" t="s">
        <v>106</v>
      </c>
      <c r="E81" s="15"/>
      <c r="F81" t="s">
        <v>909</v>
      </c>
      <c r="G81" t="s">
        <v>910</v>
      </c>
      <c r="H81" t="s">
        <v>108</v>
      </c>
      <c r="I81" s="81">
        <v>528</v>
      </c>
      <c r="J81" s="81">
        <v>7427</v>
      </c>
      <c r="K81" s="81">
        <v>39.214559999999999</v>
      </c>
      <c r="L81" s="81">
        <v>0</v>
      </c>
      <c r="M81" s="81">
        <v>0.7</v>
      </c>
      <c r="N81" s="81">
        <v>7.0000000000000007E-2</v>
      </c>
    </row>
    <row r="82" spans="2:14">
      <c r="B82" t="s">
        <v>911</v>
      </c>
      <c r="C82" t="s">
        <v>912</v>
      </c>
      <c r="D82" t="s">
        <v>106</v>
      </c>
      <c r="E82" s="15"/>
      <c r="F82" t="s">
        <v>913</v>
      </c>
      <c r="G82" t="s">
        <v>448</v>
      </c>
      <c r="H82" t="s">
        <v>108</v>
      </c>
      <c r="I82" s="81">
        <v>1280</v>
      </c>
      <c r="J82" s="81">
        <v>5217</v>
      </c>
      <c r="K82" s="81">
        <v>66.777600000000007</v>
      </c>
      <c r="L82" s="81">
        <v>0.01</v>
      </c>
      <c r="M82" s="81">
        <v>1.2</v>
      </c>
      <c r="N82" s="81">
        <v>0.12</v>
      </c>
    </row>
    <row r="83" spans="2:14">
      <c r="B83" t="s">
        <v>914</v>
      </c>
      <c r="C83" t="s">
        <v>915</v>
      </c>
      <c r="D83" t="s">
        <v>106</v>
      </c>
      <c r="E83" s="15"/>
      <c r="F83" t="s">
        <v>916</v>
      </c>
      <c r="G83" t="s">
        <v>448</v>
      </c>
      <c r="H83" t="s">
        <v>108</v>
      </c>
      <c r="I83" s="81">
        <v>1570</v>
      </c>
      <c r="J83" s="81">
        <v>1661</v>
      </c>
      <c r="K83" s="81">
        <v>26.0777</v>
      </c>
      <c r="L83" s="81">
        <v>0.01</v>
      </c>
      <c r="M83" s="81">
        <v>0.47</v>
      </c>
      <c r="N83" s="81">
        <v>0.05</v>
      </c>
    </row>
    <row r="84" spans="2:14">
      <c r="B84" t="s">
        <v>917</v>
      </c>
      <c r="C84" t="s">
        <v>918</v>
      </c>
      <c r="D84" t="s">
        <v>106</v>
      </c>
      <c r="E84" s="15"/>
      <c r="F84" t="s">
        <v>919</v>
      </c>
      <c r="G84" t="s">
        <v>448</v>
      </c>
      <c r="H84" t="s">
        <v>108</v>
      </c>
      <c r="I84" s="81">
        <v>636</v>
      </c>
      <c r="J84" s="81">
        <v>1206</v>
      </c>
      <c r="K84" s="81">
        <v>7.6701600000000001</v>
      </c>
      <c r="L84" s="81">
        <v>0</v>
      </c>
      <c r="M84" s="81">
        <v>0.14000000000000001</v>
      </c>
      <c r="N84" s="81">
        <v>0.01</v>
      </c>
    </row>
    <row r="85" spans="2:14">
      <c r="B85" t="s">
        <v>920</v>
      </c>
      <c r="C85" t="s">
        <v>921</v>
      </c>
      <c r="D85" t="s">
        <v>106</v>
      </c>
      <c r="E85" s="15"/>
      <c r="F85" t="s">
        <v>922</v>
      </c>
      <c r="G85" t="s">
        <v>448</v>
      </c>
      <c r="H85" t="s">
        <v>108</v>
      </c>
      <c r="I85" s="81">
        <v>1736.1</v>
      </c>
      <c r="J85" s="81">
        <v>330.9</v>
      </c>
      <c r="K85" s="81">
        <v>5.7447549000000002</v>
      </c>
      <c r="L85" s="81">
        <v>0.01</v>
      </c>
      <c r="M85" s="81">
        <v>0.1</v>
      </c>
      <c r="N85" s="81">
        <v>0.01</v>
      </c>
    </row>
    <row r="86" spans="2:14">
      <c r="B86" t="s">
        <v>923</v>
      </c>
      <c r="C86" t="s">
        <v>924</v>
      </c>
      <c r="D86" t="s">
        <v>106</v>
      </c>
      <c r="E86" s="15"/>
      <c r="F86" t="s">
        <v>925</v>
      </c>
      <c r="G86" t="s">
        <v>448</v>
      </c>
      <c r="H86" t="s">
        <v>108</v>
      </c>
      <c r="I86" s="81">
        <v>460</v>
      </c>
      <c r="J86" s="81">
        <v>6369</v>
      </c>
      <c r="K86" s="81">
        <v>29.2974</v>
      </c>
      <c r="L86" s="81">
        <v>0</v>
      </c>
      <c r="M86" s="81">
        <v>0.53</v>
      </c>
      <c r="N86" s="81">
        <v>0.05</v>
      </c>
    </row>
    <row r="87" spans="2:14">
      <c r="B87" t="s">
        <v>926</v>
      </c>
      <c r="C87" t="s">
        <v>927</v>
      </c>
      <c r="D87" t="s">
        <v>106</v>
      </c>
      <c r="E87" s="15"/>
      <c r="F87" t="s">
        <v>928</v>
      </c>
      <c r="G87" t="s">
        <v>448</v>
      </c>
      <c r="H87" t="s">
        <v>108</v>
      </c>
      <c r="I87" s="81">
        <v>600</v>
      </c>
      <c r="J87" s="81">
        <v>3260</v>
      </c>
      <c r="K87" s="81">
        <v>19.559999999999999</v>
      </c>
      <c r="L87" s="81">
        <v>0</v>
      </c>
      <c r="M87" s="81">
        <v>0.35</v>
      </c>
      <c r="N87" s="81">
        <v>0.03</v>
      </c>
    </row>
    <row r="88" spans="2:14">
      <c r="B88" t="s">
        <v>929</v>
      </c>
      <c r="C88" t="s">
        <v>930</v>
      </c>
      <c r="D88" t="s">
        <v>106</v>
      </c>
      <c r="E88" s="15"/>
      <c r="F88" t="s">
        <v>931</v>
      </c>
      <c r="G88" t="s">
        <v>932</v>
      </c>
      <c r="H88" t="s">
        <v>108</v>
      </c>
      <c r="I88" s="81">
        <v>55</v>
      </c>
      <c r="J88" s="81">
        <v>9090</v>
      </c>
      <c r="K88" s="81">
        <v>4.9995000000000003</v>
      </c>
      <c r="L88" s="81">
        <v>0</v>
      </c>
      <c r="M88" s="81">
        <v>0.09</v>
      </c>
      <c r="N88" s="81">
        <v>0.01</v>
      </c>
    </row>
    <row r="89" spans="2:14">
      <c r="B89" t="s">
        <v>933</v>
      </c>
      <c r="C89" t="s">
        <v>934</v>
      </c>
      <c r="D89" t="s">
        <v>106</v>
      </c>
      <c r="E89" s="15"/>
      <c r="F89" t="s">
        <v>935</v>
      </c>
      <c r="G89" t="s">
        <v>932</v>
      </c>
      <c r="H89" t="s">
        <v>108</v>
      </c>
      <c r="I89" s="81">
        <v>1424</v>
      </c>
      <c r="J89" s="81">
        <v>1519</v>
      </c>
      <c r="K89" s="81">
        <v>21.630559999999999</v>
      </c>
      <c r="L89" s="81">
        <v>0</v>
      </c>
      <c r="M89" s="81">
        <v>0.39</v>
      </c>
      <c r="N89" s="81">
        <v>0.04</v>
      </c>
    </row>
    <row r="90" spans="2:14">
      <c r="B90" t="s">
        <v>936</v>
      </c>
      <c r="C90" t="s">
        <v>937</v>
      </c>
      <c r="D90" t="s">
        <v>106</v>
      </c>
      <c r="E90" s="15"/>
      <c r="F90" t="s">
        <v>938</v>
      </c>
      <c r="G90" t="s">
        <v>296</v>
      </c>
      <c r="H90" t="s">
        <v>108</v>
      </c>
      <c r="I90" s="81">
        <v>2500</v>
      </c>
      <c r="J90" s="81">
        <v>625</v>
      </c>
      <c r="K90" s="81">
        <v>15.625</v>
      </c>
      <c r="L90" s="81">
        <v>0</v>
      </c>
      <c r="M90" s="81">
        <v>0.28000000000000003</v>
      </c>
      <c r="N90" s="81">
        <v>0.03</v>
      </c>
    </row>
    <row r="91" spans="2:14">
      <c r="B91" t="s">
        <v>939</v>
      </c>
      <c r="C91" t="s">
        <v>940</v>
      </c>
      <c r="D91" t="s">
        <v>106</v>
      </c>
      <c r="E91" s="15"/>
      <c r="F91" t="s">
        <v>941</v>
      </c>
      <c r="G91" t="s">
        <v>296</v>
      </c>
      <c r="H91" t="s">
        <v>108</v>
      </c>
      <c r="I91" s="81">
        <v>320</v>
      </c>
      <c r="J91" s="81">
        <v>7609</v>
      </c>
      <c r="K91" s="81">
        <v>24.348800000000001</v>
      </c>
      <c r="L91" s="81">
        <v>0</v>
      </c>
      <c r="M91" s="81">
        <v>0.44</v>
      </c>
      <c r="N91" s="81">
        <v>0.04</v>
      </c>
    </row>
    <row r="92" spans="2:14">
      <c r="B92" t="s">
        <v>942</v>
      </c>
      <c r="C92" t="s">
        <v>943</v>
      </c>
      <c r="D92" t="s">
        <v>106</v>
      </c>
      <c r="E92" s="15"/>
      <c r="F92" t="s">
        <v>463</v>
      </c>
      <c r="G92" t="s">
        <v>296</v>
      </c>
      <c r="H92" t="s">
        <v>108</v>
      </c>
      <c r="I92" s="81">
        <v>1266.0999999999999</v>
      </c>
      <c r="J92" s="81">
        <v>954.7</v>
      </c>
      <c r="K92" s="81">
        <v>12.087456700000001</v>
      </c>
      <c r="L92" s="81">
        <v>0</v>
      </c>
      <c r="M92" s="81">
        <v>0.22</v>
      </c>
      <c r="N92" s="81">
        <v>0.02</v>
      </c>
    </row>
    <row r="93" spans="2:14">
      <c r="B93" t="s">
        <v>944</v>
      </c>
      <c r="C93" t="s">
        <v>945</v>
      </c>
      <c r="D93" t="s">
        <v>106</v>
      </c>
      <c r="E93" s="15"/>
      <c r="F93" t="s">
        <v>946</v>
      </c>
      <c r="G93" t="s">
        <v>296</v>
      </c>
      <c r="H93" t="s">
        <v>108</v>
      </c>
      <c r="I93" s="81">
        <v>4000</v>
      </c>
      <c r="J93" s="81">
        <v>940</v>
      </c>
      <c r="K93" s="81">
        <v>37.6</v>
      </c>
      <c r="L93" s="81">
        <v>0.02</v>
      </c>
      <c r="M93" s="81">
        <v>0.68</v>
      </c>
      <c r="N93" s="81">
        <v>7.0000000000000007E-2</v>
      </c>
    </row>
    <row r="94" spans="2:14">
      <c r="B94" t="s">
        <v>947</v>
      </c>
      <c r="C94" t="s">
        <v>948</v>
      </c>
      <c r="D94" t="s">
        <v>106</v>
      </c>
      <c r="E94" s="15"/>
      <c r="F94" t="s">
        <v>949</v>
      </c>
      <c r="G94" t="s">
        <v>296</v>
      </c>
      <c r="H94" t="s">
        <v>108</v>
      </c>
      <c r="I94" s="81">
        <v>1095</v>
      </c>
      <c r="J94" s="81">
        <v>74.8</v>
      </c>
      <c r="K94" s="81">
        <v>0.81906000000000001</v>
      </c>
      <c r="L94" s="81">
        <v>0.01</v>
      </c>
      <c r="M94" s="81">
        <v>0.01</v>
      </c>
      <c r="N94" s="81">
        <v>0</v>
      </c>
    </row>
    <row r="95" spans="2:14">
      <c r="B95" t="s">
        <v>950</v>
      </c>
      <c r="C95" t="s">
        <v>951</v>
      </c>
      <c r="D95" t="s">
        <v>106</v>
      </c>
      <c r="E95" s="15"/>
      <c r="F95" t="s">
        <v>952</v>
      </c>
      <c r="G95" t="s">
        <v>296</v>
      </c>
      <c r="H95" t="s">
        <v>108</v>
      </c>
      <c r="I95" s="81">
        <v>150</v>
      </c>
      <c r="J95" s="81">
        <v>4399</v>
      </c>
      <c r="K95" s="81">
        <v>6.5984999999999996</v>
      </c>
      <c r="L95" s="81">
        <v>0</v>
      </c>
      <c r="M95" s="81">
        <v>0.12</v>
      </c>
      <c r="N95" s="81">
        <v>0.01</v>
      </c>
    </row>
    <row r="96" spans="2:14">
      <c r="B96" t="s">
        <v>953</v>
      </c>
      <c r="C96" t="s">
        <v>954</v>
      </c>
      <c r="D96" t="s">
        <v>106</v>
      </c>
      <c r="E96" s="15"/>
      <c r="F96" t="s">
        <v>637</v>
      </c>
      <c r="G96" t="s">
        <v>296</v>
      </c>
      <c r="H96" t="s">
        <v>108</v>
      </c>
      <c r="I96" s="81">
        <v>75</v>
      </c>
      <c r="J96" s="81">
        <v>50090</v>
      </c>
      <c r="K96" s="81">
        <v>37.567500000000003</v>
      </c>
      <c r="L96" s="81">
        <v>0.01</v>
      </c>
      <c r="M96" s="81">
        <v>0.68</v>
      </c>
      <c r="N96" s="81">
        <v>7.0000000000000007E-2</v>
      </c>
    </row>
    <row r="97" spans="2:14">
      <c r="B97" t="s">
        <v>955</v>
      </c>
      <c r="C97" t="s">
        <v>956</v>
      </c>
      <c r="D97" t="s">
        <v>106</v>
      </c>
      <c r="E97" s="15"/>
      <c r="F97" t="s">
        <v>957</v>
      </c>
      <c r="G97" t="s">
        <v>296</v>
      </c>
      <c r="H97" t="s">
        <v>108</v>
      </c>
      <c r="I97" s="81">
        <v>3715</v>
      </c>
      <c r="J97" s="81">
        <v>682.9</v>
      </c>
      <c r="K97" s="81">
        <v>25.369734999999999</v>
      </c>
      <c r="L97" s="81">
        <v>0</v>
      </c>
      <c r="M97" s="81">
        <v>0.46</v>
      </c>
      <c r="N97" s="81">
        <v>0.04</v>
      </c>
    </row>
    <row r="98" spans="2:14">
      <c r="B98" t="s">
        <v>958</v>
      </c>
      <c r="C98" t="s">
        <v>959</v>
      </c>
      <c r="D98" t="s">
        <v>106</v>
      </c>
      <c r="E98" s="15"/>
      <c r="F98" t="s">
        <v>512</v>
      </c>
      <c r="G98" t="s">
        <v>296</v>
      </c>
      <c r="H98" t="s">
        <v>108</v>
      </c>
      <c r="I98" s="81">
        <v>1.28</v>
      </c>
      <c r="J98" s="81">
        <v>1011</v>
      </c>
      <c r="K98" s="81">
        <v>1.2940800000000001E-2</v>
      </c>
      <c r="L98" s="81">
        <v>0</v>
      </c>
      <c r="M98" s="81">
        <v>0</v>
      </c>
      <c r="N98" s="81">
        <v>0</v>
      </c>
    </row>
    <row r="99" spans="2:14">
      <c r="B99" t="s">
        <v>960</v>
      </c>
      <c r="C99" t="s">
        <v>961</v>
      </c>
      <c r="D99" t="s">
        <v>106</v>
      </c>
      <c r="E99" s="15"/>
      <c r="F99" t="s">
        <v>642</v>
      </c>
      <c r="G99" t="s">
        <v>618</v>
      </c>
      <c r="H99" t="s">
        <v>108</v>
      </c>
      <c r="I99" s="81">
        <v>94</v>
      </c>
      <c r="J99" s="81">
        <v>13930</v>
      </c>
      <c r="K99" s="81">
        <v>13.094200000000001</v>
      </c>
      <c r="L99" s="81">
        <v>0</v>
      </c>
      <c r="M99" s="81">
        <v>0.24</v>
      </c>
      <c r="N99" s="81">
        <v>0.02</v>
      </c>
    </row>
    <row r="100" spans="2:14">
      <c r="B100" t="s">
        <v>962</v>
      </c>
      <c r="C100" t="s">
        <v>963</v>
      </c>
      <c r="D100" t="s">
        <v>106</v>
      </c>
      <c r="E100" s="15"/>
      <c r="F100" t="s">
        <v>964</v>
      </c>
      <c r="G100" t="s">
        <v>131</v>
      </c>
      <c r="H100" t="s">
        <v>108</v>
      </c>
      <c r="I100" s="81">
        <v>1800</v>
      </c>
      <c r="J100" s="81">
        <v>960</v>
      </c>
      <c r="K100" s="81">
        <v>17.28</v>
      </c>
      <c r="L100" s="81">
        <v>0.01</v>
      </c>
      <c r="M100" s="81">
        <v>0.31</v>
      </c>
      <c r="N100" s="81">
        <v>0.03</v>
      </c>
    </row>
    <row r="101" spans="2:14">
      <c r="B101" t="s">
        <v>965</v>
      </c>
      <c r="C101" t="s">
        <v>966</v>
      </c>
      <c r="D101" t="s">
        <v>106</v>
      </c>
      <c r="E101" s="15"/>
      <c r="F101" t="s">
        <v>967</v>
      </c>
      <c r="G101" t="s">
        <v>133</v>
      </c>
      <c r="H101" t="s">
        <v>108</v>
      </c>
      <c r="I101" s="81">
        <v>2549.13</v>
      </c>
      <c r="J101" s="81">
        <v>793.8</v>
      </c>
      <c r="K101" s="81">
        <v>20.234993939999999</v>
      </c>
      <c r="L101" s="81">
        <v>0.03</v>
      </c>
      <c r="M101" s="81">
        <v>0.36</v>
      </c>
      <c r="N101" s="81">
        <v>0.04</v>
      </c>
    </row>
    <row r="102" spans="2:14">
      <c r="B102" t="s">
        <v>968</v>
      </c>
      <c r="C102" t="s">
        <v>969</v>
      </c>
      <c r="D102" t="s">
        <v>106</v>
      </c>
      <c r="E102" s="15"/>
      <c r="F102" t="s">
        <v>970</v>
      </c>
      <c r="G102" t="s">
        <v>134</v>
      </c>
      <c r="H102" t="s">
        <v>108</v>
      </c>
      <c r="I102" s="81">
        <v>220</v>
      </c>
      <c r="J102" s="81">
        <v>3496</v>
      </c>
      <c r="K102" s="81">
        <v>7.6912000000000003</v>
      </c>
      <c r="L102" s="81">
        <v>0</v>
      </c>
      <c r="M102" s="81">
        <v>0.14000000000000001</v>
      </c>
      <c r="N102" s="81">
        <v>0.01</v>
      </c>
    </row>
    <row r="103" spans="2:14">
      <c r="B103" t="s">
        <v>971</v>
      </c>
      <c r="C103" t="s">
        <v>972</v>
      </c>
      <c r="D103" t="s">
        <v>106</v>
      </c>
      <c r="E103" s="15"/>
      <c r="F103" t="s">
        <v>973</v>
      </c>
      <c r="G103" t="s">
        <v>134</v>
      </c>
      <c r="H103" t="s">
        <v>108</v>
      </c>
      <c r="I103" s="81">
        <v>746</v>
      </c>
      <c r="J103" s="81">
        <v>3881</v>
      </c>
      <c r="K103" s="81">
        <v>28.952259999999999</v>
      </c>
      <c r="L103" s="81">
        <v>0.01</v>
      </c>
      <c r="M103" s="81">
        <v>0.52</v>
      </c>
      <c r="N103" s="81">
        <v>0.05</v>
      </c>
    </row>
    <row r="104" spans="2:14">
      <c r="B104" t="s">
        <v>974</v>
      </c>
      <c r="C104" t="s">
        <v>975</v>
      </c>
      <c r="D104" t="s">
        <v>106</v>
      </c>
      <c r="E104" s="15"/>
      <c r="F104" t="s">
        <v>976</v>
      </c>
      <c r="G104" t="s">
        <v>135</v>
      </c>
      <c r="H104" t="s">
        <v>108</v>
      </c>
      <c r="I104" s="81">
        <v>120</v>
      </c>
      <c r="J104" s="81">
        <v>1953</v>
      </c>
      <c r="K104" s="81">
        <v>2.3435999999999999</v>
      </c>
      <c r="L104" s="81">
        <v>0</v>
      </c>
      <c r="M104" s="81">
        <v>0.04</v>
      </c>
      <c r="N104" s="81">
        <v>0</v>
      </c>
    </row>
    <row r="105" spans="2:14">
      <c r="B105" t="s">
        <v>977</v>
      </c>
      <c r="C105" t="s">
        <v>978</v>
      </c>
      <c r="D105" t="s">
        <v>106</v>
      </c>
      <c r="E105" s="15"/>
      <c r="F105" t="s">
        <v>979</v>
      </c>
      <c r="G105" t="s">
        <v>135</v>
      </c>
      <c r="H105" t="s">
        <v>108</v>
      </c>
      <c r="I105" s="81">
        <v>1699.2</v>
      </c>
      <c r="J105" s="81">
        <v>109.9</v>
      </c>
      <c r="K105" s="81">
        <v>1.8674208000000001</v>
      </c>
      <c r="L105" s="81">
        <v>0</v>
      </c>
      <c r="M105" s="81">
        <v>0.03</v>
      </c>
      <c r="N105" s="81">
        <v>0</v>
      </c>
    </row>
    <row r="106" spans="2:14">
      <c r="B106" t="s">
        <v>980</v>
      </c>
      <c r="C106" t="s">
        <v>981</v>
      </c>
      <c r="D106" t="s">
        <v>106</v>
      </c>
      <c r="E106" s="15"/>
      <c r="F106" t="s">
        <v>982</v>
      </c>
      <c r="G106" t="s">
        <v>135</v>
      </c>
      <c r="H106" t="s">
        <v>108</v>
      </c>
      <c r="I106" s="81">
        <v>704</v>
      </c>
      <c r="J106" s="81">
        <v>2589</v>
      </c>
      <c r="K106" s="81">
        <v>18.226559999999999</v>
      </c>
      <c r="L106" s="81">
        <v>0.01</v>
      </c>
      <c r="M106" s="81">
        <v>0.33</v>
      </c>
      <c r="N106" s="81">
        <v>0.03</v>
      </c>
    </row>
    <row r="107" spans="2:14">
      <c r="B107" s="82" t="s">
        <v>983</v>
      </c>
      <c r="E107" s="15"/>
      <c r="F107" s="15"/>
      <c r="G107" s="15"/>
      <c r="I107" s="83">
        <v>0</v>
      </c>
      <c r="K107" s="83">
        <v>0</v>
      </c>
      <c r="M107" s="83">
        <v>0</v>
      </c>
      <c r="N107" s="83">
        <v>0</v>
      </c>
    </row>
    <row r="108" spans="2:14">
      <c r="B108" s="81">
        <v>0</v>
      </c>
      <c r="C108" s="81">
        <v>0</v>
      </c>
      <c r="E108" s="15"/>
      <c r="F108" s="15"/>
      <c r="G108" s="81">
        <v>0</v>
      </c>
      <c r="H108" s="81">
        <v>0</v>
      </c>
      <c r="I108" s="81">
        <v>0</v>
      </c>
      <c r="J108" s="81">
        <v>0</v>
      </c>
      <c r="K108" s="81">
        <v>0</v>
      </c>
      <c r="L108" s="81">
        <v>0</v>
      </c>
      <c r="M108" s="81">
        <v>0</v>
      </c>
      <c r="N108" s="81">
        <v>0</v>
      </c>
    </row>
    <row r="109" spans="2:14">
      <c r="B109" s="82" t="s">
        <v>212</v>
      </c>
      <c r="E109" s="15"/>
      <c r="F109" s="15"/>
      <c r="G109" s="15"/>
      <c r="I109" s="83">
        <v>28107.11</v>
      </c>
      <c r="K109" s="83">
        <v>229.58959660100001</v>
      </c>
      <c r="M109" s="83">
        <v>4.13</v>
      </c>
      <c r="N109" s="83">
        <v>0.4</v>
      </c>
    </row>
    <row r="110" spans="2:14">
      <c r="B110" s="82" t="s">
        <v>259</v>
      </c>
      <c r="E110" s="15"/>
      <c r="F110" s="15"/>
      <c r="G110" s="15"/>
      <c r="I110" s="83">
        <v>15602</v>
      </c>
      <c r="K110" s="83">
        <v>107.00734950499999</v>
      </c>
      <c r="M110" s="83">
        <v>1.92</v>
      </c>
      <c r="N110" s="83">
        <v>0.19</v>
      </c>
    </row>
    <row r="111" spans="2:14">
      <c r="B111" t="s">
        <v>199</v>
      </c>
      <c r="C111" t="s">
        <v>984</v>
      </c>
      <c r="D111" t="s">
        <v>129</v>
      </c>
      <c r="E111" t="s">
        <v>129</v>
      </c>
      <c r="F111" s="88">
        <v>10132</v>
      </c>
      <c r="G111" t="s">
        <v>985</v>
      </c>
      <c r="H111" t="s">
        <v>112</v>
      </c>
      <c r="I111" s="81">
        <v>14253</v>
      </c>
      <c r="J111" s="81">
        <v>33.75</v>
      </c>
      <c r="K111" s="81">
        <v>18.077436225</v>
      </c>
      <c r="L111" s="81">
        <v>0.02</v>
      </c>
      <c r="M111" s="81">
        <v>0.32</v>
      </c>
      <c r="N111" s="81">
        <v>0.03</v>
      </c>
    </row>
    <row r="112" spans="2:14">
      <c r="B112" t="s">
        <v>986</v>
      </c>
      <c r="C112" t="s">
        <v>987</v>
      </c>
      <c r="D112" t="s">
        <v>988</v>
      </c>
      <c r="E112" t="s">
        <v>129</v>
      </c>
      <c r="F112" t="s">
        <v>1406</v>
      </c>
      <c r="G112" t="s">
        <v>989</v>
      </c>
      <c r="H112" t="s">
        <v>112</v>
      </c>
      <c r="I112" s="81">
        <v>850</v>
      </c>
      <c r="J112" s="81">
        <v>926</v>
      </c>
      <c r="K112" s="81">
        <v>29.579218000000001</v>
      </c>
      <c r="L112" s="81">
        <v>0</v>
      </c>
      <c r="M112" s="81">
        <v>0.53</v>
      </c>
      <c r="N112" s="81">
        <v>0.05</v>
      </c>
    </row>
    <row r="113" spans="2:14">
      <c r="B113" t="s">
        <v>990</v>
      </c>
      <c r="C113" t="s">
        <v>991</v>
      </c>
      <c r="D113" t="s">
        <v>992</v>
      </c>
      <c r="E113" t="s">
        <v>129</v>
      </c>
      <c r="F113" t="s">
        <v>790</v>
      </c>
      <c r="G113" t="s">
        <v>989</v>
      </c>
      <c r="H113" t="s">
        <v>112</v>
      </c>
      <c r="I113" s="81">
        <v>157</v>
      </c>
      <c r="J113" s="81">
        <v>638</v>
      </c>
      <c r="K113" s="81">
        <v>3.7642382799999998</v>
      </c>
      <c r="L113" s="81">
        <v>0</v>
      </c>
      <c r="M113" s="81">
        <v>7.0000000000000007E-2</v>
      </c>
      <c r="N113" s="81">
        <v>0.01</v>
      </c>
    </row>
    <row r="114" spans="2:14">
      <c r="B114" t="s">
        <v>993</v>
      </c>
      <c r="C114" t="s">
        <v>994</v>
      </c>
      <c r="D114" t="s">
        <v>988</v>
      </c>
      <c r="E114" t="s">
        <v>129</v>
      </c>
      <c r="F114" t="s">
        <v>995</v>
      </c>
      <c r="G114" t="s">
        <v>996</v>
      </c>
      <c r="H114" t="s">
        <v>112</v>
      </c>
      <c r="I114" s="81">
        <v>342</v>
      </c>
      <c r="J114" s="81">
        <v>4325</v>
      </c>
      <c r="K114" s="81">
        <v>55.586457000000003</v>
      </c>
      <c r="L114" s="81">
        <v>0</v>
      </c>
      <c r="M114" s="81">
        <v>1</v>
      </c>
      <c r="N114" s="81">
        <v>0.1</v>
      </c>
    </row>
    <row r="115" spans="2:14">
      <c r="B115" s="82" t="s">
        <v>260</v>
      </c>
      <c r="E115" s="15"/>
      <c r="F115" s="15"/>
      <c r="G115" s="15"/>
      <c r="I115" s="83">
        <v>12505.11</v>
      </c>
      <c r="K115" s="83">
        <v>122.582247096</v>
      </c>
      <c r="M115" s="83">
        <v>2.2000000000000002</v>
      </c>
      <c r="N115" s="83">
        <v>0.21</v>
      </c>
    </row>
    <row r="116" spans="2:14">
      <c r="B116" t="s">
        <v>997</v>
      </c>
      <c r="C116" t="s">
        <v>998</v>
      </c>
      <c r="D116" t="s">
        <v>129</v>
      </c>
      <c r="E116" t="s">
        <v>129</v>
      </c>
      <c r="F116" s="15"/>
      <c r="G116" t="s">
        <v>999</v>
      </c>
      <c r="H116" t="s">
        <v>112</v>
      </c>
      <c r="I116" s="81">
        <v>621</v>
      </c>
      <c r="J116" s="81">
        <v>11</v>
      </c>
      <c r="K116" s="81">
        <v>0.25670897999999998</v>
      </c>
      <c r="L116" s="81">
        <v>0</v>
      </c>
      <c r="M116" s="81">
        <v>0</v>
      </c>
      <c r="N116" s="81">
        <v>0</v>
      </c>
    </row>
    <row r="117" spans="2:14">
      <c r="B117" t="s">
        <v>1000</v>
      </c>
      <c r="C117" t="s">
        <v>1001</v>
      </c>
      <c r="D117" t="s">
        <v>988</v>
      </c>
      <c r="E117" t="s">
        <v>129</v>
      </c>
      <c r="F117" s="15"/>
      <c r="G117" t="s">
        <v>989</v>
      </c>
      <c r="H117" t="s">
        <v>112</v>
      </c>
      <c r="I117" s="81">
        <v>190</v>
      </c>
      <c r="J117" s="81">
        <v>5586</v>
      </c>
      <c r="K117" s="81">
        <v>39.885157200000002</v>
      </c>
      <c r="L117" s="81">
        <v>0</v>
      </c>
      <c r="M117" s="81">
        <v>0.72</v>
      </c>
      <c r="N117" s="81">
        <v>7.0000000000000007E-2</v>
      </c>
    </row>
    <row r="118" spans="2:14">
      <c r="B118" t="s">
        <v>1002</v>
      </c>
      <c r="C118" t="s">
        <v>1003</v>
      </c>
      <c r="D118" t="s">
        <v>992</v>
      </c>
      <c r="E118" t="s">
        <v>129</v>
      </c>
      <c r="F118"/>
      <c r="G118" t="s">
        <v>989</v>
      </c>
      <c r="H118" t="s">
        <v>112</v>
      </c>
      <c r="I118" s="81">
        <v>668.73</v>
      </c>
      <c r="J118" s="81">
        <v>1059</v>
      </c>
      <c r="K118" s="81">
        <v>26.613594930600001</v>
      </c>
      <c r="L118" s="81">
        <v>0</v>
      </c>
      <c r="M118" s="81">
        <v>0.48</v>
      </c>
      <c r="N118" s="81">
        <v>0.05</v>
      </c>
    </row>
    <row r="119" spans="2:14">
      <c r="B119" t="s">
        <v>1004</v>
      </c>
      <c r="C119" t="s">
        <v>1005</v>
      </c>
      <c r="D119" t="s">
        <v>129</v>
      </c>
      <c r="E119" t="s">
        <v>129</v>
      </c>
      <c r="F119" s="15"/>
      <c r="G119" t="s">
        <v>1006</v>
      </c>
      <c r="H119" t="s">
        <v>112</v>
      </c>
      <c r="I119" s="81">
        <v>5355.19</v>
      </c>
      <c r="J119" s="81">
        <v>12</v>
      </c>
      <c r="K119" s="81">
        <v>2.4149764824000002</v>
      </c>
      <c r="L119" s="81">
        <v>0</v>
      </c>
      <c r="M119" s="81">
        <v>0.04</v>
      </c>
      <c r="N119" s="81">
        <v>0</v>
      </c>
    </row>
    <row r="120" spans="2:14">
      <c r="B120" t="s">
        <v>1007</v>
      </c>
      <c r="C120" t="s">
        <v>1008</v>
      </c>
      <c r="D120" t="s">
        <v>1009</v>
      </c>
      <c r="E120" t="s">
        <v>129</v>
      </c>
      <c r="F120" s="15"/>
      <c r="G120" t="s">
        <v>1006</v>
      </c>
      <c r="H120" t="s">
        <v>112</v>
      </c>
      <c r="I120" s="81">
        <v>5355.19</v>
      </c>
      <c r="J120" s="81">
        <v>15</v>
      </c>
      <c r="K120" s="81">
        <v>3.0187206029999998</v>
      </c>
      <c r="L120" s="81">
        <v>0</v>
      </c>
      <c r="M120" s="81">
        <v>0.05</v>
      </c>
      <c r="N120" s="81">
        <v>0.01</v>
      </c>
    </row>
    <row r="121" spans="2:14">
      <c r="B121" t="s">
        <v>1010</v>
      </c>
      <c r="C121" t="s">
        <v>1011</v>
      </c>
      <c r="D121" t="s">
        <v>992</v>
      </c>
      <c r="E121" t="s">
        <v>129</v>
      </c>
      <c r="F121" s="15"/>
      <c r="G121" t="s">
        <v>1012</v>
      </c>
      <c r="H121" t="s">
        <v>112</v>
      </c>
      <c r="I121" s="81">
        <v>315</v>
      </c>
      <c r="J121" s="81">
        <v>4257</v>
      </c>
      <c r="K121" s="81">
        <v>50.393088900000002</v>
      </c>
      <c r="L121" s="81">
        <v>0</v>
      </c>
      <c r="M121" s="81">
        <v>0.91</v>
      </c>
      <c r="N121" s="81">
        <v>0.09</v>
      </c>
    </row>
    <row r="122" spans="2:14">
      <c r="B122" s="91" t="s">
        <v>1389</v>
      </c>
      <c r="E122" s="15"/>
      <c r="F122" s="15"/>
      <c r="G122" s="15"/>
    </row>
    <row r="123" spans="2:14">
      <c r="B123" s="91" t="s">
        <v>1390</v>
      </c>
      <c r="E123" s="15"/>
      <c r="F123" s="15"/>
      <c r="G123" s="15"/>
    </row>
    <row r="124" spans="2:14">
      <c r="E124" s="15"/>
      <c r="F124" s="15"/>
      <c r="G124" s="15"/>
    </row>
    <row r="125" spans="2:14">
      <c r="E125" s="15"/>
      <c r="F125" s="15"/>
      <c r="G125" s="15"/>
    </row>
    <row r="126" spans="2:14">
      <c r="E126" s="15"/>
      <c r="F126" s="15"/>
      <c r="G126" s="15"/>
    </row>
    <row r="127" spans="2:14">
      <c r="E127" s="15"/>
      <c r="F127" s="15"/>
      <c r="G127" s="15"/>
    </row>
    <row r="128" spans="2:14">
      <c r="E128" s="15"/>
      <c r="F128" s="15"/>
      <c r="G128" s="15"/>
    </row>
    <row r="129" spans="5:7">
      <c r="E129" s="15"/>
      <c r="F129" s="15"/>
      <c r="G129" s="15"/>
    </row>
    <row r="130" spans="5:7">
      <c r="E130" s="15"/>
      <c r="F130" s="15"/>
      <c r="G130" s="15"/>
    </row>
    <row r="131" spans="5:7">
      <c r="E131" s="15"/>
      <c r="F131" s="15"/>
      <c r="G131" s="15"/>
    </row>
    <row r="132" spans="5:7">
      <c r="E132" s="15"/>
      <c r="F132" s="15"/>
      <c r="G132" s="15"/>
    </row>
    <row r="133" spans="5:7">
      <c r="E133" s="15"/>
      <c r="F133" s="15"/>
      <c r="G133" s="15"/>
    </row>
    <row r="134" spans="5:7">
      <c r="E134" s="15"/>
      <c r="F134" s="15"/>
      <c r="G134" s="15"/>
    </row>
    <row r="135" spans="5:7">
      <c r="E135" s="15"/>
      <c r="F135" s="15"/>
      <c r="G135" s="15"/>
    </row>
    <row r="136" spans="5:7">
      <c r="E136" s="15"/>
      <c r="F136" s="15"/>
      <c r="G136" s="15"/>
    </row>
    <row r="137" spans="5:7">
      <c r="E137" s="15"/>
      <c r="F137" s="15"/>
      <c r="G137" s="15"/>
    </row>
    <row r="138" spans="5:7">
      <c r="E138" s="15"/>
      <c r="F138" s="15"/>
      <c r="G138" s="15"/>
    </row>
    <row r="139" spans="5:7">
      <c r="E139" s="15"/>
      <c r="F139" s="15"/>
      <c r="G139" s="15"/>
    </row>
    <row r="140" spans="5:7">
      <c r="E140" s="15"/>
      <c r="F140" s="15"/>
      <c r="G140" s="15"/>
    </row>
    <row r="141" spans="5:7">
      <c r="E141" s="15"/>
      <c r="F141" s="15"/>
      <c r="G141" s="15"/>
    </row>
    <row r="142" spans="5:7">
      <c r="E142" s="15"/>
      <c r="F142" s="15"/>
      <c r="G142" s="15"/>
    </row>
    <row r="143" spans="5:7">
      <c r="E143" s="15"/>
      <c r="F143" s="15"/>
      <c r="G143" s="15"/>
    </row>
    <row r="144" spans="5:7">
      <c r="E144" s="15"/>
      <c r="F144" s="15"/>
      <c r="G144" s="15"/>
    </row>
    <row r="145" spans="5:7">
      <c r="E145" s="15"/>
      <c r="F145" s="15"/>
      <c r="G145" s="15"/>
    </row>
    <row r="146" spans="5:7">
      <c r="E146" s="15"/>
      <c r="F146" s="15"/>
      <c r="G146" s="15"/>
    </row>
    <row r="147" spans="5:7">
      <c r="E147" s="15"/>
      <c r="F147" s="15"/>
      <c r="G147" s="15"/>
    </row>
    <row r="148" spans="5:7">
      <c r="E148" s="15"/>
      <c r="F148" s="15"/>
      <c r="G148" s="15"/>
    </row>
    <row r="149" spans="5:7">
      <c r="E149" s="15"/>
      <c r="F149" s="15"/>
      <c r="G149" s="15"/>
    </row>
    <row r="150" spans="5:7">
      <c r="E150" s="15"/>
      <c r="F150" s="15"/>
      <c r="G150" s="15"/>
    </row>
    <row r="151" spans="5:7">
      <c r="E151" s="15"/>
      <c r="F151" s="15"/>
      <c r="G151" s="15"/>
    </row>
    <row r="152" spans="5:7">
      <c r="E152" s="15"/>
      <c r="F152" s="15"/>
      <c r="G152" s="15"/>
    </row>
    <row r="153" spans="5:7">
      <c r="E153" s="15"/>
      <c r="F153" s="15"/>
      <c r="G153" s="15"/>
    </row>
    <row r="154" spans="5:7">
      <c r="E154" s="15"/>
      <c r="F154" s="15"/>
      <c r="G154" s="15"/>
    </row>
    <row r="155" spans="5:7">
      <c r="E155" s="15"/>
      <c r="F155" s="15"/>
      <c r="G155" s="15"/>
    </row>
    <row r="156" spans="5:7">
      <c r="E156" s="15"/>
      <c r="F156" s="15"/>
      <c r="G156" s="15"/>
    </row>
    <row r="157" spans="5:7">
      <c r="E157" s="15"/>
      <c r="F157" s="15"/>
      <c r="G157" s="15"/>
    </row>
    <row r="158" spans="5:7">
      <c r="E158" s="15"/>
      <c r="F158" s="15"/>
      <c r="G158" s="15"/>
    </row>
    <row r="159" spans="5:7">
      <c r="E159" s="15"/>
      <c r="F159" s="15"/>
      <c r="G159" s="15"/>
    </row>
    <row r="160" spans="5:7">
      <c r="E160" s="15"/>
      <c r="F160" s="15"/>
      <c r="G160" s="15"/>
    </row>
    <row r="161" spans="5:7">
      <c r="E161" s="15"/>
      <c r="F161" s="15"/>
      <c r="G161" s="15"/>
    </row>
    <row r="162" spans="5:7">
      <c r="E162" s="15"/>
      <c r="F162" s="15"/>
      <c r="G162" s="15"/>
    </row>
    <row r="163" spans="5:7">
      <c r="E163" s="15"/>
      <c r="F163" s="15"/>
      <c r="G163" s="15"/>
    </row>
    <row r="164" spans="5:7">
      <c r="E164" s="15"/>
      <c r="F164" s="15"/>
      <c r="G164" s="15"/>
    </row>
    <row r="165" spans="5:7">
      <c r="E165" s="15"/>
      <c r="F165" s="15"/>
      <c r="G165" s="15"/>
    </row>
    <row r="166" spans="5:7">
      <c r="E166" s="15"/>
      <c r="F166" s="15"/>
      <c r="G166" s="15"/>
    </row>
    <row r="167" spans="5:7">
      <c r="E167" s="15"/>
      <c r="F167" s="15"/>
      <c r="G167" s="15"/>
    </row>
    <row r="168" spans="5:7">
      <c r="E168" s="15"/>
      <c r="F168" s="15"/>
      <c r="G168" s="15"/>
    </row>
    <row r="169" spans="5:7">
      <c r="E169" s="15"/>
      <c r="F169" s="15"/>
      <c r="G169" s="15"/>
    </row>
    <row r="170" spans="5:7">
      <c r="E170" s="15"/>
      <c r="F170" s="15"/>
      <c r="G170" s="15"/>
    </row>
    <row r="171" spans="5:7">
      <c r="E171" s="15"/>
      <c r="F171" s="15"/>
      <c r="G171" s="15"/>
    </row>
    <row r="172" spans="5:7">
      <c r="E172" s="15"/>
      <c r="F172" s="15"/>
      <c r="G172" s="15"/>
    </row>
    <row r="173" spans="5:7">
      <c r="E173" s="15"/>
      <c r="F173" s="15"/>
      <c r="G173" s="15"/>
    </row>
    <row r="174" spans="5:7">
      <c r="E174" s="15"/>
      <c r="F174" s="15"/>
      <c r="G174" s="15"/>
    </row>
    <row r="175" spans="5:7">
      <c r="E175" s="15"/>
      <c r="F175" s="15"/>
      <c r="G175" s="15"/>
    </row>
    <row r="176" spans="5:7">
      <c r="E176" s="15"/>
      <c r="F176" s="15"/>
      <c r="G176" s="15"/>
    </row>
    <row r="177" spans="5:7">
      <c r="E177" s="15"/>
      <c r="F177" s="15"/>
      <c r="G177" s="15"/>
    </row>
    <row r="178" spans="5:7">
      <c r="E178" s="15"/>
      <c r="F178" s="15"/>
      <c r="G178" s="15"/>
    </row>
    <row r="179" spans="5:7">
      <c r="E179" s="15"/>
      <c r="F179" s="15"/>
      <c r="G179" s="15"/>
    </row>
    <row r="180" spans="5:7">
      <c r="E180" s="15"/>
      <c r="F180" s="15"/>
      <c r="G180" s="15"/>
    </row>
    <row r="181" spans="5:7">
      <c r="E181" s="15"/>
      <c r="F181" s="15"/>
      <c r="G181" s="15"/>
    </row>
    <row r="182" spans="5:7">
      <c r="E182" s="15"/>
      <c r="F182" s="15"/>
      <c r="G182" s="15"/>
    </row>
    <row r="183" spans="5:7">
      <c r="E183" s="15"/>
      <c r="F183" s="15"/>
      <c r="G183" s="15"/>
    </row>
    <row r="184" spans="5:7">
      <c r="E184" s="15"/>
      <c r="F184" s="15"/>
      <c r="G184" s="15"/>
    </row>
    <row r="185" spans="5:7">
      <c r="E185" s="15"/>
      <c r="F185" s="15"/>
      <c r="G185" s="15"/>
    </row>
    <row r="186" spans="5:7">
      <c r="E186" s="15"/>
      <c r="F186" s="15"/>
      <c r="G186" s="15"/>
    </row>
    <row r="187" spans="5:7">
      <c r="E187" s="15"/>
      <c r="F187" s="15"/>
      <c r="G187" s="15"/>
    </row>
    <row r="188" spans="5:7">
      <c r="E188" s="15"/>
      <c r="F188" s="15"/>
      <c r="G188" s="15"/>
    </row>
    <row r="189" spans="5:7">
      <c r="E189" s="15"/>
      <c r="F189" s="15"/>
      <c r="G189" s="15"/>
    </row>
    <row r="190" spans="5:7">
      <c r="E190" s="15"/>
      <c r="F190" s="15"/>
      <c r="G190" s="15"/>
    </row>
    <row r="191" spans="5:7">
      <c r="E191" s="15"/>
      <c r="F191" s="15"/>
      <c r="G191" s="15"/>
    </row>
    <row r="192" spans="5:7">
      <c r="E192" s="15"/>
      <c r="F192" s="15"/>
      <c r="G192" s="15"/>
    </row>
    <row r="193" spans="5:7">
      <c r="E193" s="15"/>
      <c r="F193" s="15"/>
      <c r="G193" s="15"/>
    </row>
    <row r="194" spans="5:7">
      <c r="E194" s="15"/>
      <c r="F194" s="15"/>
      <c r="G194" s="15"/>
    </row>
    <row r="195" spans="5:7">
      <c r="E195" s="15"/>
      <c r="F195" s="15"/>
      <c r="G195" s="15"/>
    </row>
    <row r="196" spans="5:7">
      <c r="E196" s="15"/>
      <c r="F196" s="15"/>
      <c r="G196" s="15"/>
    </row>
    <row r="197" spans="5:7">
      <c r="E197" s="15"/>
      <c r="F197" s="15"/>
      <c r="G197" s="15"/>
    </row>
    <row r="198" spans="5:7">
      <c r="E198" s="15"/>
      <c r="F198" s="15"/>
      <c r="G198" s="15"/>
    </row>
    <row r="199" spans="5:7">
      <c r="E199" s="15"/>
      <c r="F199" s="15"/>
      <c r="G199" s="15"/>
    </row>
    <row r="200" spans="5:7">
      <c r="E200" s="15"/>
      <c r="F200" s="15"/>
      <c r="G200" s="15"/>
    </row>
    <row r="201" spans="5:7">
      <c r="E201" s="15"/>
      <c r="F201" s="15"/>
      <c r="G201" s="15"/>
    </row>
    <row r="202" spans="5:7">
      <c r="E202" s="15"/>
      <c r="F202" s="15"/>
      <c r="G202" s="15"/>
    </row>
    <row r="203" spans="5:7">
      <c r="E203" s="15"/>
      <c r="F203" s="15"/>
      <c r="G203" s="15"/>
    </row>
    <row r="204" spans="5:7">
      <c r="E204" s="15"/>
      <c r="F204" s="15"/>
      <c r="G204" s="15"/>
    </row>
    <row r="205" spans="5:7">
      <c r="E205" s="15"/>
      <c r="F205" s="15"/>
      <c r="G205" s="15"/>
    </row>
    <row r="206" spans="5:7">
      <c r="E206" s="15"/>
      <c r="F206" s="15"/>
      <c r="G206" s="15"/>
    </row>
    <row r="207" spans="5:7">
      <c r="E207" s="15"/>
      <c r="F207" s="15"/>
      <c r="G207" s="15"/>
    </row>
    <row r="208" spans="5:7">
      <c r="E208" s="15"/>
      <c r="F208" s="15"/>
      <c r="G208" s="15"/>
    </row>
    <row r="209" spans="5:7">
      <c r="E209" s="15"/>
      <c r="F209" s="15"/>
      <c r="G209" s="15"/>
    </row>
    <row r="210" spans="5:7">
      <c r="E210" s="15"/>
      <c r="F210" s="15"/>
      <c r="G210" s="15"/>
    </row>
    <row r="211" spans="5:7">
      <c r="E211" s="15"/>
      <c r="F211" s="15"/>
      <c r="G211" s="15"/>
    </row>
    <row r="212" spans="5:7">
      <c r="E212" s="15"/>
      <c r="F212" s="15"/>
      <c r="G212" s="15"/>
    </row>
    <row r="213" spans="5:7">
      <c r="E213" s="15"/>
      <c r="F213" s="15"/>
      <c r="G213" s="15"/>
    </row>
    <row r="214" spans="5:7">
      <c r="E214" s="15"/>
      <c r="F214" s="15"/>
      <c r="G214" s="15"/>
    </row>
    <row r="215" spans="5:7">
      <c r="E215" s="15"/>
      <c r="F215" s="15"/>
      <c r="G215" s="15"/>
    </row>
    <row r="216" spans="5:7">
      <c r="E216" s="15"/>
      <c r="F216" s="15"/>
      <c r="G216" s="15"/>
    </row>
    <row r="217" spans="5:7">
      <c r="E217" s="15"/>
      <c r="F217" s="15"/>
      <c r="G217" s="15"/>
    </row>
    <row r="218" spans="5:7">
      <c r="E218" s="15"/>
      <c r="F218" s="15"/>
      <c r="G218" s="15"/>
    </row>
    <row r="219" spans="5:7">
      <c r="E219" s="15"/>
      <c r="F219" s="15"/>
      <c r="G219" s="15"/>
    </row>
    <row r="220" spans="5:7">
      <c r="E220" s="15"/>
      <c r="F220" s="15"/>
      <c r="G220" s="15"/>
    </row>
    <row r="221" spans="5:7">
      <c r="E221" s="15"/>
      <c r="F221" s="15"/>
      <c r="G221" s="15"/>
    </row>
    <row r="222" spans="5:7">
      <c r="E222" s="15"/>
      <c r="F222" s="15"/>
      <c r="G222" s="15"/>
    </row>
    <row r="223" spans="5:7">
      <c r="E223" s="15"/>
      <c r="F223" s="15"/>
      <c r="G223" s="15"/>
    </row>
    <row r="224" spans="5:7">
      <c r="E224" s="15"/>
      <c r="F224" s="15"/>
      <c r="G224" s="15"/>
    </row>
    <row r="225" spans="5:7">
      <c r="E225" s="15"/>
      <c r="F225" s="15"/>
      <c r="G225" s="15"/>
    </row>
    <row r="226" spans="5:7">
      <c r="E226" s="15"/>
      <c r="F226" s="15"/>
      <c r="G226" s="15"/>
    </row>
    <row r="227" spans="5:7">
      <c r="E227" s="15"/>
      <c r="F227" s="15"/>
      <c r="G227" s="15"/>
    </row>
    <row r="228" spans="5:7">
      <c r="E228" s="15"/>
      <c r="F228" s="15"/>
      <c r="G228" s="15"/>
    </row>
    <row r="229" spans="5:7">
      <c r="E229" s="15"/>
      <c r="F229" s="15"/>
      <c r="G229" s="15"/>
    </row>
    <row r="230" spans="5:7">
      <c r="E230" s="15"/>
      <c r="F230" s="15"/>
      <c r="G230" s="15"/>
    </row>
    <row r="231" spans="5:7">
      <c r="E231" s="15"/>
      <c r="F231" s="15"/>
      <c r="G231" s="15"/>
    </row>
    <row r="232" spans="5:7">
      <c r="E232" s="15"/>
      <c r="F232" s="15"/>
      <c r="G232" s="15"/>
    </row>
    <row r="233" spans="5:7">
      <c r="E233" s="15"/>
      <c r="F233" s="15"/>
      <c r="G233" s="15"/>
    </row>
    <row r="234" spans="5:7">
      <c r="E234" s="15"/>
      <c r="F234" s="15"/>
      <c r="G234" s="15"/>
    </row>
    <row r="235" spans="5:7">
      <c r="E235" s="15"/>
      <c r="F235" s="15"/>
      <c r="G235" s="15"/>
    </row>
    <row r="236" spans="5:7">
      <c r="E236" s="15"/>
      <c r="F236" s="15"/>
      <c r="G236" s="15"/>
    </row>
    <row r="237" spans="5:7">
      <c r="E237" s="15"/>
      <c r="F237" s="15"/>
      <c r="G237" s="15"/>
    </row>
    <row r="238" spans="5:7">
      <c r="E238" s="15"/>
      <c r="F238" s="15"/>
      <c r="G238" s="15"/>
    </row>
    <row r="239" spans="5:7">
      <c r="E239" s="15"/>
      <c r="F239" s="15"/>
      <c r="G239" s="15"/>
    </row>
    <row r="240" spans="5:7">
      <c r="E240" s="15"/>
      <c r="F240" s="15"/>
      <c r="G240" s="15"/>
    </row>
    <row r="241" spans="2:7">
      <c r="E241" s="15"/>
      <c r="F241" s="15"/>
      <c r="G241" s="15"/>
    </row>
    <row r="242" spans="2:7">
      <c r="E242" s="15"/>
      <c r="F242" s="15"/>
      <c r="G242" s="15"/>
    </row>
    <row r="243" spans="2:7">
      <c r="E243" s="15"/>
      <c r="F243" s="15"/>
      <c r="G243" s="15"/>
    </row>
    <row r="244" spans="2:7">
      <c r="E244" s="15"/>
      <c r="F244" s="15"/>
      <c r="G244" s="15"/>
    </row>
    <row r="245" spans="2:7">
      <c r="E245" s="15"/>
      <c r="F245" s="15"/>
      <c r="G245" s="15"/>
    </row>
    <row r="246" spans="2:7">
      <c r="E246" s="15"/>
      <c r="F246" s="15"/>
      <c r="G246" s="15"/>
    </row>
    <row r="247" spans="2:7">
      <c r="E247" s="15"/>
      <c r="F247" s="15"/>
      <c r="G247" s="15"/>
    </row>
    <row r="248" spans="2:7">
      <c r="E248" s="15"/>
      <c r="F248" s="15"/>
      <c r="G248" s="15"/>
    </row>
    <row r="249" spans="2:7">
      <c r="E249" s="15"/>
      <c r="F249" s="15"/>
      <c r="G249" s="15"/>
    </row>
    <row r="250" spans="2:7">
      <c r="B250" s="15"/>
      <c r="E250" s="15"/>
      <c r="F250" s="15"/>
      <c r="G250" s="15"/>
    </row>
    <row r="251" spans="2:7">
      <c r="B251" s="15"/>
      <c r="E251" s="15"/>
      <c r="F251" s="15"/>
      <c r="G251" s="15"/>
    </row>
    <row r="252" spans="2:7">
      <c r="B252" s="18"/>
      <c r="E252" s="15"/>
      <c r="F252" s="15"/>
      <c r="G252" s="15"/>
    </row>
    <row r="253" spans="2:7">
      <c r="E253" s="15"/>
      <c r="F253" s="15"/>
      <c r="G253" s="15"/>
    </row>
    <row r="254" spans="2:7">
      <c r="E254" s="15"/>
      <c r="F254" s="15"/>
      <c r="G254" s="15"/>
    </row>
    <row r="255" spans="2:7">
      <c r="E255" s="15"/>
      <c r="F255" s="15"/>
      <c r="G255" s="15"/>
    </row>
    <row r="256" spans="2:7">
      <c r="E256" s="15"/>
      <c r="F256" s="15"/>
      <c r="G256" s="15"/>
    </row>
    <row r="257" spans="2:7">
      <c r="E257" s="15"/>
      <c r="F257" s="15"/>
      <c r="G257" s="15"/>
    </row>
    <row r="258" spans="2:7">
      <c r="E258" s="15"/>
      <c r="F258" s="15"/>
      <c r="G258" s="15"/>
    </row>
    <row r="259" spans="2:7">
      <c r="E259" s="15"/>
      <c r="F259" s="15"/>
      <c r="G259" s="15"/>
    </row>
    <row r="260" spans="2:7">
      <c r="E260" s="15"/>
      <c r="F260" s="15"/>
      <c r="G260" s="15"/>
    </row>
    <row r="261" spans="2:7">
      <c r="E261" s="15"/>
      <c r="F261" s="15"/>
      <c r="G261" s="15"/>
    </row>
    <row r="262" spans="2:7">
      <c r="E262" s="15"/>
      <c r="F262" s="15"/>
      <c r="G262" s="15"/>
    </row>
    <row r="263" spans="2:7">
      <c r="E263" s="15"/>
      <c r="F263" s="15"/>
      <c r="G263" s="15"/>
    </row>
    <row r="264" spans="2:7">
      <c r="E264" s="15"/>
      <c r="F264" s="15"/>
      <c r="G264" s="15"/>
    </row>
    <row r="265" spans="2:7">
      <c r="E265" s="15"/>
      <c r="F265" s="15"/>
      <c r="G265" s="15"/>
    </row>
    <row r="266" spans="2:7">
      <c r="E266" s="15"/>
      <c r="F266" s="15"/>
      <c r="G266" s="15"/>
    </row>
    <row r="267" spans="2:7">
      <c r="E267" s="15"/>
      <c r="F267" s="15"/>
      <c r="G267" s="15"/>
    </row>
    <row r="268" spans="2:7">
      <c r="E268" s="15"/>
      <c r="F268" s="15"/>
      <c r="G268" s="15"/>
    </row>
    <row r="269" spans="2:7">
      <c r="E269" s="15"/>
      <c r="F269" s="15"/>
      <c r="G269" s="15"/>
    </row>
    <row r="270" spans="2:7">
      <c r="E270" s="15"/>
      <c r="F270" s="15"/>
      <c r="G270" s="15"/>
    </row>
    <row r="271" spans="2:7">
      <c r="B271" s="15"/>
      <c r="E271" s="15"/>
      <c r="F271" s="15"/>
      <c r="G271" s="15"/>
    </row>
    <row r="272" spans="2:7">
      <c r="B272" s="15"/>
      <c r="E272" s="15"/>
      <c r="F272" s="15"/>
      <c r="G272" s="15"/>
    </row>
    <row r="273" spans="2:7">
      <c r="B273" s="18"/>
      <c r="E273" s="15"/>
      <c r="F273" s="15"/>
      <c r="G273" s="15"/>
    </row>
    <row r="274" spans="2:7">
      <c r="E274" s="15"/>
      <c r="F274" s="15"/>
      <c r="G274" s="15"/>
    </row>
    <row r="275" spans="2:7">
      <c r="E275" s="15"/>
      <c r="F275" s="15"/>
      <c r="G275" s="15"/>
    </row>
    <row r="276" spans="2:7">
      <c r="E276" s="15"/>
      <c r="F276" s="15"/>
      <c r="G276" s="15"/>
    </row>
    <row r="277" spans="2:7">
      <c r="E277" s="15"/>
      <c r="F277" s="15"/>
      <c r="G277" s="15"/>
    </row>
    <row r="278" spans="2:7">
      <c r="E278" s="15"/>
      <c r="F278" s="15"/>
      <c r="G278" s="15"/>
    </row>
    <row r="279" spans="2:7">
      <c r="E279" s="15"/>
      <c r="F279" s="15"/>
      <c r="G279" s="15"/>
    </row>
    <row r="280" spans="2:7">
      <c r="E280" s="15"/>
      <c r="F280" s="15"/>
      <c r="G280" s="15"/>
    </row>
    <row r="281" spans="2:7">
      <c r="E281" s="15"/>
      <c r="F281" s="15"/>
      <c r="G281" s="15"/>
    </row>
    <row r="282" spans="2:7">
      <c r="E282" s="15"/>
      <c r="F282" s="15"/>
      <c r="G282" s="15"/>
    </row>
    <row r="283" spans="2:7">
      <c r="E283" s="15"/>
      <c r="F283" s="15"/>
      <c r="G283" s="15"/>
    </row>
    <row r="284" spans="2:7">
      <c r="E284" s="15"/>
      <c r="F284" s="15"/>
      <c r="G284" s="15"/>
    </row>
    <row r="285" spans="2:7">
      <c r="E285" s="15"/>
      <c r="F285" s="15"/>
      <c r="G285" s="15"/>
    </row>
    <row r="286" spans="2:7">
      <c r="E286" s="15"/>
      <c r="F286" s="15"/>
      <c r="G286" s="15"/>
    </row>
    <row r="287" spans="2:7">
      <c r="E287" s="15"/>
      <c r="F287" s="15"/>
      <c r="G287" s="15"/>
    </row>
    <row r="288" spans="2:7">
      <c r="E288" s="15"/>
      <c r="F288" s="15"/>
      <c r="G288" s="15"/>
    </row>
    <row r="289" spans="5:7">
      <c r="E289" s="15"/>
      <c r="F289" s="15"/>
      <c r="G289" s="15"/>
    </row>
    <row r="290" spans="5:7">
      <c r="E290" s="15"/>
      <c r="F290" s="15"/>
      <c r="G290" s="15"/>
    </row>
    <row r="291" spans="5:7">
      <c r="E291" s="15"/>
      <c r="F291" s="15"/>
      <c r="G291" s="15"/>
    </row>
    <row r="292" spans="5:7">
      <c r="E292" s="15"/>
      <c r="F292" s="15"/>
      <c r="G292" s="15"/>
    </row>
    <row r="293" spans="5:7">
      <c r="E293" s="15"/>
      <c r="F293" s="15"/>
      <c r="G293" s="15"/>
    </row>
    <row r="294" spans="5:7">
      <c r="E294" s="15"/>
      <c r="F294" s="15"/>
      <c r="G294" s="15"/>
    </row>
    <row r="295" spans="5:7">
      <c r="E295" s="15"/>
      <c r="F295" s="15"/>
      <c r="G295" s="15"/>
    </row>
    <row r="296" spans="5:7">
      <c r="E296" s="15"/>
      <c r="F296" s="15"/>
      <c r="G296" s="15"/>
    </row>
    <row r="297" spans="5:7">
      <c r="E297" s="15"/>
      <c r="F297" s="15"/>
      <c r="G297" s="15"/>
    </row>
    <row r="298" spans="5:7">
      <c r="E298" s="15"/>
      <c r="F298" s="15"/>
      <c r="G298" s="15"/>
    </row>
    <row r="299" spans="5:7">
      <c r="E299" s="15"/>
      <c r="F299" s="15"/>
      <c r="G299" s="15"/>
    </row>
    <row r="300" spans="5:7">
      <c r="E300" s="15"/>
      <c r="F300" s="15"/>
      <c r="G300" s="15"/>
    </row>
    <row r="301" spans="5:7">
      <c r="E301" s="15"/>
      <c r="F301" s="15"/>
      <c r="G301" s="15"/>
    </row>
    <row r="302" spans="5:7">
      <c r="E302" s="15"/>
      <c r="F302" s="15"/>
      <c r="G302" s="15"/>
    </row>
    <row r="303" spans="5:7">
      <c r="E303" s="15"/>
      <c r="F303" s="15"/>
      <c r="G303" s="15"/>
    </row>
    <row r="304" spans="5:7">
      <c r="E304" s="15"/>
      <c r="F304" s="15"/>
      <c r="G304" s="15"/>
    </row>
    <row r="305" spans="5:7">
      <c r="E305" s="15"/>
      <c r="F305" s="15"/>
      <c r="G305" s="15"/>
    </row>
    <row r="306" spans="5:7">
      <c r="E306" s="15"/>
      <c r="F306" s="15"/>
      <c r="G306" s="15"/>
    </row>
    <row r="307" spans="5:7">
      <c r="E307" s="15"/>
      <c r="F307" s="15"/>
      <c r="G307" s="15"/>
    </row>
    <row r="308" spans="5:7">
      <c r="E308" s="15"/>
      <c r="F308" s="15"/>
      <c r="G308" s="15"/>
    </row>
    <row r="309" spans="5:7">
      <c r="E309" s="15"/>
      <c r="F309" s="15"/>
      <c r="G309" s="15"/>
    </row>
    <row r="310" spans="5:7">
      <c r="E310" s="15"/>
      <c r="F310" s="15"/>
      <c r="G310" s="15"/>
    </row>
    <row r="311" spans="5:7">
      <c r="E311" s="15"/>
      <c r="F311" s="15"/>
      <c r="G311" s="15"/>
    </row>
    <row r="312" spans="5:7">
      <c r="E312" s="15"/>
      <c r="F312" s="15"/>
      <c r="G312" s="15"/>
    </row>
    <row r="313" spans="5:7">
      <c r="E313" s="15"/>
      <c r="F313" s="15"/>
      <c r="G313" s="15"/>
    </row>
    <row r="314" spans="5:7">
      <c r="E314" s="15"/>
      <c r="F314" s="15"/>
      <c r="G314" s="15"/>
    </row>
    <row r="315" spans="5:7">
      <c r="E315" s="15"/>
      <c r="F315" s="15"/>
      <c r="G315" s="15"/>
    </row>
    <row r="316" spans="5:7">
      <c r="E316" s="15"/>
      <c r="F316" s="15"/>
      <c r="G316" s="15"/>
    </row>
    <row r="317" spans="5:7">
      <c r="E317" s="15"/>
      <c r="F317" s="15"/>
      <c r="G317" s="15"/>
    </row>
    <row r="318" spans="5:7">
      <c r="E318" s="15"/>
      <c r="F318" s="15"/>
      <c r="G318" s="15"/>
    </row>
    <row r="319" spans="5:7">
      <c r="E319" s="15"/>
      <c r="F319" s="15"/>
      <c r="G319" s="15"/>
    </row>
    <row r="320" spans="5:7">
      <c r="E320" s="15"/>
      <c r="F320" s="15"/>
      <c r="G320" s="15"/>
    </row>
    <row r="321" spans="5:7">
      <c r="E321" s="15"/>
      <c r="F321" s="15"/>
      <c r="G321" s="15"/>
    </row>
    <row r="322" spans="5:7">
      <c r="E322" s="15"/>
      <c r="F322" s="15"/>
      <c r="G322" s="15"/>
    </row>
    <row r="323" spans="5:7">
      <c r="E323" s="15"/>
      <c r="F323" s="15"/>
      <c r="G323" s="15"/>
    </row>
    <row r="324" spans="5:7">
      <c r="E324" s="15"/>
      <c r="F324" s="15"/>
      <c r="G324" s="15"/>
    </row>
    <row r="325" spans="5:7">
      <c r="E325" s="15"/>
      <c r="F325" s="15"/>
      <c r="G325" s="15"/>
    </row>
    <row r="326" spans="5:7">
      <c r="E326" s="15"/>
      <c r="F326" s="15"/>
      <c r="G326" s="15"/>
    </row>
    <row r="327" spans="5:7">
      <c r="E327" s="15"/>
      <c r="F327" s="15"/>
      <c r="G327" s="15"/>
    </row>
    <row r="328" spans="5:7">
      <c r="E328" s="15"/>
      <c r="F328" s="15"/>
      <c r="G328" s="15"/>
    </row>
    <row r="329" spans="5:7">
      <c r="E329" s="15"/>
      <c r="F329" s="15"/>
      <c r="G329" s="15"/>
    </row>
    <row r="330" spans="5:7">
      <c r="E330" s="15"/>
      <c r="F330" s="15"/>
      <c r="G330" s="15"/>
    </row>
    <row r="331" spans="5:7">
      <c r="E331" s="15"/>
      <c r="F331" s="15"/>
      <c r="G331" s="15"/>
    </row>
    <row r="332" spans="5:7">
      <c r="E332" s="15"/>
      <c r="F332" s="15"/>
      <c r="G332" s="15"/>
    </row>
    <row r="333" spans="5:7">
      <c r="E333" s="15"/>
      <c r="F333" s="15"/>
      <c r="G333" s="15"/>
    </row>
    <row r="334" spans="5:7">
      <c r="E334" s="15"/>
      <c r="F334" s="15"/>
      <c r="G334" s="15"/>
    </row>
    <row r="335" spans="5:7">
      <c r="E335" s="15"/>
      <c r="F335" s="15"/>
      <c r="G335" s="15"/>
    </row>
    <row r="336" spans="5:7">
      <c r="E336" s="15"/>
      <c r="F336" s="15"/>
      <c r="G336" s="15"/>
    </row>
    <row r="337" spans="2:7">
      <c r="E337" s="15"/>
      <c r="F337" s="15"/>
      <c r="G337" s="15"/>
    </row>
    <row r="338" spans="2:7">
      <c r="B338" s="15"/>
      <c r="E338" s="15"/>
      <c r="F338" s="15"/>
      <c r="G338" s="15"/>
    </row>
    <row r="339" spans="2:7">
      <c r="B339" s="15"/>
      <c r="E339" s="15"/>
      <c r="F339" s="15"/>
      <c r="G339" s="15"/>
    </row>
    <row r="340" spans="2:7">
      <c r="B340" s="18"/>
    </row>
  </sheetData>
  <mergeCells count="2">
    <mergeCell ref="B6:N6"/>
    <mergeCell ref="B7:N7"/>
  </mergeCells>
  <dataValidations count="4">
    <dataValidation type="list" allowBlank="1" showInputMessage="1" showErrorMessage="1" sqref="G12:G107 G109:G340">
      <formula1>$BG$6:$BG$11</formula1>
    </dataValidation>
    <dataValidation type="list" allowBlank="1" showInputMessage="1" showErrorMessage="1" sqref="H12:H107 H109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67" workbookViewId="0">
      <selection activeCell="D51" sqref="D51:D88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8" width="14.7109375" style="15" customWidth="1"/>
    <col min="9" max="9" width="11.7109375" style="15" customWidth="1"/>
    <col min="10" max="10" width="14.7109375" style="15" customWidth="1"/>
    <col min="11" max="13" width="10.7109375" style="15" customWidth="1"/>
    <col min="14" max="14" width="7.5703125" style="15" customWidth="1"/>
    <col min="15" max="15" width="6.7109375" style="15" customWidth="1"/>
    <col min="16" max="16" width="7.7109375" style="15" customWidth="1"/>
    <col min="17" max="17" width="7.140625" style="15" customWidth="1"/>
    <col min="18" max="18" width="6" style="15" customWidth="1"/>
    <col min="19" max="19" width="7.85546875" style="15" customWidth="1"/>
    <col min="20" max="20" width="8.140625" style="15" customWidth="1"/>
    <col min="21" max="21" width="6.28515625" style="15" customWidth="1"/>
    <col min="22" max="22" width="8" style="15" customWidth="1"/>
    <col min="23" max="23" width="8.7109375" style="15" customWidth="1"/>
    <col min="24" max="24" width="10" style="15" customWidth="1"/>
    <col min="25" max="25" width="9.5703125" style="15" customWidth="1"/>
    <col min="26" max="26" width="6.140625" style="15" customWidth="1"/>
    <col min="27" max="28" width="5.7109375" style="15" customWidth="1"/>
    <col min="29" max="29" width="6.85546875" style="15" customWidth="1"/>
    <col min="30" max="30" width="6.42578125" style="15" customWidth="1"/>
    <col min="31" max="31" width="6.7109375" style="15" customWidth="1"/>
    <col min="32" max="32" width="7.28515625" style="15" customWidth="1"/>
    <col min="33" max="44" width="5.7109375" style="15" customWidth="1"/>
    <col min="45" max="16384" width="9.140625" style="15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1392</v>
      </c>
    </row>
    <row r="3" spans="2:62">
      <c r="B3" s="2" t="s">
        <v>2</v>
      </c>
      <c r="C3" t="s">
        <v>191</v>
      </c>
    </row>
    <row r="4" spans="2:62">
      <c r="B4" s="2" t="s">
        <v>3</v>
      </c>
      <c r="C4">
        <v>1154</v>
      </c>
    </row>
    <row r="5" spans="2:62">
      <c r="B5" s="79" t="s">
        <v>193</v>
      </c>
      <c r="C5">
        <v>1154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  <c r="BJ6" s="18"/>
    </row>
    <row r="7" spans="2:62" ht="26.25" customHeight="1">
      <c r="B7" s="115" t="s">
        <v>97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  <c r="BG7" s="18"/>
      <c r="BJ7" s="18"/>
    </row>
    <row r="8" spans="2:62" s="18" customFormat="1" ht="63">
      <c r="B8" s="4" t="s">
        <v>49</v>
      </c>
      <c r="C8" s="27" t="s">
        <v>50</v>
      </c>
      <c r="D8" s="28" t="s">
        <v>71</v>
      </c>
      <c r="E8" s="28" t="s">
        <v>51</v>
      </c>
      <c r="F8" s="28" t="s">
        <v>88</v>
      </c>
      <c r="G8" s="27" t="s">
        <v>54</v>
      </c>
      <c r="H8" s="27" t="s">
        <v>74</v>
      </c>
      <c r="I8" s="27" t="s">
        <v>75</v>
      </c>
      <c r="J8" s="27" t="s">
        <v>57</v>
      </c>
      <c r="K8" s="27" t="s">
        <v>76</v>
      </c>
      <c r="L8" s="28" t="s">
        <v>58</v>
      </c>
      <c r="M8" s="35" t="s">
        <v>59</v>
      </c>
      <c r="O8" s="15"/>
      <c r="BG8" s="15"/>
      <c r="BH8" s="15"/>
      <c r="BJ8" s="22"/>
    </row>
    <row r="9" spans="2:62" s="18" customFormat="1" ht="26.25" customHeight="1">
      <c r="B9" s="19"/>
      <c r="C9" s="20"/>
      <c r="D9" s="20"/>
      <c r="E9" s="20"/>
      <c r="F9" s="20"/>
      <c r="G9" s="20"/>
      <c r="H9" s="30"/>
      <c r="I9" s="30" t="s">
        <v>79</v>
      </c>
      <c r="J9" s="30" t="s">
        <v>6</v>
      </c>
      <c r="K9" s="30" t="s">
        <v>7</v>
      </c>
      <c r="L9" s="44" t="s">
        <v>7</v>
      </c>
      <c r="M9" s="44" t="s">
        <v>7</v>
      </c>
      <c r="BG9" s="15"/>
      <c r="BJ9" s="22"/>
    </row>
    <row r="10" spans="2:6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M10" s="33" t="s">
        <v>80</v>
      </c>
      <c r="N10" s="34"/>
      <c r="BG10" s="15"/>
      <c r="BH10" s="18"/>
      <c r="BJ10" s="15"/>
    </row>
    <row r="11" spans="2:62" s="22" customFormat="1" ht="18" customHeight="1">
      <c r="B11" s="23" t="s">
        <v>98</v>
      </c>
      <c r="C11" s="7"/>
      <c r="D11" s="7"/>
      <c r="E11" s="7"/>
      <c r="F11" s="7"/>
      <c r="G11" s="7"/>
      <c r="H11" s="80">
        <v>492761.68</v>
      </c>
      <c r="I11" s="7"/>
      <c r="J11" s="80">
        <v>12742.5074002738</v>
      </c>
      <c r="K11" s="7"/>
      <c r="L11" s="80">
        <v>100</v>
      </c>
      <c r="M11" s="80">
        <v>22.13</v>
      </c>
      <c r="N11" s="34"/>
      <c r="BG11" s="15"/>
      <c r="BH11" s="18"/>
      <c r="BJ11" s="15"/>
    </row>
    <row r="12" spans="2:62">
      <c r="B12" s="82" t="s">
        <v>195</v>
      </c>
      <c r="D12" s="15"/>
      <c r="E12" s="15"/>
      <c r="F12" s="15"/>
      <c r="G12" s="15"/>
      <c r="H12" s="83">
        <v>469187</v>
      </c>
      <c r="J12" s="83">
        <v>7221.9184808</v>
      </c>
      <c r="L12" s="83">
        <v>56.68</v>
      </c>
      <c r="M12" s="83">
        <v>12.54</v>
      </c>
    </row>
    <row r="13" spans="2:62">
      <c r="B13" s="82" t="s">
        <v>1013</v>
      </c>
      <c r="D13" s="15"/>
      <c r="E13" s="15"/>
      <c r="F13" s="15"/>
      <c r="G13" s="15"/>
      <c r="H13" s="83">
        <v>18917</v>
      </c>
      <c r="J13" s="83">
        <v>571.73929999999996</v>
      </c>
      <c r="L13" s="83">
        <v>4.49</v>
      </c>
      <c r="M13" s="83">
        <v>0.99</v>
      </c>
    </row>
    <row r="14" spans="2:62">
      <c r="B14" t="s">
        <v>1014</v>
      </c>
      <c r="C14" t="s">
        <v>1015</v>
      </c>
      <c r="D14" t="s">
        <v>106</v>
      </c>
      <c r="E14" t="s">
        <v>1016</v>
      </c>
      <c r="F14" s="118" t="s">
        <v>1322</v>
      </c>
      <c r="G14" t="s">
        <v>108</v>
      </c>
      <c r="H14" s="81">
        <v>760</v>
      </c>
      <c r="I14" s="81">
        <v>12570</v>
      </c>
      <c r="J14" s="81">
        <v>95.531999999999996</v>
      </c>
      <c r="K14" s="81">
        <v>0</v>
      </c>
      <c r="L14" s="81">
        <v>0.75</v>
      </c>
      <c r="M14" s="81">
        <v>0.17</v>
      </c>
    </row>
    <row r="15" spans="2:62">
      <c r="B15" t="s">
        <v>1017</v>
      </c>
      <c r="C15" t="s">
        <v>1018</v>
      </c>
      <c r="D15" t="s">
        <v>106</v>
      </c>
      <c r="E15" t="s">
        <v>1016</v>
      </c>
      <c r="F15" s="118" t="s">
        <v>1322</v>
      </c>
      <c r="G15" t="s">
        <v>108</v>
      </c>
      <c r="H15" s="81">
        <v>1657</v>
      </c>
      <c r="I15" s="81">
        <v>14390</v>
      </c>
      <c r="J15" s="81">
        <v>238.44229999999999</v>
      </c>
      <c r="K15" s="81">
        <v>0.01</v>
      </c>
      <c r="L15" s="81">
        <v>1.87</v>
      </c>
      <c r="M15" s="81">
        <v>0.41</v>
      </c>
    </row>
    <row r="16" spans="2:62">
      <c r="B16" t="s">
        <v>1019</v>
      </c>
      <c r="C16" t="s">
        <v>1020</v>
      </c>
      <c r="D16" t="s">
        <v>106</v>
      </c>
      <c r="E16" t="s">
        <v>1021</v>
      </c>
      <c r="F16" s="118" t="s">
        <v>1322</v>
      </c>
      <c r="G16" t="s">
        <v>108</v>
      </c>
      <c r="H16" s="81">
        <v>16500</v>
      </c>
      <c r="I16" s="81">
        <v>1441</v>
      </c>
      <c r="J16" s="81">
        <v>237.76499999999999</v>
      </c>
      <c r="K16" s="81">
        <v>0.01</v>
      </c>
      <c r="L16" s="81">
        <v>1.87</v>
      </c>
      <c r="M16" s="81">
        <v>0.41</v>
      </c>
    </row>
    <row r="17" spans="2:13">
      <c r="B17" s="82" t="s">
        <v>1022</v>
      </c>
      <c r="D17" s="15"/>
      <c r="E17" s="15"/>
      <c r="F17" s="15"/>
      <c r="G17" s="15"/>
      <c r="H17" s="83">
        <v>421446</v>
      </c>
      <c r="J17" s="83">
        <v>5302.9894457999999</v>
      </c>
      <c r="L17" s="83">
        <v>41.62</v>
      </c>
      <c r="M17" s="83">
        <v>9.2100000000000009</v>
      </c>
    </row>
    <row r="18" spans="2:13">
      <c r="B18" t="s">
        <v>1023</v>
      </c>
      <c r="C18" t="s">
        <v>1024</v>
      </c>
      <c r="D18" t="s">
        <v>106</v>
      </c>
      <c r="E18" t="s">
        <v>1025</v>
      </c>
      <c r="F18" s="118" t="s">
        <v>1407</v>
      </c>
      <c r="G18" t="s">
        <v>108</v>
      </c>
      <c r="H18" s="81">
        <v>277840</v>
      </c>
      <c r="I18" s="81">
        <v>311.2</v>
      </c>
      <c r="J18" s="81">
        <v>864.63807999999995</v>
      </c>
      <c r="K18" s="81">
        <v>0.05</v>
      </c>
      <c r="L18" s="81">
        <v>6.79</v>
      </c>
      <c r="M18" s="81">
        <v>1.5</v>
      </c>
    </row>
    <row r="19" spans="2:13">
      <c r="B19" t="s">
        <v>1026</v>
      </c>
      <c r="C19" t="s">
        <v>1027</v>
      </c>
      <c r="D19" t="s">
        <v>106</v>
      </c>
      <c r="E19" t="s">
        <v>1025</v>
      </c>
      <c r="F19" s="118" t="s">
        <v>1407</v>
      </c>
      <c r="G19" t="s">
        <v>108</v>
      </c>
      <c r="H19" s="81">
        <v>39143</v>
      </c>
      <c r="I19" s="81">
        <v>3059.07</v>
      </c>
      <c r="J19" s="81">
        <v>1197.4117701</v>
      </c>
      <c r="K19" s="81">
        <v>7.0000000000000007E-2</v>
      </c>
      <c r="L19" s="81">
        <v>9.4</v>
      </c>
      <c r="M19" s="81">
        <v>2.08</v>
      </c>
    </row>
    <row r="20" spans="2:13">
      <c r="B20" t="s">
        <v>1028</v>
      </c>
      <c r="C20" t="s">
        <v>1029</v>
      </c>
      <c r="D20" t="s">
        <v>106</v>
      </c>
      <c r="E20" t="s">
        <v>1016</v>
      </c>
      <c r="F20" s="118" t="s">
        <v>1407</v>
      </c>
      <c r="G20" t="s">
        <v>108</v>
      </c>
      <c r="H20" s="81">
        <v>22819</v>
      </c>
      <c r="I20" s="81">
        <v>3114.89</v>
      </c>
      <c r="J20" s="81">
        <v>710.78674909999995</v>
      </c>
      <c r="K20" s="81">
        <v>0.02</v>
      </c>
      <c r="L20" s="81">
        <v>5.58</v>
      </c>
      <c r="M20" s="81">
        <v>1.23</v>
      </c>
    </row>
    <row r="21" spans="2:13">
      <c r="B21" t="s">
        <v>1030</v>
      </c>
      <c r="C21" t="s">
        <v>1031</v>
      </c>
      <c r="D21" t="s">
        <v>106</v>
      </c>
      <c r="E21" t="s">
        <v>1016</v>
      </c>
      <c r="F21" s="118" t="s">
        <v>1407</v>
      </c>
      <c r="G21" t="s">
        <v>108</v>
      </c>
      <c r="H21" s="81">
        <v>20670</v>
      </c>
      <c r="I21" s="81">
        <v>3067</v>
      </c>
      <c r="J21" s="81">
        <v>633.94889999999998</v>
      </c>
      <c r="K21" s="81">
        <v>0.01</v>
      </c>
      <c r="L21" s="81">
        <v>4.9800000000000004</v>
      </c>
      <c r="M21" s="81">
        <v>1.1000000000000001</v>
      </c>
    </row>
    <row r="22" spans="2:13">
      <c r="B22" t="s">
        <v>1032</v>
      </c>
      <c r="C22" t="s">
        <v>1033</v>
      </c>
      <c r="D22" t="s">
        <v>106</v>
      </c>
      <c r="E22" t="s">
        <v>1034</v>
      </c>
      <c r="F22" s="118" t="s">
        <v>1407</v>
      </c>
      <c r="G22" t="s">
        <v>108</v>
      </c>
      <c r="H22" s="81">
        <v>22674</v>
      </c>
      <c r="I22" s="81">
        <v>3146.59</v>
      </c>
      <c r="J22" s="81">
        <v>713.4578166</v>
      </c>
      <c r="K22" s="81">
        <v>0.02</v>
      </c>
      <c r="L22" s="81">
        <v>5.6</v>
      </c>
      <c r="M22" s="81">
        <v>1.24</v>
      </c>
    </row>
    <row r="23" spans="2:13">
      <c r="B23" t="s">
        <v>1035</v>
      </c>
      <c r="C23" t="s">
        <v>1036</v>
      </c>
      <c r="D23" t="s">
        <v>106</v>
      </c>
      <c r="E23" t="s">
        <v>1034</v>
      </c>
      <c r="F23" s="118" t="s">
        <v>1407</v>
      </c>
      <c r="G23" t="s">
        <v>108</v>
      </c>
      <c r="H23" s="81">
        <v>38300</v>
      </c>
      <c r="I23" s="81">
        <v>3088.11</v>
      </c>
      <c r="J23" s="81">
        <v>1182.74613</v>
      </c>
      <c r="K23" s="81">
        <v>0.03</v>
      </c>
      <c r="L23" s="81">
        <v>9.2799999999999994</v>
      </c>
      <c r="M23" s="81">
        <v>2.0499999999999998</v>
      </c>
    </row>
    <row r="24" spans="2:13">
      <c r="B24" s="82" t="s">
        <v>1037</v>
      </c>
      <c r="D24" s="15"/>
      <c r="E24" s="15"/>
      <c r="F24" s="15"/>
      <c r="G24" s="15"/>
      <c r="H24" s="83">
        <v>0</v>
      </c>
      <c r="J24" s="83">
        <v>0</v>
      </c>
      <c r="L24" s="83">
        <v>0</v>
      </c>
      <c r="M24" s="83">
        <v>0</v>
      </c>
    </row>
    <row r="25" spans="2:13">
      <c r="B25" s="81">
        <v>0</v>
      </c>
      <c r="C25" s="81">
        <v>0</v>
      </c>
      <c r="D25" s="15"/>
      <c r="E25" s="15"/>
      <c r="F25" s="81">
        <v>0</v>
      </c>
      <c r="G25" s="81">
        <v>0</v>
      </c>
      <c r="H25" s="81">
        <v>0</v>
      </c>
      <c r="I25" s="81">
        <v>0</v>
      </c>
      <c r="J25" s="81">
        <v>0</v>
      </c>
      <c r="K25" s="81">
        <v>0</v>
      </c>
      <c r="L25" s="81">
        <v>0</v>
      </c>
      <c r="M25" s="81">
        <v>0</v>
      </c>
    </row>
    <row r="26" spans="2:13">
      <c r="B26" s="82" t="s">
        <v>676</v>
      </c>
      <c r="D26" s="15"/>
      <c r="E26" s="15"/>
      <c r="F26" s="15"/>
      <c r="G26" s="15"/>
      <c r="H26" s="83">
        <v>0</v>
      </c>
      <c r="J26" s="83">
        <v>0</v>
      </c>
      <c r="L26" s="83">
        <v>0</v>
      </c>
      <c r="M26" s="83">
        <v>0</v>
      </c>
    </row>
    <row r="27" spans="2:13">
      <c r="B27" s="81">
        <v>0</v>
      </c>
      <c r="C27" s="81">
        <v>0</v>
      </c>
      <c r="D27" s="15"/>
      <c r="E27" s="15"/>
      <c r="F27" s="81">
        <v>0</v>
      </c>
      <c r="G27" s="81">
        <v>0</v>
      </c>
      <c r="H27" s="81">
        <v>0</v>
      </c>
      <c r="I27" s="81">
        <v>0</v>
      </c>
      <c r="J27" s="81">
        <v>0</v>
      </c>
      <c r="K27" s="81">
        <v>0</v>
      </c>
      <c r="L27" s="81">
        <v>0</v>
      </c>
      <c r="M27" s="81">
        <v>0</v>
      </c>
    </row>
    <row r="28" spans="2:13">
      <c r="B28" s="82" t="s">
        <v>1038</v>
      </c>
      <c r="D28" s="15"/>
      <c r="E28" s="15"/>
      <c r="F28" s="15"/>
      <c r="G28" s="15"/>
      <c r="H28" s="83">
        <v>0</v>
      </c>
      <c r="J28" s="83">
        <v>0</v>
      </c>
      <c r="L28" s="83">
        <v>0</v>
      </c>
      <c r="M28" s="83">
        <v>0</v>
      </c>
    </row>
    <row r="29" spans="2:13">
      <c r="B29" s="81">
        <v>0</v>
      </c>
      <c r="C29" s="81">
        <v>0</v>
      </c>
      <c r="D29" s="15"/>
      <c r="E29" s="15"/>
      <c r="F29" s="81">
        <v>0</v>
      </c>
      <c r="G29" s="81">
        <v>0</v>
      </c>
      <c r="H29" s="81">
        <v>0</v>
      </c>
      <c r="I29" s="81">
        <v>0</v>
      </c>
      <c r="J29" s="81">
        <v>0</v>
      </c>
      <c r="K29" s="81">
        <v>0</v>
      </c>
      <c r="L29" s="81">
        <v>0</v>
      </c>
      <c r="M29" s="81">
        <v>0</v>
      </c>
    </row>
    <row r="30" spans="2:13">
      <c r="B30" s="82" t="s">
        <v>1039</v>
      </c>
      <c r="D30" s="15"/>
      <c r="E30" s="15"/>
      <c r="F30" s="15"/>
      <c r="G30" s="15"/>
      <c r="H30" s="83">
        <v>28824</v>
      </c>
      <c r="J30" s="83">
        <v>1347.1897349999999</v>
      </c>
      <c r="L30" s="83">
        <v>10.57</v>
      </c>
      <c r="M30" s="83">
        <v>2.34</v>
      </c>
    </row>
    <row r="31" spans="2:13">
      <c r="B31" t="s">
        <v>1040</v>
      </c>
      <c r="C31" t="s">
        <v>1041</v>
      </c>
      <c r="D31" t="s">
        <v>106</v>
      </c>
      <c r="E31" t="s">
        <v>1025</v>
      </c>
      <c r="F31" s="118" t="s">
        <v>1322</v>
      </c>
      <c r="G31" t="s">
        <v>108</v>
      </c>
      <c r="H31" s="81">
        <v>1170</v>
      </c>
      <c r="I31" s="81">
        <v>8907</v>
      </c>
      <c r="J31" s="81">
        <v>104.2119</v>
      </c>
      <c r="K31" s="81">
        <v>0</v>
      </c>
      <c r="L31" s="81">
        <v>0.82</v>
      </c>
      <c r="M31" s="81">
        <v>0.18</v>
      </c>
    </row>
    <row r="32" spans="2:13">
      <c r="B32" t="s">
        <v>1042</v>
      </c>
      <c r="C32" t="s">
        <v>1043</v>
      </c>
      <c r="D32" t="s">
        <v>106</v>
      </c>
      <c r="E32" t="s">
        <v>1025</v>
      </c>
      <c r="F32" s="118" t="s">
        <v>1322</v>
      </c>
      <c r="G32" t="s">
        <v>108</v>
      </c>
      <c r="H32" s="81">
        <v>1215</v>
      </c>
      <c r="I32" s="81">
        <v>24160</v>
      </c>
      <c r="J32" s="81">
        <v>293.54399999999998</v>
      </c>
      <c r="K32" s="81">
        <v>0.01</v>
      </c>
      <c r="L32" s="81">
        <v>2.2999999999999998</v>
      </c>
      <c r="M32" s="81">
        <v>0.51</v>
      </c>
    </row>
    <row r="33" spans="2:13">
      <c r="B33" t="s">
        <v>1044</v>
      </c>
      <c r="C33" t="s">
        <v>1045</v>
      </c>
      <c r="D33" t="s">
        <v>106</v>
      </c>
      <c r="E33" t="s">
        <v>1046</v>
      </c>
      <c r="F33" s="118" t="s">
        <v>1322</v>
      </c>
      <c r="G33" t="s">
        <v>108</v>
      </c>
      <c r="H33" s="81">
        <v>100</v>
      </c>
      <c r="I33" s="81">
        <v>7036</v>
      </c>
      <c r="J33" s="81">
        <v>7.0359999999999996</v>
      </c>
      <c r="K33" s="81">
        <v>0</v>
      </c>
      <c r="L33" s="81">
        <v>0.06</v>
      </c>
      <c r="M33" s="81">
        <v>0.01</v>
      </c>
    </row>
    <row r="34" spans="2:13">
      <c r="B34" t="s">
        <v>1047</v>
      </c>
      <c r="C34" t="s">
        <v>1048</v>
      </c>
      <c r="D34" t="s">
        <v>106</v>
      </c>
      <c r="E34" t="s">
        <v>1016</v>
      </c>
      <c r="F34" s="118" t="s">
        <v>1322</v>
      </c>
      <c r="G34" t="s">
        <v>108</v>
      </c>
      <c r="H34" s="81">
        <v>207</v>
      </c>
      <c r="I34" s="81">
        <v>6258</v>
      </c>
      <c r="J34" s="81">
        <v>12.95406</v>
      </c>
      <c r="K34" s="81">
        <v>0</v>
      </c>
      <c r="L34" s="81">
        <v>0.1</v>
      </c>
      <c r="M34" s="81">
        <v>0.02</v>
      </c>
    </row>
    <row r="35" spans="2:13">
      <c r="B35" t="s">
        <v>1049</v>
      </c>
      <c r="C35" t="s">
        <v>1050</v>
      </c>
      <c r="D35" t="s">
        <v>106</v>
      </c>
      <c r="E35" t="s">
        <v>1016</v>
      </c>
      <c r="F35" s="118" t="s">
        <v>1322</v>
      </c>
      <c r="G35" t="s">
        <v>108</v>
      </c>
      <c r="H35" s="81">
        <v>955</v>
      </c>
      <c r="I35" s="81">
        <v>1225</v>
      </c>
      <c r="J35" s="81">
        <v>11.69875</v>
      </c>
      <c r="K35" s="81">
        <v>0</v>
      </c>
      <c r="L35" s="81">
        <v>0.09</v>
      </c>
      <c r="M35" s="81">
        <v>0.02</v>
      </c>
    </row>
    <row r="36" spans="2:13">
      <c r="B36" t="s">
        <v>1051</v>
      </c>
      <c r="C36" t="s">
        <v>1052</v>
      </c>
      <c r="D36" t="s">
        <v>106</v>
      </c>
      <c r="E36" t="s">
        <v>1016</v>
      </c>
      <c r="F36" s="118" t="s">
        <v>1322</v>
      </c>
      <c r="G36" t="s">
        <v>108</v>
      </c>
      <c r="H36" s="81">
        <v>455</v>
      </c>
      <c r="I36" s="81">
        <v>10190</v>
      </c>
      <c r="J36" s="81">
        <v>46.3645</v>
      </c>
      <c r="K36" s="81">
        <v>0</v>
      </c>
      <c r="L36" s="81">
        <v>0.36</v>
      </c>
      <c r="M36" s="81">
        <v>0.08</v>
      </c>
    </row>
    <row r="37" spans="2:13">
      <c r="B37" t="s">
        <v>1053</v>
      </c>
      <c r="C37" t="s">
        <v>1054</v>
      </c>
      <c r="D37" t="s">
        <v>106</v>
      </c>
      <c r="E37" t="s">
        <v>1016</v>
      </c>
      <c r="F37" s="118" t="s">
        <v>1322</v>
      </c>
      <c r="G37" t="s">
        <v>108</v>
      </c>
      <c r="H37" s="81">
        <v>3260</v>
      </c>
      <c r="I37" s="81">
        <v>2181</v>
      </c>
      <c r="J37" s="81">
        <v>71.1006</v>
      </c>
      <c r="K37" s="81">
        <v>0.02</v>
      </c>
      <c r="L37" s="81">
        <v>0.56000000000000005</v>
      </c>
      <c r="M37" s="81">
        <v>0.12</v>
      </c>
    </row>
    <row r="38" spans="2:13">
      <c r="B38" t="s">
        <v>1055</v>
      </c>
      <c r="C38" t="s">
        <v>1056</v>
      </c>
      <c r="D38" t="s">
        <v>106</v>
      </c>
      <c r="E38" t="s">
        <v>1016</v>
      </c>
      <c r="F38" s="118" t="s">
        <v>1322</v>
      </c>
      <c r="G38" t="s">
        <v>108</v>
      </c>
      <c r="H38" s="81">
        <v>433</v>
      </c>
      <c r="I38" s="81">
        <v>14310</v>
      </c>
      <c r="J38" s="81">
        <v>61.962299999999999</v>
      </c>
      <c r="K38" s="81">
        <v>0</v>
      </c>
      <c r="L38" s="81">
        <v>0.49</v>
      </c>
      <c r="M38" s="81">
        <v>0.11</v>
      </c>
    </row>
    <row r="39" spans="2:13">
      <c r="B39" t="s">
        <v>1057</v>
      </c>
      <c r="C39" t="s">
        <v>1058</v>
      </c>
      <c r="D39" t="s">
        <v>106</v>
      </c>
      <c r="E39" t="s">
        <v>1016</v>
      </c>
      <c r="F39" s="118" t="s">
        <v>1322</v>
      </c>
      <c r="G39" t="s">
        <v>108</v>
      </c>
      <c r="H39" s="81">
        <v>2467</v>
      </c>
      <c r="I39" s="81">
        <v>824.5</v>
      </c>
      <c r="J39" s="81">
        <v>20.340415</v>
      </c>
      <c r="K39" s="81">
        <v>0</v>
      </c>
      <c r="L39" s="81">
        <v>0.16</v>
      </c>
      <c r="M39" s="81">
        <v>0.04</v>
      </c>
    </row>
    <row r="40" spans="2:13">
      <c r="B40" t="s">
        <v>1059</v>
      </c>
      <c r="C40" t="s">
        <v>1060</v>
      </c>
      <c r="D40" t="s">
        <v>106</v>
      </c>
      <c r="E40" t="s">
        <v>1016</v>
      </c>
      <c r="F40" s="118" t="s">
        <v>1322</v>
      </c>
      <c r="G40" t="s">
        <v>108</v>
      </c>
      <c r="H40" s="81">
        <v>2615</v>
      </c>
      <c r="I40" s="81">
        <v>2358</v>
      </c>
      <c r="J40" s="81">
        <v>61.661700000000003</v>
      </c>
      <c r="K40" s="81">
        <v>0.02</v>
      </c>
      <c r="L40" s="81">
        <v>0.48</v>
      </c>
      <c r="M40" s="81">
        <v>0.11</v>
      </c>
    </row>
    <row r="41" spans="2:13">
      <c r="B41" t="s">
        <v>1061</v>
      </c>
      <c r="C41" t="s">
        <v>1062</v>
      </c>
      <c r="D41" t="s">
        <v>106</v>
      </c>
      <c r="E41" t="s">
        <v>1016</v>
      </c>
      <c r="F41" s="118" t="s">
        <v>1322</v>
      </c>
      <c r="G41" t="s">
        <v>108</v>
      </c>
      <c r="H41" s="81">
        <v>391</v>
      </c>
      <c r="I41" s="81">
        <v>4742</v>
      </c>
      <c r="J41" s="81">
        <v>18.541219999999999</v>
      </c>
      <c r="K41" s="81">
        <v>0</v>
      </c>
      <c r="L41" s="81">
        <v>0.15</v>
      </c>
      <c r="M41" s="81">
        <v>0.03</v>
      </c>
    </row>
    <row r="42" spans="2:13">
      <c r="B42" t="s">
        <v>1063</v>
      </c>
      <c r="C42" t="s">
        <v>1064</v>
      </c>
      <c r="D42" t="s">
        <v>106</v>
      </c>
      <c r="E42" t="s">
        <v>1065</v>
      </c>
      <c r="F42" s="118" t="s">
        <v>1322</v>
      </c>
      <c r="G42" t="s">
        <v>108</v>
      </c>
      <c r="H42" s="81">
        <v>9034</v>
      </c>
      <c r="I42" s="81">
        <v>1244</v>
      </c>
      <c r="J42" s="81">
        <v>112.38296</v>
      </c>
      <c r="K42" s="81">
        <v>0.01</v>
      </c>
      <c r="L42" s="81">
        <v>0.88</v>
      </c>
      <c r="M42" s="81">
        <v>0.2</v>
      </c>
    </row>
    <row r="43" spans="2:13">
      <c r="B43" t="s">
        <v>1066</v>
      </c>
      <c r="C43" t="s">
        <v>1067</v>
      </c>
      <c r="D43" t="s">
        <v>106</v>
      </c>
      <c r="E43" t="s">
        <v>1068</v>
      </c>
      <c r="F43" s="118" t="s">
        <v>1322</v>
      </c>
      <c r="G43" t="s">
        <v>108</v>
      </c>
      <c r="H43" s="81">
        <v>238</v>
      </c>
      <c r="I43" s="81">
        <v>6208</v>
      </c>
      <c r="J43" s="81">
        <v>14.775040000000001</v>
      </c>
      <c r="K43" s="81">
        <v>0</v>
      </c>
      <c r="L43" s="81">
        <v>0.12</v>
      </c>
      <c r="M43" s="81">
        <v>0.03</v>
      </c>
    </row>
    <row r="44" spans="2:13">
      <c r="B44" t="s">
        <v>1069</v>
      </c>
      <c r="C44" t="s">
        <v>1070</v>
      </c>
      <c r="D44" t="s">
        <v>106</v>
      </c>
      <c r="E44" t="s">
        <v>1034</v>
      </c>
      <c r="F44" s="118" t="s">
        <v>1322</v>
      </c>
      <c r="G44" t="s">
        <v>108</v>
      </c>
      <c r="H44" s="81">
        <v>70</v>
      </c>
      <c r="I44" s="81">
        <v>9970</v>
      </c>
      <c r="J44" s="81">
        <v>6.9790000000000001</v>
      </c>
      <c r="K44" s="81">
        <v>0</v>
      </c>
      <c r="L44" s="81">
        <v>0.05</v>
      </c>
      <c r="M44" s="81">
        <v>0.01</v>
      </c>
    </row>
    <row r="45" spans="2:13">
      <c r="B45" t="s">
        <v>1071</v>
      </c>
      <c r="C45" t="s">
        <v>1072</v>
      </c>
      <c r="D45" t="s">
        <v>106</v>
      </c>
      <c r="E45" t="s">
        <v>1034</v>
      </c>
      <c r="F45" s="118" t="s">
        <v>1322</v>
      </c>
      <c r="G45" t="s">
        <v>108</v>
      </c>
      <c r="H45" s="81">
        <v>3310</v>
      </c>
      <c r="I45" s="81">
        <v>5084</v>
      </c>
      <c r="J45" s="81">
        <v>168.28039999999999</v>
      </c>
      <c r="K45" s="81">
        <v>0.03</v>
      </c>
      <c r="L45" s="81">
        <v>1.32</v>
      </c>
      <c r="M45" s="81">
        <v>0.28999999999999998</v>
      </c>
    </row>
    <row r="46" spans="2:13">
      <c r="B46" t="s">
        <v>1073</v>
      </c>
      <c r="C46" t="s">
        <v>1074</v>
      </c>
      <c r="D46" t="s">
        <v>106</v>
      </c>
      <c r="E46" t="s">
        <v>1034</v>
      </c>
      <c r="F46" s="118" t="s">
        <v>1322</v>
      </c>
      <c r="G46" t="s">
        <v>108</v>
      </c>
      <c r="H46" s="81">
        <v>1010</v>
      </c>
      <c r="I46" s="81">
        <v>15970</v>
      </c>
      <c r="J46" s="81">
        <v>161.297</v>
      </c>
      <c r="K46" s="81">
        <v>0.03</v>
      </c>
      <c r="L46" s="81">
        <v>1.27</v>
      </c>
      <c r="M46" s="81">
        <v>0.28000000000000003</v>
      </c>
    </row>
    <row r="47" spans="2:13">
      <c r="B47" t="s">
        <v>1075</v>
      </c>
      <c r="C47" t="s">
        <v>1076</v>
      </c>
      <c r="D47" t="s">
        <v>106</v>
      </c>
      <c r="E47" t="s">
        <v>1021</v>
      </c>
      <c r="F47" s="118" t="s">
        <v>1322</v>
      </c>
      <c r="G47" t="s">
        <v>108</v>
      </c>
      <c r="H47" s="81">
        <v>1471</v>
      </c>
      <c r="I47" s="81">
        <v>9310</v>
      </c>
      <c r="J47" s="81">
        <v>136.95009999999999</v>
      </c>
      <c r="K47" s="81">
        <v>0.01</v>
      </c>
      <c r="L47" s="81">
        <v>1.07</v>
      </c>
      <c r="M47" s="81">
        <v>0.24</v>
      </c>
    </row>
    <row r="48" spans="2:13">
      <c r="B48" t="s">
        <v>1077</v>
      </c>
      <c r="C48" t="s">
        <v>1078</v>
      </c>
      <c r="D48" t="s">
        <v>106</v>
      </c>
      <c r="E48" t="s">
        <v>1021</v>
      </c>
      <c r="F48" s="118" t="s">
        <v>1322</v>
      </c>
      <c r="G48" t="s">
        <v>108</v>
      </c>
      <c r="H48" s="81">
        <v>423</v>
      </c>
      <c r="I48" s="81">
        <v>8773</v>
      </c>
      <c r="J48" s="81">
        <v>37.109789999999997</v>
      </c>
      <c r="K48" s="81">
        <v>0</v>
      </c>
      <c r="L48" s="81">
        <v>0.28999999999999998</v>
      </c>
      <c r="M48" s="81">
        <v>0.06</v>
      </c>
    </row>
    <row r="49" spans="2:13">
      <c r="B49" s="82" t="s">
        <v>212</v>
      </c>
      <c r="D49" s="15"/>
      <c r="E49" s="15"/>
      <c r="F49" s="15"/>
      <c r="G49" s="15"/>
      <c r="H49" s="83">
        <v>23574.68</v>
      </c>
      <c r="J49" s="83">
        <v>5520.5889194738002</v>
      </c>
      <c r="L49" s="83">
        <v>43.32</v>
      </c>
      <c r="M49" s="83">
        <v>9.59</v>
      </c>
    </row>
    <row r="50" spans="2:13">
      <c r="B50" s="82" t="s">
        <v>1079</v>
      </c>
      <c r="D50" s="15"/>
      <c r="E50" s="15"/>
      <c r="F50" s="15"/>
      <c r="G50" s="15"/>
      <c r="H50" s="83">
        <v>22312.68</v>
      </c>
      <c r="J50" s="83">
        <v>4999.0329353138004</v>
      </c>
      <c r="L50" s="83">
        <v>39.229999999999997</v>
      </c>
      <c r="M50" s="83">
        <v>8.68</v>
      </c>
    </row>
    <row r="51" spans="2:13">
      <c r="B51" t="s">
        <v>1080</v>
      </c>
      <c r="C51" t="s">
        <v>1081</v>
      </c>
      <c r="D51" s="87" t="s">
        <v>129</v>
      </c>
      <c r="E51" s="15"/>
      <c r="F51" s="118" t="s">
        <v>1322</v>
      </c>
      <c r="G51" t="s">
        <v>194</v>
      </c>
      <c r="H51" s="81">
        <v>280</v>
      </c>
      <c r="I51" s="81">
        <v>1260000</v>
      </c>
      <c r="J51" s="81">
        <v>131.234544</v>
      </c>
      <c r="K51" s="81">
        <v>0</v>
      </c>
      <c r="L51" s="81">
        <v>1.03</v>
      </c>
      <c r="M51" s="81">
        <v>0.23</v>
      </c>
    </row>
    <row r="52" spans="2:13">
      <c r="B52" t="s">
        <v>1082</v>
      </c>
      <c r="C52" t="s">
        <v>1083</v>
      </c>
      <c r="D52" s="87" t="s">
        <v>129</v>
      </c>
      <c r="E52" s="15"/>
      <c r="F52" s="118" t="s">
        <v>1322</v>
      </c>
      <c r="G52" t="s">
        <v>112</v>
      </c>
      <c r="H52" s="81">
        <v>1144</v>
      </c>
      <c r="I52" s="81">
        <v>2658</v>
      </c>
      <c r="J52" s="81">
        <v>114.27146016</v>
      </c>
      <c r="K52" s="81">
        <v>0</v>
      </c>
      <c r="L52" s="81">
        <v>0.9</v>
      </c>
      <c r="M52" s="81">
        <v>0.2</v>
      </c>
    </row>
    <row r="53" spans="2:13">
      <c r="B53" t="s">
        <v>1084</v>
      </c>
      <c r="C53" t="s">
        <v>1085</v>
      </c>
      <c r="D53" s="87" t="s">
        <v>992</v>
      </c>
      <c r="E53" s="15"/>
      <c r="F53" s="118" t="s">
        <v>1322</v>
      </c>
      <c r="G53" t="s">
        <v>112</v>
      </c>
      <c r="H53" s="81">
        <v>1163</v>
      </c>
      <c r="I53" s="81">
        <v>8004</v>
      </c>
      <c r="J53" s="81">
        <v>349.81914216000001</v>
      </c>
      <c r="K53" s="81">
        <v>0</v>
      </c>
      <c r="L53" s="81">
        <v>2.75</v>
      </c>
      <c r="M53" s="81">
        <v>0.61</v>
      </c>
    </row>
    <row r="54" spans="2:13">
      <c r="B54" t="s">
        <v>1086</v>
      </c>
      <c r="C54" t="s">
        <v>1087</v>
      </c>
      <c r="D54" s="87" t="s">
        <v>992</v>
      </c>
      <c r="E54" s="15"/>
      <c r="F54" s="118" t="s">
        <v>1322</v>
      </c>
      <c r="G54" t="s">
        <v>112</v>
      </c>
      <c r="H54" s="81">
        <v>86</v>
      </c>
      <c r="I54" s="81">
        <v>5321</v>
      </c>
      <c r="J54" s="81">
        <v>17.196833479999999</v>
      </c>
      <c r="K54" s="81">
        <v>0</v>
      </c>
      <c r="L54" s="81">
        <v>0.13</v>
      </c>
      <c r="M54" s="81">
        <v>0.03</v>
      </c>
    </row>
    <row r="55" spans="2:13">
      <c r="B55" t="s">
        <v>1088</v>
      </c>
      <c r="C55" t="s">
        <v>1089</v>
      </c>
      <c r="D55" s="87" t="s">
        <v>129</v>
      </c>
      <c r="E55" s="15"/>
      <c r="F55" s="118" t="s">
        <v>1322</v>
      </c>
      <c r="G55" t="s">
        <v>116</v>
      </c>
      <c r="H55" s="81">
        <v>45</v>
      </c>
      <c r="I55" s="81">
        <v>10291</v>
      </c>
      <c r="J55" s="81">
        <v>19.463882850000001</v>
      </c>
      <c r="K55" s="81">
        <v>0</v>
      </c>
      <c r="L55" s="81">
        <v>0.15</v>
      </c>
      <c r="M55" s="81">
        <v>0.03</v>
      </c>
    </row>
    <row r="56" spans="2:13">
      <c r="B56" t="s">
        <v>1090</v>
      </c>
      <c r="C56" t="s">
        <v>1091</v>
      </c>
      <c r="D56" s="87" t="s">
        <v>129</v>
      </c>
      <c r="E56" s="15"/>
      <c r="F56" s="118" t="s">
        <v>1322</v>
      </c>
      <c r="G56" t="s">
        <v>116</v>
      </c>
      <c r="H56" s="81">
        <v>48</v>
      </c>
      <c r="I56" s="81">
        <v>5315</v>
      </c>
      <c r="J56" s="81">
        <v>10.722693599999999</v>
      </c>
      <c r="K56" s="81">
        <v>0.01</v>
      </c>
      <c r="L56" s="81">
        <v>0.08</v>
      </c>
      <c r="M56" s="81">
        <v>0.02</v>
      </c>
    </row>
    <row r="57" spans="2:13">
      <c r="B57" t="s">
        <v>1092</v>
      </c>
      <c r="C57" t="s">
        <v>1093</v>
      </c>
      <c r="D57" s="87" t="s">
        <v>1009</v>
      </c>
      <c r="E57" s="15"/>
      <c r="F57" s="118" t="s">
        <v>1322</v>
      </c>
      <c r="G57" t="s">
        <v>112</v>
      </c>
      <c r="H57" s="81">
        <v>245</v>
      </c>
      <c r="I57" s="81">
        <v>2145.25</v>
      </c>
      <c r="J57" s="81">
        <v>19.751531275000001</v>
      </c>
      <c r="K57" s="81">
        <v>0</v>
      </c>
      <c r="L57" s="81">
        <v>0.16</v>
      </c>
      <c r="M57" s="81">
        <v>0.03</v>
      </c>
    </row>
    <row r="58" spans="2:13">
      <c r="B58" t="s">
        <v>1094</v>
      </c>
      <c r="C58" t="s">
        <v>1095</v>
      </c>
      <c r="D58" s="87" t="s">
        <v>129</v>
      </c>
      <c r="E58" s="15"/>
      <c r="F58" s="118" t="s">
        <v>1322</v>
      </c>
      <c r="G58" t="s">
        <v>116</v>
      </c>
      <c r="H58" s="81">
        <v>3614</v>
      </c>
      <c r="I58" s="81">
        <v>6813</v>
      </c>
      <c r="J58" s="81">
        <v>1034.87030946</v>
      </c>
      <c r="K58" s="81">
        <v>0.03</v>
      </c>
      <c r="L58" s="81">
        <v>8.1199999999999992</v>
      </c>
      <c r="M58" s="81">
        <v>1.8</v>
      </c>
    </row>
    <row r="59" spans="2:13">
      <c r="B59" t="s">
        <v>1096</v>
      </c>
      <c r="C59" t="s">
        <v>1097</v>
      </c>
      <c r="D59" s="87" t="s">
        <v>129</v>
      </c>
      <c r="E59" s="15"/>
      <c r="F59" s="118" t="s">
        <v>1322</v>
      </c>
      <c r="G59" t="s">
        <v>116</v>
      </c>
      <c r="H59" s="81">
        <v>459</v>
      </c>
      <c r="I59" s="81">
        <v>1962</v>
      </c>
      <c r="J59" s="81">
        <v>37.850452740000001</v>
      </c>
      <c r="K59" s="81">
        <v>0</v>
      </c>
      <c r="L59" s="81">
        <v>0.3</v>
      </c>
      <c r="M59" s="81">
        <v>7.0000000000000007E-2</v>
      </c>
    </row>
    <row r="60" spans="2:13">
      <c r="B60" t="s">
        <v>1098</v>
      </c>
      <c r="C60" t="s">
        <v>1099</v>
      </c>
      <c r="D60" s="87" t="s">
        <v>1009</v>
      </c>
      <c r="E60" s="15"/>
      <c r="F60" s="118" t="s">
        <v>1322</v>
      </c>
      <c r="G60" t="s">
        <v>112</v>
      </c>
      <c r="H60" s="81">
        <v>260</v>
      </c>
      <c r="I60" s="81">
        <v>1360.25</v>
      </c>
      <c r="J60" s="81">
        <v>13.290730699999999</v>
      </c>
      <c r="K60" s="81">
        <v>0</v>
      </c>
      <c r="L60" s="81">
        <v>0.1</v>
      </c>
      <c r="M60" s="81">
        <v>0.02</v>
      </c>
    </row>
    <row r="61" spans="2:13">
      <c r="B61" t="s">
        <v>1100</v>
      </c>
      <c r="C61" t="s">
        <v>1101</v>
      </c>
      <c r="D61" s="87" t="s">
        <v>1009</v>
      </c>
      <c r="E61" s="15"/>
      <c r="F61" s="118" t="s">
        <v>1322</v>
      </c>
      <c r="G61" t="s">
        <v>112</v>
      </c>
      <c r="H61" s="81">
        <v>117</v>
      </c>
      <c r="I61" s="81">
        <v>5943</v>
      </c>
      <c r="J61" s="81">
        <v>26.130538980000001</v>
      </c>
      <c r="K61" s="81">
        <v>0</v>
      </c>
      <c r="L61" s="81">
        <v>0.21</v>
      </c>
      <c r="M61" s="81">
        <v>0.05</v>
      </c>
    </row>
    <row r="62" spans="2:13">
      <c r="B62" t="s">
        <v>1102</v>
      </c>
      <c r="C62" t="s">
        <v>1101</v>
      </c>
      <c r="D62" s="87" t="s">
        <v>129</v>
      </c>
      <c r="E62" s="15"/>
      <c r="F62" s="118" t="s">
        <v>1322</v>
      </c>
      <c r="G62" t="s">
        <v>116</v>
      </c>
      <c r="H62" s="81">
        <v>105</v>
      </c>
      <c r="I62" s="81">
        <v>5272</v>
      </c>
      <c r="J62" s="81">
        <v>23.266126799999999</v>
      </c>
      <c r="K62" s="81">
        <v>0</v>
      </c>
      <c r="L62" s="81">
        <v>0.18</v>
      </c>
      <c r="M62" s="81">
        <v>0.04</v>
      </c>
    </row>
    <row r="63" spans="2:13">
      <c r="B63" t="s">
        <v>1103</v>
      </c>
      <c r="C63" t="s">
        <v>1104</v>
      </c>
      <c r="D63" s="87" t="s">
        <v>992</v>
      </c>
      <c r="E63" s="15"/>
      <c r="F63" s="118" t="s">
        <v>1322</v>
      </c>
      <c r="G63" t="s">
        <v>112</v>
      </c>
      <c r="H63" s="81">
        <v>236</v>
      </c>
      <c r="I63" s="81">
        <v>7061</v>
      </c>
      <c r="J63" s="81">
        <v>62.623161680000003</v>
      </c>
      <c r="K63" s="81">
        <v>0</v>
      </c>
      <c r="L63" s="81">
        <v>0.49</v>
      </c>
      <c r="M63" s="81">
        <v>0.11</v>
      </c>
    </row>
    <row r="64" spans="2:13">
      <c r="B64" t="s">
        <v>1105</v>
      </c>
      <c r="C64" t="s">
        <v>1106</v>
      </c>
      <c r="D64" s="87" t="s">
        <v>992</v>
      </c>
      <c r="E64" s="15"/>
      <c r="F64" s="118" t="s">
        <v>1322</v>
      </c>
      <c r="G64" t="s">
        <v>112</v>
      </c>
      <c r="H64" s="81">
        <v>472</v>
      </c>
      <c r="I64" s="81">
        <v>1930</v>
      </c>
      <c r="J64" s="81">
        <v>34.233876799999997</v>
      </c>
      <c r="K64" s="81">
        <v>0</v>
      </c>
      <c r="L64" s="81">
        <v>0.27</v>
      </c>
      <c r="M64" s="81">
        <v>0.06</v>
      </c>
    </row>
    <row r="65" spans="2:13">
      <c r="B65" t="s">
        <v>1107</v>
      </c>
      <c r="C65" t="s">
        <v>1108</v>
      </c>
      <c r="D65" s="87" t="s">
        <v>992</v>
      </c>
      <c r="E65" s="15"/>
      <c r="F65" s="118" t="s">
        <v>1322</v>
      </c>
      <c r="G65" t="s">
        <v>112</v>
      </c>
      <c r="H65" s="81">
        <v>311</v>
      </c>
      <c r="I65" s="81">
        <v>7211</v>
      </c>
      <c r="J65" s="81">
        <v>84.277697180000004</v>
      </c>
      <c r="K65" s="81">
        <v>0</v>
      </c>
      <c r="L65" s="81">
        <v>0.66</v>
      </c>
      <c r="M65" s="81">
        <v>0.15</v>
      </c>
    </row>
    <row r="66" spans="2:13">
      <c r="B66" t="s">
        <v>1109</v>
      </c>
      <c r="C66" t="s">
        <v>1110</v>
      </c>
      <c r="D66" s="87" t="s">
        <v>992</v>
      </c>
      <c r="E66" s="15"/>
      <c r="F66" s="118" t="s">
        <v>1322</v>
      </c>
      <c r="G66" t="s">
        <v>112</v>
      </c>
      <c r="H66" s="81">
        <v>171</v>
      </c>
      <c r="I66" s="81">
        <v>5838</v>
      </c>
      <c r="J66" s="81">
        <v>37.51603884</v>
      </c>
      <c r="K66" s="81">
        <v>0</v>
      </c>
      <c r="L66" s="81">
        <v>0.28999999999999998</v>
      </c>
      <c r="M66" s="81">
        <v>7.0000000000000007E-2</v>
      </c>
    </row>
    <row r="67" spans="2:13">
      <c r="B67" t="s">
        <v>1111</v>
      </c>
      <c r="C67" t="s">
        <v>1112</v>
      </c>
      <c r="D67" s="87" t="s">
        <v>129</v>
      </c>
      <c r="E67" s="15"/>
      <c r="F67" s="118" t="s">
        <v>1322</v>
      </c>
      <c r="G67" t="s">
        <v>116</v>
      </c>
      <c r="H67" s="81">
        <v>45</v>
      </c>
      <c r="I67" s="81">
        <v>9216</v>
      </c>
      <c r="J67" s="81">
        <v>17.4306816</v>
      </c>
      <c r="K67" s="81">
        <v>0</v>
      </c>
      <c r="L67" s="81">
        <v>0.14000000000000001</v>
      </c>
      <c r="M67" s="81">
        <v>0.03</v>
      </c>
    </row>
    <row r="68" spans="2:13">
      <c r="B68" t="s">
        <v>1113</v>
      </c>
      <c r="C68" t="s">
        <v>1114</v>
      </c>
      <c r="D68" s="87" t="s">
        <v>129</v>
      </c>
      <c r="E68" s="15"/>
      <c r="F68" s="118" t="s">
        <v>1322</v>
      </c>
      <c r="G68" t="s">
        <v>116</v>
      </c>
      <c r="H68" s="81">
        <v>226</v>
      </c>
      <c r="I68" s="81">
        <v>3016</v>
      </c>
      <c r="J68" s="81">
        <v>28.648320479999999</v>
      </c>
      <c r="K68" s="81">
        <v>0</v>
      </c>
      <c r="L68" s="81">
        <v>0.22</v>
      </c>
      <c r="M68" s="81">
        <v>0.05</v>
      </c>
    </row>
    <row r="69" spans="2:13">
      <c r="B69" t="s">
        <v>1115</v>
      </c>
      <c r="C69" t="s">
        <v>1116</v>
      </c>
      <c r="D69" s="87" t="s">
        <v>1009</v>
      </c>
      <c r="E69" s="15"/>
      <c r="F69" s="118" t="s">
        <v>1322</v>
      </c>
      <c r="G69" t="s">
        <v>112</v>
      </c>
      <c r="H69" s="81">
        <v>65</v>
      </c>
      <c r="I69" s="81">
        <v>8078</v>
      </c>
      <c r="J69" s="81">
        <v>19.732130600000001</v>
      </c>
      <c r="K69" s="81">
        <v>0</v>
      </c>
      <c r="L69" s="81">
        <v>0.15</v>
      </c>
      <c r="M69" s="81">
        <v>0.03</v>
      </c>
    </row>
    <row r="70" spans="2:13">
      <c r="B70" t="s">
        <v>1117</v>
      </c>
      <c r="C70" t="s">
        <v>1118</v>
      </c>
      <c r="D70" s="87" t="s">
        <v>992</v>
      </c>
      <c r="E70" s="15"/>
      <c r="F70" s="118" t="s">
        <v>1322</v>
      </c>
      <c r="G70" t="s">
        <v>112</v>
      </c>
      <c r="H70" s="81">
        <v>450</v>
      </c>
      <c r="I70" s="81">
        <v>12421</v>
      </c>
      <c r="J70" s="81">
        <v>210.05153100000001</v>
      </c>
      <c r="K70" s="81">
        <v>0</v>
      </c>
      <c r="L70" s="81">
        <v>1.65</v>
      </c>
      <c r="M70" s="81">
        <v>0.36</v>
      </c>
    </row>
    <row r="71" spans="2:13">
      <c r="B71" t="s">
        <v>1119</v>
      </c>
      <c r="C71" t="s">
        <v>1120</v>
      </c>
      <c r="D71" s="87" t="s">
        <v>992</v>
      </c>
      <c r="E71" s="15"/>
      <c r="F71" s="118" t="s">
        <v>1322</v>
      </c>
      <c r="G71" t="s">
        <v>112</v>
      </c>
      <c r="H71" s="81">
        <v>304</v>
      </c>
      <c r="I71" s="81">
        <v>8569</v>
      </c>
      <c r="J71" s="81">
        <v>97.894998079999993</v>
      </c>
      <c r="K71" s="81">
        <v>0</v>
      </c>
      <c r="L71" s="81">
        <v>0.77</v>
      </c>
      <c r="M71" s="81">
        <v>0.17</v>
      </c>
    </row>
    <row r="72" spans="2:13">
      <c r="B72" t="s">
        <v>1121</v>
      </c>
      <c r="C72" t="s">
        <v>1122</v>
      </c>
      <c r="D72" s="87" t="s">
        <v>992</v>
      </c>
      <c r="E72" s="15"/>
      <c r="F72" s="118" t="s">
        <v>1322</v>
      </c>
      <c r="G72" t="s">
        <v>112</v>
      </c>
      <c r="H72" s="81">
        <v>699</v>
      </c>
      <c r="I72" s="81">
        <v>3222</v>
      </c>
      <c r="J72" s="81">
        <v>84.636849240000004</v>
      </c>
      <c r="K72" s="81">
        <v>0</v>
      </c>
      <c r="L72" s="81">
        <v>0.66</v>
      </c>
      <c r="M72" s="81">
        <v>0.15</v>
      </c>
    </row>
    <row r="73" spans="2:13">
      <c r="B73" t="s">
        <v>1123</v>
      </c>
      <c r="C73" t="s">
        <v>1124</v>
      </c>
      <c r="D73" s="87" t="s">
        <v>129</v>
      </c>
      <c r="E73" s="15"/>
      <c r="F73" s="118" t="s">
        <v>1322</v>
      </c>
      <c r="G73" t="s">
        <v>116</v>
      </c>
      <c r="H73" s="81">
        <v>5465</v>
      </c>
      <c r="I73" s="81">
        <v>1649</v>
      </c>
      <c r="J73" s="81">
        <v>378.76532355000001</v>
      </c>
      <c r="K73" s="81">
        <v>0</v>
      </c>
      <c r="L73" s="81">
        <v>2.97</v>
      </c>
      <c r="M73" s="81">
        <v>0.66</v>
      </c>
    </row>
    <row r="74" spans="2:13">
      <c r="B74" t="s">
        <v>1125</v>
      </c>
      <c r="C74" t="s">
        <v>1126</v>
      </c>
      <c r="D74" s="87" t="s">
        <v>992</v>
      </c>
      <c r="E74" s="15"/>
      <c r="F74" s="118" t="s">
        <v>1322</v>
      </c>
      <c r="G74" t="s">
        <v>112</v>
      </c>
      <c r="H74" s="81">
        <v>405</v>
      </c>
      <c r="I74" s="81">
        <v>2928</v>
      </c>
      <c r="J74" s="81">
        <v>44.563867199999997</v>
      </c>
      <c r="K74" s="81">
        <v>0</v>
      </c>
      <c r="L74" s="81">
        <v>0.35</v>
      </c>
      <c r="M74" s="81">
        <v>0.08</v>
      </c>
    </row>
    <row r="75" spans="2:13">
      <c r="B75" t="s">
        <v>1127</v>
      </c>
      <c r="C75" t="s">
        <v>1128</v>
      </c>
      <c r="D75" s="87" t="s">
        <v>992</v>
      </c>
      <c r="E75" s="15"/>
      <c r="F75" s="118" t="s">
        <v>1322</v>
      </c>
      <c r="G75" t="s">
        <v>112</v>
      </c>
      <c r="H75" s="81">
        <v>180</v>
      </c>
      <c r="I75" s="81">
        <v>4775</v>
      </c>
      <c r="J75" s="81">
        <v>32.30001</v>
      </c>
      <c r="K75" s="81">
        <v>0</v>
      </c>
      <c r="L75" s="81">
        <v>0.25</v>
      </c>
      <c r="M75" s="81">
        <v>0.06</v>
      </c>
    </row>
    <row r="76" spans="2:13">
      <c r="B76" t="s">
        <v>1129</v>
      </c>
      <c r="C76" t="s">
        <v>1130</v>
      </c>
      <c r="D76" s="87" t="s">
        <v>988</v>
      </c>
      <c r="E76" s="15"/>
      <c r="F76" s="118" t="s">
        <v>1322</v>
      </c>
      <c r="G76" t="s">
        <v>112</v>
      </c>
      <c r="H76" s="81">
        <v>760</v>
      </c>
      <c r="I76" s="81">
        <v>11872</v>
      </c>
      <c r="J76" s="81">
        <v>339.07381759999998</v>
      </c>
      <c r="K76" s="81">
        <v>0</v>
      </c>
      <c r="L76" s="81">
        <v>2.66</v>
      </c>
      <c r="M76" s="81">
        <v>0.59</v>
      </c>
    </row>
    <row r="77" spans="2:13">
      <c r="B77" t="s">
        <v>1131</v>
      </c>
      <c r="C77" t="s">
        <v>1132</v>
      </c>
      <c r="D77" s="87" t="s">
        <v>129</v>
      </c>
      <c r="E77" s="15"/>
      <c r="F77" s="118" t="s">
        <v>1322</v>
      </c>
      <c r="G77" t="s">
        <v>112</v>
      </c>
      <c r="H77" s="81">
        <v>65.680000000000007</v>
      </c>
      <c r="I77" s="81">
        <v>3277</v>
      </c>
      <c r="J77" s="81">
        <v>8.0884696688000002</v>
      </c>
      <c r="K77" s="81">
        <v>0</v>
      </c>
      <c r="L77" s="81">
        <v>0.06</v>
      </c>
      <c r="M77" s="81">
        <v>0.01</v>
      </c>
    </row>
    <row r="78" spans="2:13">
      <c r="B78" t="s">
        <v>1133</v>
      </c>
      <c r="C78" t="s">
        <v>1134</v>
      </c>
      <c r="D78" s="87" t="s">
        <v>129</v>
      </c>
      <c r="E78" s="15"/>
      <c r="F78" s="118" t="s">
        <v>1322</v>
      </c>
      <c r="G78" t="s">
        <v>116</v>
      </c>
      <c r="H78" s="81">
        <v>46</v>
      </c>
      <c r="I78" s="81">
        <v>22356</v>
      </c>
      <c r="J78" s="81">
        <v>43.22264328</v>
      </c>
      <c r="K78" s="81">
        <v>0</v>
      </c>
      <c r="L78" s="81">
        <v>0.34</v>
      </c>
      <c r="M78" s="81">
        <v>0.08</v>
      </c>
    </row>
    <row r="79" spans="2:13">
      <c r="B79" t="s">
        <v>1135</v>
      </c>
      <c r="C79" t="s">
        <v>1136</v>
      </c>
      <c r="D79" s="87" t="s">
        <v>992</v>
      </c>
      <c r="E79" s="15"/>
      <c r="F79" s="118" t="s">
        <v>1322</v>
      </c>
      <c r="G79" t="s">
        <v>112</v>
      </c>
      <c r="H79" s="81">
        <v>825</v>
      </c>
      <c r="I79" s="81">
        <v>21630</v>
      </c>
      <c r="J79" s="81">
        <v>670.60570499999994</v>
      </c>
      <c r="K79" s="81">
        <v>0</v>
      </c>
      <c r="L79" s="81">
        <v>5.26</v>
      </c>
      <c r="M79" s="81">
        <v>1.1599999999999999</v>
      </c>
    </row>
    <row r="80" spans="2:13">
      <c r="B80" t="s">
        <v>1137</v>
      </c>
      <c r="C80" t="s">
        <v>1138</v>
      </c>
      <c r="D80" s="87" t="s">
        <v>992</v>
      </c>
      <c r="E80" s="15"/>
      <c r="F80" s="118" t="s">
        <v>1322</v>
      </c>
      <c r="G80" t="s">
        <v>112</v>
      </c>
      <c r="H80" s="81">
        <v>959</v>
      </c>
      <c r="I80" s="81">
        <v>3338</v>
      </c>
      <c r="J80" s="81">
        <v>120.29891636000001</v>
      </c>
      <c r="K80" s="81">
        <v>0</v>
      </c>
      <c r="L80" s="81">
        <v>0.94</v>
      </c>
      <c r="M80" s="81">
        <v>0.21</v>
      </c>
    </row>
    <row r="81" spans="2:13">
      <c r="B81" t="s">
        <v>1139</v>
      </c>
      <c r="C81" t="s">
        <v>1140</v>
      </c>
      <c r="D81" s="87" t="s">
        <v>992</v>
      </c>
      <c r="E81" s="15"/>
      <c r="F81" s="118" t="s">
        <v>1322</v>
      </c>
      <c r="G81" t="s">
        <v>112</v>
      </c>
      <c r="H81" s="81">
        <v>500</v>
      </c>
      <c r="I81" s="81">
        <v>3394</v>
      </c>
      <c r="J81" s="81">
        <v>63.773260000000001</v>
      </c>
      <c r="K81" s="81">
        <v>0</v>
      </c>
      <c r="L81" s="81">
        <v>0.5</v>
      </c>
      <c r="M81" s="81">
        <v>0.11</v>
      </c>
    </row>
    <row r="82" spans="2:13">
      <c r="B82" t="s">
        <v>1141</v>
      </c>
      <c r="C82" t="s">
        <v>1142</v>
      </c>
      <c r="D82" s="87" t="s">
        <v>992</v>
      </c>
      <c r="E82"/>
      <c r="F82" s="118" t="s">
        <v>1322</v>
      </c>
      <c r="G82" t="s">
        <v>112</v>
      </c>
      <c r="H82" s="81">
        <v>650</v>
      </c>
      <c r="I82" s="81">
        <v>4227</v>
      </c>
      <c r="J82" s="81">
        <v>103.25292899999999</v>
      </c>
      <c r="K82" s="81">
        <v>0</v>
      </c>
      <c r="L82" s="81">
        <v>0.81</v>
      </c>
      <c r="M82" s="81">
        <v>0.18</v>
      </c>
    </row>
    <row r="83" spans="2:13">
      <c r="B83" t="s">
        <v>1143</v>
      </c>
      <c r="C83" t="s">
        <v>1144</v>
      </c>
      <c r="D83" s="87" t="s">
        <v>129</v>
      </c>
      <c r="E83" s="15"/>
      <c r="F83" s="118" t="s">
        <v>1322</v>
      </c>
      <c r="G83" t="s">
        <v>116</v>
      </c>
      <c r="H83" s="81">
        <v>43</v>
      </c>
      <c r="I83" s="81">
        <v>7893</v>
      </c>
      <c r="J83" s="81">
        <v>14.26493997</v>
      </c>
      <c r="K83" s="81">
        <v>0.01</v>
      </c>
      <c r="L83" s="81">
        <v>0.11</v>
      </c>
      <c r="M83" s="81">
        <v>0.02</v>
      </c>
    </row>
    <row r="84" spans="2:13">
      <c r="B84" t="s">
        <v>1145</v>
      </c>
      <c r="C84" t="s">
        <v>1146</v>
      </c>
      <c r="D84" s="87" t="s">
        <v>992</v>
      </c>
      <c r="E84" s="15"/>
      <c r="F84" s="118" t="s">
        <v>1322</v>
      </c>
      <c r="G84" t="s">
        <v>112</v>
      </c>
      <c r="H84" s="81">
        <v>780</v>
      </c>
      <c r="I84" s="81">
        <v>4778</v>
      </c>
      <c r="J84" s="81">
        <v>140.05464720000001</v>
      </c>
      <c r="K84" s="81">
        <v>0</v>
      </c>
      <c r="L84" s="81">
        <v>1.1000000000000001</v>
      </c>
      <c r="M84" s="81">
        <v>0.24</v>
      </c>
    </row>
    <row r="85" spans="2:13">
      <c r="B85" t="s">
        <v>1147</v>
      </c>
      <c r="C85" t="s">
        <v>1148</v>
      </c>
      <c r="D85" s="87" t="s">
        <v>992</v>
      </c>
      <c r="E85" s="15"/>
      <c r="F85" s="118" t="s">
        <v>1322</v>
      </c>
      <c r="G85" t="s">
        <v>112</v>
      </c>
      <c r="H85" s="81">
        <v>1000</v>
      </c>
      <c r="I85" s="81">
        <v>13289</v>
      </c>
      <c r="J85" s="81">
        <v>499.40062</v>
      </c>
      <c r="K85" s="81">
        <v>0</v>
      </c>
      <c r="L85" s="81">
        <v>3.92</v>
      </c>
      <c r="M85" s="81">
        <v>0.87</v>
      </c>
    </row>
    <row r="86" spans="2:13">
      <c r="B86" t="s">
        <v>1149</v>
      </c>
      <c r="C86" t="s">
        <v>1150</v>
      </c>
      <c r="D86" s="87" t="s">
        <v>992</v>
      </c>
      <c r="E86" s="15"/>
      <c r="F86" s="118" t="s">
        <v>1322</v>
      </c>
      <c r="G86" t="s">
        <v>112</v>
      </c>
      <c r="H86" s="81">
        <v>89</v>
      </c>
      <c r="I86" s="81">
        <v>19869</v>
      </c>
      <c r="J86" s="81">
        <v>66.454254779999999</v>
      </c>
      <c r="K86" s="81">
        <v>0</v>
      </c>
      <c r="L86" s="81">
        <v>0.52</v>
      </c>
      <c r="M86" s="81">
        <v>0.12</v>
      </c>
    </row>
    <row r="87" spans="2:13">
      <c r="B87" s="82" t="s">
        <v>1151</v>
      </c>
      <c r="D87" s="15"/>
      <c r="E87" s="15"/>
      <c r="F87" s="15"/>
      <c r="G87" s="15"/>
      <c r="H87" s="83">
        <v>1262</v>
      </c>
      <c r="J87" s="83">
        <v>521.55598415999998</v>
      </c>
      <c r="L87" s="83">
        <v>4.09</v>
      </c>
      <c r="M87" s="83">
        <v>0.91</v>
      </c>
    </row>
    <row r="88" spans="2:13">
      <c r="B88" t="s">
        <v>1152</v>
      </c>
      <c r="C88" t="s">
        <v>1153</v>
      </c>
      <c r="D88" t="s">
        <v>1009</v>
      </c>
      <c r="E88" s="15"/>
      <c r="F88" t="s">
        <v>679</v>
      </c>
      <c r="G88" t="s">
        <v>112</v>
      </c>
      <c r="H88" s="81">
        <v>462</v>
      </c>
      <c r="I88" s="81">
        <v>11796</v>
      </c>
      <c r="J88" s="81">
        <v>204.80168015999999</v>
      </c>
      <c r="K88" s="81">
        <v>0</v>
      </c>
      <c r="L88" s="81">
        <v>1.61</v>
      </c>
      <c r="M88" s="81">
        <v>0.36</v>
      </c>
    </row>
    <row r="89" spans="2:13">
      <c r="B89" t="s">
        <v>1154</v>
      </c>
      <c r="C89" t="s">
        <v>1155</v>
      </c>
      <c r="D89" t="s">
        <v>1009</v>
      </c>
      <c r="E89" s="15"/>
      <c r="F89" t="s">
        <v>679</v>
      </c>
      <c r="G89" t="s">
        <v>112</v>
      </c>
      <c r="H89" s="81">
        <v>800</v>
      </c>
      <c r="I89" s="81">
        <v>10536</v>
      </c>
      <c r="J89" s="81">
        <v>316.75430399999999</v>
      </c>
      <c r="K89" s="81">
        <v>0</v>
      </c>
      <c r="L89" s="81">
        <v>2.4900000000000002</v>
      </c>
      <c r="M89" s="81">
        <v>0.55000000000000004</v>
      </c>
    </row>
    <row r="90" spans="2:13">
      <c r="B90" s="82" t="s">
        <v>676</v>
      </c>
      <c r="D90" s="15"/>
      <c r="E90" s="15"/>
      <c r="F90" s="15"/>
      <c r="G90" s="15"/>
      <c r="H90" s="83">
        <v>0</v>
      </c>
      <c r="J90" s="83">
        <v>0</v>
      </c>
      <c r="L90" s="83">
        <v>0</v>
      </c>
      <c r="M90" s="83">
        <v>0</v>
      </c>
    </row>
    <row r="91" spans="2:13">
      <c r="B91" s="81">
        <v>0</v>
      </c>
      <c r="C91" s="81">
        <v>0</v>
      </c>
      <c r="D91" s="15"/>
      <c r="E91" s="15"/>
      <c r="F91" s="81">
        <v>0</v>
      </c>
      <c r="G91" s="81">
        <v>0</v>
      </c>
      <c r="H91" s="81">
        <v>0</v>
      </c>
      <c r="I91" s="81">
        <v>0</v>
      </c>
      <c r="J91" s="81">
        <v>0</v>
      </c>
      <c r="K91" s="81">
        <v>0</v>
      </c>
      <c r="L91" s="81">
        <v>0</v>
      </c>
      <c r="M91" s="81">
        <v>0</v>
      </c>
    </row>
    <row r="92" spans="2:13">
      <c r="B92" s="82" t="s">
        <v>1038</v>
      </c>
      <c r="D92" s="15"/>
      <c r="E92" s="15"/>
      <c r="F92" s="15"/>
      <c r="G92" s="15"/>
      <c r="H92" s="83">
        <v>0</v>
      </c>
      <c r="J92" s="83">
        <v>0</v>
      </c>
      <c r="L92" s="83">
        <v>0</v>
      </c>
      <c r="M92" s="83">
        <v>0</v>
      </c>
    </row>
    <row r="93" spans="2:13">
      <c r="B93" s="81">
        <v>0</v>
      </c>
      <c r="C93" s="81">
        <v>0</v>
      </c>
      <c r="D93" s="15"/>
      <c r="E93" s="15"/>
      <c r="F93" s="81">
        <v>0</v>
      </c>
      <c r="G93" s="81">
        <v>0</v>
      </c>
      <c r="H93" s="81">
        <v>0</v>
      </c>
      <c r="I93" s="81">
        <v>0</v>
      </c>
      <c r="J93" s="81">
        <v>0</v>
      </c>
      <c r="K93" s="81">
        <v>0</v>
      </c>
      <c r="L93" s="81">
        <v>0</v>
      </c>
      <c r="M93" s="81">
        <v>0</v>
      </c>
    </row>
    <row r="94" spans="2:13">
      <c r="B94" s="91" t="s">
        <v>1389</v>
      </c>
      <c r="D94" s="15"/>
      <c r="E94" s="15"/>
      <c r="F94" s="15"/>
      <c r="G94" s="15"/>
    </row>
    <row r="95" spans="2:13">
      <c r="B95" s="91" t="s">
        <v>1390</v>
      </c>
      <c r="D95" s="15"/>
      <c r="E95" s="15"/>
      <c r="F95" s="15"/>
      <c r="G95" s="15"/>
    </row>
    <row r="96" spans="2:13">
      <c r="D96" s="15"/>
      <c r="E96" s="15"/>
      <c r="F96" s="15"/>
      <c r="G96" s="15"/>
    </row>
    <row r="97" spans="4:7">
      <c r="D97" s="15"/>
      <c r="E97" s="15"/>
      <c r="F97" s="15"/>
      <c r="G97" s="15"/>
    </row>
    <row r="98" spans="4:7">
      <c r="D98" s="15"/>
      <c r="E98" s="15"/>
      <c r="F98" s="15"/>
      <c r="G98" s="15"/>
    </row>
    <row r="99" spans="4:7">
      <c r="D99" s="15"/>
      <c r="E99" s="15"/>
      <c r="F99" s="15"/>
      <c r="G99" s="15"/>
    </row>
    <row r="100" spans="4:7">
      <c r="D100" s="15"/>
      <c r="E100" s="15"/>
      <c r="F100" s="15"/>
      <c r="G100" s="15"/>
    </row>
    <row r="101" spans="4:7">
      <c r="D101" s="15"/>
      <c r="E101" s="15"/>
      <c r="F101" s="15"/>
      <c r="G101" s="15"/>
    </row>
    <row r="102" spans="4:7">
      <c r="D102" s="15"/>
      <c r="E102" s="15"/>
      <c r="F102" s="15"/>
      <c r="G102" s="15"/>
    </row>
    <row r="103" spans="4:7">
      <c r="D103" s="15"/>
      <c r="E103" s="15"/>
      <c r="F103" s="15"/>
      <c r="G103" s="15"/>
    </row>
    <row r="104" spans="4:7">
      <c r="D104" s="15"/>
      <c r="E104" s="15"/>
      <c r="F104" s="15"/>
      <c r="G104" s="15"/>
    </row>
    <row r="105" spans="4:7">
      <c r="D105" s="15"/>
      <c r="E105" s="15"/>
      <c r="F105" s="15"/>
      <c r="G105" s="15"/>
    </row>
    <row r="106" spans="4:7">
      <c r="D106" s="15"/>
      <c r="E106" s="15"/>
      <c r="F106" s="15"/>
      <c r="G106" s="15"/>
    </row>
    <row r="107" spans="4:7">
      <c r="D107" s="15"/>
      <c r="E107" s="15"/>
      <c r="F107" s="15"/>
      <c r="G107" s="15"/>
    </row>
    <row r="108" spans="4:7">
      <c r="D108" s="15"/>
      <c r="E108" s="15"/>
      <c r="F108" s="15"/>
      <c r="G108" s="15"/>
    </row>
    <row r="109" spans="4:7">
      <c r="D109" s="15"/>
      <c r="E109" s="15"/>
      <c r="F109" s="15"/>
      <c r="G109" s="15"/>
    </row>
    <row r="110" spans="4:7">
      <c r="D110" s="15"/>
      <c r="E110" s="15"/>
      <c r="F110" s="15"/>
      <c r="G110" s="15"/>
    </row>
    <row r="111" spans="4:7">
      <c r="D111" s="15"/>
      <c r="E111" s="15"/>
      <c r="F111" s="15"/>
      <c r="G111" s="15"/>
    </row>
    <row r="112" spans="4:7">
      <c r="D112" s="15"/>
      <c r="E112" s="15"/>
      <c r="F112" s="15"/>
      <c r="G112" s="15"/>
    </row>
    <row r="113" spans="4:7">
      <c r="D113" s="15"/>
      <c r="E113" s="15"/>
      <c r="F113" s="15"/>
      <c r="G113" s="15"/>
    </row>
    <row r="114" spans="4:7">
      <c r="D114" s="15"/>
      <c r="E114" s="15"/>
      <c r="F114" s="15"/>
      <c r="G114" s="15"/>
    </row>
    <row r="115" spans="4:7">
      <c r="D115" s="15"/>
      <c r="E115" s="15"/>
      <c r="F115" s="15"/>
      <c r="G115" s="15"/>
    </row>
    <row r="116" spans="4:7">
      <c r="D116" s="15"/>
      <c r="E116" s="15"/>
      <c r="F116" s="15"/>
      <c r="G116" s="15"/>
    </row>
    <row r="117" spans="4:7">
      <c r="D117" s="15"/>
      <c r="E117" s="15"/>
      <c r="F117" s="15"/>
      <c r="G117" s="15"/>
    </row>
    <row r="118" spans="4:7">
      <c r="D118" s="15"/>
      <c r="E118" s="15"/>
      <c r="F118" s="15"/>
      <c r="G118" s="15"/>
    </row>
    <row r="119" spans="4:7">
      <c r="D119" s="15"/>
      <c r="E119" s="15"/>
      <c r="F119" s="15"/>
      <c r="G119" s="15"/>
    </row>
    <row r="120" spans="4:7">
      <c r="D120" s="15"/>
      <c r="E120" s="15"/>
      <c r="F120" s="15"/>
      <c r="G120" s="15"/>
    </row>
    <row r="121" spans="4:7">
      <c r="D121" s="15"/>
      <c r="E121" s="15"/>
      <c r="F121" s="15"/>
      <c r="G121" s="15"/>
    </row>
    <row r="122" spans="4:7">
      <c r="D122" s="15"/>
      <c r="E122" s="15"/>
      <c r="F122" s="15"/>
      <c r="G122" s="15"/>
    </row>
    <row r="123" spans="4:7">
      <c r="D123" s="15"/>
      <c r="E123" s="15"/>
      <c r="F123" s="15"/>
      <c r="G123" s="15"/>
    </row>
    <row r="124" spans="4:7">
      <c r="D124" s="15"/>
      <c r="E124" s="15"/>
      <c r="F124" s="15"/>
      <c r="G124" s="15"/>
    </row>
    <row r="125" spans="4:7">
      <c r="D125" s="15"/>
      <c r="E125" s="15"/>
      <c r="F125" s="15"/>
      <c r="G125" s="15"/>
    </row>
    <row r="126" spans="4:7">
      <c r="D126" s="15"/>
      <c r="E126" s="15"/>
      <c r="F126" s="15"/>
      <c r="G126" s="15"/>
    </row>
    <row r="127" spans="4:7">
      <c r="D127" s="15"/>
      <c r="E127" s="15"/>
      <c r="F127" s="15"/>
      <c r="G127" s="15"/>
    </row>
    <row r="128" spans="4:7">
      <c r="D128" s="15"/>
      <c r="E128" s="15"/>
      <c r="F128" s="15"/>
      <c r="G128" s="15"/>
    </row>
    <row r="129" spans="4:7">
      <c r="D129" s="15"/>
      <c r="E129" s="15"/>
      <c r="F129" s="15"/>
      <c r="G129" s="15"/>
    </row>
    <row r="130" spans="4:7">
      <c r="D130" s="15"/>
      <c r="E130" s="15"/>
      <c r="F130" s="15"/>
      <c r="G130" s="15"/>
    </row>
    <row r="131" spans="4:7">
      <c r="D131" s="15"/>
      <c r="E131" s="15"/>
      <c r="F131" s="15"/>
      <c r="G131" s="15"/>
    </row>
    <row r="132" spans="4:7">
      <c r="D132" s="15"/>
      <c r="E132" s="15"/>
      <c r="F132" s="15"/>
      <c r="G132" s="15"/>
    </row>
    <row r="133" spans="4:7">
      <c r="D133" s="15"/>
      <c r="E133" s="15"/>
      <c r="F133" s="15"/>
      <c r="G133" s="15"/>
    </row>
    <row r="134" spans="4:7">
      <c r="D134" s="15"/>
      <c r="E134" s="15"/>
      <c r="F134" s="15"/>
      <c r="G134" s="15"/>
    </row>
    <row r="135" spans="4:7">
      <c r="D135" s="15"/>
      <c r="E135" s="15"/>
      <c r="F135" s="15"/>
      <c r="G135" s="15"/>
    </row>
    <row r="136" spans="4:7">
      <c r="D136" s="15"/>
      <c r="E136" s="15"/>
      <c r="F136" s="15"/>
      <c r="G136" s="15"/>
    </row>
    <row r="137" spans="4:7">
      <c r="D137" s="15"/>
      <c r="E137" s="15"/>
      <c r="F137" s="15"/>
      <c r="G137" s="15"/>
    </row>
    <row r="138" spans="4:7">
      <c r="D138" s="15"/>
      <c r="E138" s="15"/>
      <c r="F138" s="15"/>
      <c r="G138" s="15"/>
    </row>
    <row r="139" spans="4:7">
      <c r="D139" s="15"/>
      <c r="E139" s="15"/>
      <c r="F139" s="15"/>
      <c r="G139" s="15"/>
    </row>
    <row r="140" spans="4:7">
      <c r="D140" s="15"/>
      <c r="E140" s="15"/>
      <c r="F140" s="15"/>
      <c r="G140" s="15"/>
    </row>
    <row r="141" spans="4:7">
      <c r="D141" s="15"/>
      <c r="E141" s="15"/>
      <c r="F141" s="15"/>
      <c r="G141" s="15"/>
    </row>
    <row r="142" spans="4:7">
      <c r="D142" s="15"/>
      <c r="E142" s="15"/>
      <c r="F142" s="15"/>
      <c r="G142" s="15"/>
    </row>
    <row r="143" spans="4:7">
      <c r="D143" s="15"/>
      <c r="E143" s="15"/>
      <c r="F143" s="15"/>
      <c r="G143" s="15"/>
    </row>
    <row r="144" spans="4:7">
      <c r="D144" s="15"/>
      <c r="E144" s="15"/>
      <c r="F144" s="15"/>
      <c r="G144" s="15"/>
    </row>
    <row r="145" spans="4:7">
      <c r="D145" s="15"/>
      <c r="E145" s="15"/>
      <c r="F145" s="15"/>
      <c r="G145" s="15"/>
    </row>
    <row r="146" spans="4:7">
      <c r="D146" s="15"/>
      <c r="E146" s="15"/>
      <c r="F146" s="15"/>
      <c r="G146" s="15"/>
    </row>
    <row r="147" spans="4:7">
      <c r="D147" s="15"/>
      <c r="E147" s="15"/>
      <c r="F147" s="15"/>
      <c r="G147" s="15"/>
    </row>
    <row r="148" spans="4:7">
      <c r="D148" s="15"/>
      <c r="E148" s="15"/>
      <c r="F148" s="15"/>
      <c r="G148" s="15"/>
    </row>
    <row r="149" spans="4:7">
      <c r="D149" s="15"/>
      <c r="E149" s="15"/>
      <c r="F149" s="15"/>
      <c r="G149" s="15"/>
    </row>
    <row r="150" spans="4:7">
      <c r="D150" s="15"/>
      <c r="E150" s="15"/>
      <c r="F150" s="15"/>
      <c r="G150" s="15"/>
    </row>
    <row r="151" spans="4:7">
      <c r="D151" s="15"/>
      <c r="E151" s="15"/>
      <c r="F151" s="15"/>
      <c r="G151" s="15"/>
    </row>
    <row r="152" spans="4:7">
      <c r="D152" s="15"/>
      <c r="E152" s="15"/>
      <c r="F152" s="15"/>
      <c r="G152" s="15"/>
    </row>
    <row r="153" spans="4:7">
      <c r="D153" s="15"/>
      <c r="E153" s="15"/>
      <c r="F153" s="15"/>
      <c r="G153" s="15"/>
    </row>
    <row r="154" spans="4:7">
      <c r="D154" s="15"/>
      <c r="E154" s="15"/>
      <c r="F154" s="15"/>
      <c r="G154" s="15"/>
    </row>
    <row r="155" spans="4:7">
      <c r="D155" s="15"/>
      <c r="E155" s="15"/>
      <c r="F155" s="15"/>
      <c r="G155" s="15"/>
    </row>
    <row r="156" spans="4:7">
      <c r="D156" s="15"/>
      <c r="E156" s="15"/>
      <c r="F156" s="15"/>
      <c r="G156" s="15"/>
    </row>
    <row r="157" spans="4:7">
      <c r="D157" s="15"/>
      <c r="E157" s="15"/>
      <c r="F157" s="15"/>
      <c r="G157" s="15"/>
    </row>
    <row r="158" spans="4:7">
      <c r="D158" s="15"/>
      <c r="E158" s="15"/>
      <c r="F158" s="15"/>
      <c r="G158" s="15"/>
    </row>
    <row r="159" spans="4:7">
      <c r="D159" s="15"/>
      <c r="E159" s="15"/>
      <c r="F159" s="15"/>
      <c r="G159" s="15"/>
    </row>
    <row r="160" spans="4:7">
      <c r="D160" s="15"/>
      <c r="E160" s="15"/>
      <c r="F160" s="15"/>
      <c r="G160" s="15"/>
    </row>
    <row r="161" spans="4:7">
      <c r="D161" s="15"/>
      <c r="E161" s="15"/>
      <c r="F161" s="15"/>
      <c r="G161" s="15"/>
    </row>
    <row r="162" spans="4:7">
      <c r="D162" s="15"/>
      <c r="E162" s="15"/>
      <c r="F162" s="15"/>
      <c r="G162" s="15"/>
    </row>
    <row r="163" spans="4:7">
      <c r="D163" s="15"/>
      <c r="E163" s="15"/>
      <c r="F163" s="15"/>
      <c r="G163" s="15"/>
    </row>
    <row r="164" spans="4:7">
      <c r="D164" s="15"/>
      <c r="E164" s="15"/>
      <c r="F164" s="15"/>
      <c r="G164" s="15"/>
    </row>
    <row r="165" spans="4:7">
      <c r="D165" s="15"/>
      <c r="E165" s="15"/>
      <c r="F165" s="15"/>
      <c r="G165" s="15"/>
    </row>
    <row r="166" spans="4:7">
      <c r="D166" s="15"/>
      <c r="E166" s="15"/>
      <c r="F166" s="15"/>
      <c r="G166" s="15"/>
    </row>
    <row r="167" spans="4:7">
      <c r="D167" s="15"/>
      <c r="E167" s="15"/>
      <c r="F167" s="15"/>
      <c r="G167" s="15"/>
    </row>
    <row r="168" spans="4:7">
      <c r="D168" s="15"/>
      <c r="E168" s="15"/>
      <c r="F168" s="15"/>
      <c r="G168" s="15"/>
    </row>
    <row r="169" spans="4:7">
      <c r="D169" s="15"/>
      <c r="E169" s="15"/>
      <c r="F169" s="15"/>
      <c r="G169" s="15"/>
    </row>
    <row r="170" spans="4:7">
      <c r="D170" s="15"/>
      <c r="E170" s="15"/>
      <c r="F170" s="15"/>
      <c r="G170" s="15"/>
    </row>
    <row r="171" spans="4:7">
      <c r="D171" s="15"/>
      <c r="E171" s="15"/>
      <c r="F171" s="15"/>
      <c r="G171" s="15"/>
    </row>
    <row r="172" spans="4:7">
      <c r="D172" s="15"/>
      <c r="E172" s="15"/>
      <c r="F172" s="15"/>
      <c r="G172" s="15"/>
    </row>
    <row r="173" spans="4:7">
      <c r="D173" s="15"/>
      <c r="E173" s="15"/>
      <c r="F173" s="15"/>
      <c r="G173" s="15"/>
    </row>
    <row r="174" spans="4:7">
      <c r="D174" s="15"/>
      <c r="E174" s="15"/>
      <c r="F174" s="15"/>
      <c r="G174" s="15"/>
    </row>
    <row r="175" spans="4:7">
      <c r="D175" s="15"/>
      <c r="E175" s="15"/>
      <c r="F175" s="15"/>
      <c r="G175" s="15"/>
    </row>
    <row r="176" spans="4:7">
      <c r="D176" s="15"/>
      <c r="E176" s="15"/>
      <c r="F176" s="15"/>
      <c r="G176" s="15"/>
    </row>
    <row r="177" spans="4:7">
      <c r="D177" s="15"/>
      <c r="E177" s="15"/>
      <c r="F177" s="15"/>
      <c r="G177" s="15"/>
    </row>
    <row r="178" spans="4:7">
      <c r="D178" s="15"/>
      <c r="E178" s="15"/>
      <c r="F178" s="15"/>
      <c r="G178" s="15"/>
    </row>
    <row r="179" spans="4:7">
      <c r="D179" s="15"/>
      <c r="E179" s="15"/>
      <c r="F179" s="15"/>
      <c r="G179" s="15"/>
    </row>
    <row r="180" spans="4:7">
      <c r="D180" s="15"/>
      <c r="E180" s="15"/>
      <c r="F180" s="15"/>
      <c r="G180" s="15"/>
    </row>
    <row r="181" spans="4:7">
      <c r="D181" s="15"/>
      <c r="E181" s="15"/>
      <c r="F181" s="15"/>
      <c r="G181" s="15"/>
    </row>
    <row r="182" spans="4:7">
      <c r="D182" s="15"/>
      <c r="E182" s="15"/>
      <c r="F182" s="15"/>
      <c r="G182" s="15"/>
    </row>
    <row r="183" spans="4:7">
      <c r="D183" s="15"/>
      <c r="E183" s="15"/>
      <c r="F183" s="15"/>
      <c r="G183" s="15"/>
    </row>
    <row r="184" spans="4:7">
      <c r="D184" s="15"/>
      <c r="E184" s="15"/>
      <c r="F184" s="15"/>
      <c r="G184" s="15"/>
    </row>
    <row r="185" spans="4:7">
      <c r="D185" s="15"/>
      <c r="E185" s="15"/>
      <c r="F185" s="15"/>
      <c r="G185" s="15"/>
    </row>
    <row r="186" spans="4:7">
      <c r="D186" s="15"/>
      <c r="E186" s="15"/>
      <c r="F186" s="15"/>
      <c r="G186" s="15"/>
    </row>
    <row r="187" spans="4:7">
      <c r="D187" s="15"/>
      <c r="E187" s="15"/>
      <c r="F187" s="15"/>
      <c r="G187" s="15"/>
    </row>
    <row r="188" spans="4:7">
      <c r="D188" s="15"/>
      <c r="E188" s="15"/>
      <c r="F188" s="15"/>
      <c r="G188" s="15"/>
    </row>
    <row r="189" spans="4:7">
      <c r="D189" s="15"/>
      <c r="E189" s="15"/>
      <c r="F189" s="15"/>
      <c r="G189" s="15"/>
    </row>
    <row r="190" spans="4:7">
      <c r="D190" s="15"/>
      <c r="E190" s="15"/>
      <c r="F190" s="15"/>
      <c r="G190" s="15"/>
    </row>
    <row r="191" spans="4:7">
      <c r="D191" s="15"/>
      <c r="E191" s="15"/>
      <c r="F191" s="15"/>
      <c r="G191" s="15"/>
    </row>
    <row r="192" spans="4:7">
      <c r="D192" s="15"/>
      <c r="E192" s="15"/>
      <c r="F192" s="15"/>
      <c r="G192" s="15"/>
    </row>
    <row r="193" spans="4:7">
      <c r="D193" s="15"/>
      <c r="E193" s="15"/>
      <c r="F193" s="15"/>
      <c r="G193" s="15"/>
    </row>
    <row r="194" spans="4:7">
      <c r="D194" s="15"/>
      <c r="E194" s="15"/>
      <c r="F194" s="15"/>
      <c r="G194" s="15"/>
    </row>
    <row r="195" spans="4:7">
      <c r="D195" s="15"/>
      <c r="E195" s="15"/>
      <c r="F195" s="15"/>
      <c r="G195" s="15"/>
    </row>
    <row r="196" spans="4:7">
      <c r="D196" s="15"/>
      <c r="E196" s="15"/>
      <c r="F196" s="15"/>
      <c r="G196" s="15"/>
    </row>
    <row r="197" spans="4:7">
      <c r="D197" s="15"/>
      <c r="E197" s="15"/>
      <c r="F197" s="15"/>
      <c r="G197" s="15"/>
    </row>
    <row r="198" spans="4:7">
      <c r="D198" s="15"/>
      <c r="E198" s="15"/>
      <c r="F198" s="15"/>
      <c r="G198" s="15"/>
    </row>
    <row r="199" spans="4:7">
      <c r="D199" s="15"/>
      <c r="E199" s="15"/>
      <c r="F199" s="15"/>
      <c r="G199" s="15"/>
    </row>
    <row r="200" spans="4:7">
      <c r="D200" s="15"/>
      <c r="E200" s="15"/>
      <c r="F200" s="15"/>
      <c r="G200" s="15"/>
    </row>
    <row r="201" spans="4:7">
      <c r="D201" s="15"/>
      <c r="E201" s="15"/>
      <c r="F201" s="15"/>
      <c r="G201" s="15"/>
    </row>
    <row r="202" spans="4:7">
      <c r="D202" s="15"/>
      <c r="E202" s="15"/>
      <c r="F202" s="15"/>
      <c r="G202" s="15"/>
    </row>
    <row r="203" spans="4:7">
      <c r="D203" s="15"/>
      <c r="E203" s="15"/>
      <c r="F203" s="15"/>
      <c r="G203" s="15"/>
    </row>
    <row r="204" spans="4:7">
      <c r="D204" s="15"/>
      <c r="E204" s="15"/>
      <c r="F204" s="15"/>
      <c r="G204" s="15"/>
    </row>
    <row r="205" spans="4:7">
      <c r="D205" s="15"/>
      <c r="E205" s="15"/>
      <c r="F205" s="15"/>
      <c r="G205" s="15"/>
    </row>
    <row r="206" spans="4:7">
      <c r="D206" s="15"/>
      <c r="E206" s="15"/>
      <c r="F206" s="15"/>
      <c r="G206" s="15"/>
    </row>
    <row r="207" spans="4:7">
      <c r="D207" s="15"/>
      <c r="E207" s="15"/>
      <c r="F207" s="15"/>
      <c r="G207" s="15"/>
    </row>
    <row r="208" spans="4:7">
      <c r="D208" s="15"/>
      <c r="E208" s="15"/>
      <c r="F208" s="15"/>
      <c r="G208" s="15"/>
    </row>
    <row r="209" spans="2:7">
      <c r="D209" s="15"/>
      <c r="E209" s="15"/>
      <c r="F209" s="15"/>
      <c r="G209" s="15"/>
    </row>
    <row r="210" spans="2:7">
      <c r="D210" s="15"/>
      <c r="E210" s="15"/>
      <c r="F210" s="15"/>
      <c r="G210" s="15"/>
    </row>
    <row r="211" spans="2:7">
      <c r="D211" s="15"/>
      <c r="E211" s="15"/>
      <c r="F211" s="15"/>
      <c r="G211" s="15"/>
    </row>
    <row r="212" spans="2:7">
      <c r="D212" s="15"/>
      <c r="E212" s="15"/>
      <c r="F212" s="15"/>
      <c r="G212" s="15"/>
    </row>
    <row r="213" spans="2:7">
      <c r="D213" s="15"/>
      <c r="E213" s="15"/>
      <c r="F213" s="15"/>
      <c r="G213" s="15"/>
    </row>
    <row r="214" spans="2:7">
      <c r="D214" s="15"/>
      <c r="E214" s="15"/>
      <c r="F214" s="15"/>
      <c r="G214" s="15"/>
    </row>
    <row r="215" spans="2:7">
      <c r="B215" s="15"/>
      <c r="D215" s="15"/>
      <c r="E215" s="15"/>
      <c r="F215" s="15"/>
      <c r="G215" s="15"/>
    </row>
    <row r="216" spans="2:7">
      <c r="B216" s="15"/>
      <c r="D216" s="15"/>
      <c r="E216" s="15"/>
      <c r="F216" s="15"/>
      <c r="G216" s="15"/>
    </row>
    <row r="217" spans="2:7">
      <c r="B217" s="18"/>
      <c r="D217" s="15"/>
      <c r="E217" s="15"/>
      <c r="F217" s="15"/>
      <c r="G217" s="15"/>
    </row>
    <row r="218" spans="2:7">
      <c r="D218" s="15"/>
      <c r="E218" s="15"/>
      <c r="F218" s="15"/>
      <c r="G218" s="15"/>
    </row>
    <row r="219" spans="2:7">
      <c r="D219" s="15"/>
      <c r="E219" s="15"/>
      <c r="F219" s="15"/>
      <c r="G219" s="15"/>
    </row>
    <row r="220" spans="2:7">
      <c r="D220" s="15"/>
      <c r="E220" s="15"/>
      <c r="F220" s="15"/>
      <c r="G220" s="15"/>
    </row>
  </sheetData>
  <mergeCells count="2">
    <mergeCell ref="B6:M6"/>
    <mergeCell ref="B7:M7"/>
  </mergeCells>
  <dataValidations count="1">
    <dataValidation allowBlank="1" showInputMessage="1" showErrorMessage="1" sqref="A1:A1048576 B96:B1048576 B1:B93 C6:C1048576 C1:C2 D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activeCell="C2" sqref="C2:C5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9" width="10.7109375" style="15" customWidth="1"/>
    <col min="10" max="10" width="14.7109375" style="15" customWidth="1"/>
    <col min="11" max="11" width="12.7109375" style="15" bestFit="1" customWidth="1"/>
    <col min="12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1392</v>
      </c>
    </row>
    <row r="3" spans="2:65">
      <c r="B3" s="2" t="s">
        <v>2</v>
      </c>
      <c r="C3" t="s">
        <v>191</v>
      </c>
    </row>
    <row r="4" spans="2:65">
      <c r="B4" s="2" t="s">
        <v>3</v>
      </c>
      <c r="C4">
        <v>1154</v>
      </c>
    </row>
    <row r="5" spans="2:65">
      <c r="B5" s="79" t="s">
        <v>193</v>
      </c>
      <c r="C5">
        <v>1154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8"/>
    </row>
    <row r="8" spans="2:65" s="18" customFormat="1" ht="63">
      <c r="B8" s="4" t="s">
        <v>49</v>
      </c>
      <c r="C8" s="27" t="s">
        <v>50</v>
      </c>
      <c r="D8" s="28" t="s">
        <v>71</v>
      </c>
      <c r="E8" s="28" t="s">
        <v>51</v>
      </c>
      <c r="F8" s="37" t="s">
        <v>88</v>
      </c>
      <c r="G8" s="27" t="s">
        <v>52</v>
      </c>
      <c r="H8" s="27" t="s">
        <v>53</v>
      </c>
      <c r="I8" s="27" t="s">
        <v>54</v>
      </c>
      <c r="J8" s="27" t="s">
        <v>74</v>
      </c>
      <c r="K8" s="27" t="s">
        <v>75</v>
      </c>
      <c r="L8" s="27" t="s">
        <v>57</v>
      </c>
      <c r="M8" s="27" t="s">
        <v>76</v>
      </c>
      <c r="N8" s="28" t="s">
        <v>58</v>
      </c>
      <c r="O8" s="35" t="s">
        <v>59</v>
      </c>
      <c r="Q8" s="15"/>
      <c r="BH8" s="15"/>
      <c r="BI8" s="15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30"/>
      <c r="K9" s="30" t="s">
        <v>79</v>
      </c>
      <c r="L9" s="30" t="s">
        <v>6</v>
      </c>
      <c r="M9" s="30" t="s">
        <v>7</v>
      </c>
      <c r="N9" s="30" t="s">
        <v>7</v>
      </c>
      <c r="O9" s="31" t="s">
        <v>7</v>
      </c>
      <c r="BG9" s="15"/>
      <c r="BH9" s="15"/>
      <c r="BI9" s="15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3" t="s">
        <v>81</v>
      </c>
      <c r="O10" s="33" t="s">
        <v>82</v>
      </c>
      <c r="P10" s="34"/>
      <c r="BG10" s="15"/>
      <c r="BH10" s="18"/>
      <c r="BI10" s="15"/>
    </row>
    <row r="11" spans="2:65" s="22" customFormat="1" ht="18" customHeight="1">
      <c r="B11" s="23" t="s">
        <v>100</v>
      </c>
      <c r="C11" s="7"/>
      <c r="D11" s="7"/>
      <c r="E11" s="7"/>
      <c r="F11" s="7"/>
      <c r="G11" s="7"/>
      <c r="H11" s="7"/>
      <c r="I11" s="7"/>
      <c r="J11" s="80">
        <v>17606.25</v>
      </c>
      <c r="K11" s="7"/>
      <c r="L11" s="80">
        <v>2994.3357416639401</v>
      </c>
      <c r="M11" s="7"/>
      <c r="N11" s="80">
        <v>100</v>
      </c>
      <c r="O11" s="80">
        <v>5.2</v>
      </c>
      <c r="P11" s="34"/>
      <c r="BG11" s="15"/>
      <c r="BH11" s="18"/>
      <c r="BI11" s="15"/>
      <c r="BM11" s="15"/>
    </row>
    <row r="12" spans="2:65">
      <c r="B12" s="82" t="s">
        <v>195</v>
      </c>
      <c r="C12" s="15"/>
      <c r="D12" s="15"/>
      <c r="E12" s="15"/>
      <c r="J12" s="83">
        <v>0</v>
      </c>
      <c r="L12" s="83">
        <v>0</v>
      </c>
      <c r="N12" s="83">
        <v>0</v>
      </c>
      <c r="O12" s="83">
        <v>0</v>
      </c>
    </row>
    <row r="13" spans="2:65">
      <c r="B13" s="82" t="s">
        <v>1156</v>
      </c>
      <c r="C13" s="15"/>
      <c r="D13" s="15"/>
      <c r="E13" s="15"/>
      <c r="J13" s="83">
        <v>0</v>
      </c>
      <c r="L13" s="83">
        <v>0</v>
      </c>
      <c r="N13" s="83">
        <v>0</v>
      </c>
      <c r="O13" s="83">
        <v>0</v>
      </c>
    </row>
    <row r="14" spans="2:65">
      <c r="B14" s="92">
        <v>0</v>
      </c>
      <c r="C14" s="92">
        <v>0</v>
      </c>
      <c r="D14" s="93"/>
      <c r="E14" s="93"/>
      <c r="F14" s="92">
        <v>0</v>
      </c>
      <c r="G14" s="92">
        <v>0</v>
      </c>
      <c r="H14" s="93"/>
      <c r="I14" s="92">
        <v>0</v>
      </c>
      <c r="J14" s="81">
        <v>0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</row>
    <row r="15" spans="2:65">
      <c r="B15" s="82" t="s">
        <v>212</v>
      </c>
      <c r="C15" s="15"/>
      <c r="D15" s="15"/>
      <c r="E15" s="15"/>
      <c r="J15" s="83">
        <v>17606.25</v>
      </c>
      <c r="L15" s="83">
        <v>2994.3357416639401</v>
      </c>
      <c r="N15" s="83">
        <v>100</v>
      </c>
      <c r="O15" s="83">
        <v>5.2</v>
      </c>
    </row>
    <row r="16" spans="2:65">
      <c r="B16" s="82" t="s">
        <v>1157</v>
      </c>
      <c r="C16" s="15"/>
      <c r="D16" s="15"/>
      <c r="E16" s="15"/>
      <c r="J16" s="83">
        <v>17606.25</v>
      </c>
      <c r="L16" s="83">
        <v>2994.3357416639401</v>
      </c>
      <c r="N16" s="83">
        <v>100</v>
      </c>
      <c r="O16" s="83">
        <v>5.2</v>
      </c>
    </row>
    <row r="17" spans="2:15">
      <c r="B17" t="s">
        <v>1158</v>
      </c>
      <c r="C17" t="s">
        <v>1159</v>
      </c>
      <c r="D17" t="s">
        <v>129</v>
      </c>
      <c r="E17" s="15"/>
      <c r="F17" t="s">
        <v>679</v>
      </c>
      <c r="G17"/>
      <c r="H17"/>
      <c r="I17" t="s">
        <v>194</v>
      </c>
      <c r="J17" s="81">
        <v>1</v>
      </c>
      <c r="K17" s="81">
        <v>11544000</v>
      </c>
      <c r="L17" s="81">
        <v>4.2941371200000003</v>
      </c>
      <c r="M17" s="81">
        <v>0</v>
      </c>
      <c r="N17" s="81">
        <v>0.14000000000000001</v>
      </c>
      <c r="O17" s="81">
        <v>0.01</v>
      </c>
    </row>
    <row r="18" spans="2:15">
      <c r="B18" t="s">
        <v>1160</v>
      </c>
      <c r="C18" t="s">
        <v>1161</v>
      </c>
      <c r="D18" t="s">
        <v>129</v>
      </c>
      <c r="E18" s="15"/>
      <c r="F18" t="s">
        <v>679</v>
      </c>
      <c r="G18"/>
      <c r="H18"/>
      <c r="I18" t="s">
        <v>112</v>
      </c>
      <c r="J18" s="81">
        <v>99</v>
      </c>
      <c r="K18" s="81">
        <v>8052</v>
      </c>
      <c r="L18" s="81">
        <v>29.95682184</v>
      </c>
      <c r="M18" s="81">
        <v>0</v>
      </c>
      <c r="N18" s="81">
        <v>1</v>
      </c>
      <c r="O18" s="81">
        <v>0.05</v>
      </c>
    </row>
    <row r="19" spans="2:15">
      <c r="B19" t="s">
        <v>1162</v>
      </c>
      <c r="C19" t="s">
        <v>1163</v>
      </c>
      <c r="D19" t="s">
        <v>129</v>
      </c>
      <c r="E19" s="15"/>
      <c r="F19" t="s">
        <v>679</v>
      </c>
      <c r="G19"/>
      <c r="H19"/>
      <c r="I19" t="s">
        <v>116</v>
      </c>
      <c r="J19" s="81">
        <v>1057</v>
      </c>
      <c r="K19" s="81">
        <v>2095</v>
      </c>
      <c r="L19" s="81">
        <v>93.071862449999998</v>
      </c>
      <c r="M19" s="81">
        <v>0</v>
      </c>
      <c r="N19" s="81">
        <v>3.11</v>
      </c>
      <c r="O19" s="81">
        <v>0.16</v>
      </c>
    </row>
    <row r="20" spans="2:15">
      <c r="B20" t="s">
        <v>1164</v>
      </c>
      <c r="C20" t="s">
        <v>1165</v>
      </c>
      <c r="D20" t="s">
        <v>129</v>
      </c>
      <c r="E20" s="15"/>
      <c r="F20" t="s">
        <v>679</v>
      </c>
      <c r="G20"/>
      <c r="H20"/>
      <c r="I20" t="s">
        <v>112</v>
      </c>
      <c r="J20" s="81">
        <v>199</v>
      </c>
      <c r="K20" s="81">
        <v>116731</v>
      </c>
      <c r="L20" s="81">
        <v>872.96344501999999</v>
      </c>
      <c r="M20" s="81">
        <v>0</v>
      </c>
      <c r="N20" s="81">
        <v>29.15</v>
      </c>
      <c r="O20" s="81">
        <v>1.52</v>
      </c>
    </row>
    <row r="21" spans="2:15">
      <c r="B21" t="s">
        <v>1166</v>
      </c>
      <c r="C21" t="s">
        <v>1167</v>
      </c>
      <c r="D21" t="s">
        <v>129</v>
      </c>
      <c r="E21" s="15"/>
      <c r="F21" t="s">
        <v>679</v>
      </c>
      <c r="G21"/>
      <c r="H21"/>
      <c r="I21" t="s">
        <v>112</v>
      </c>
      <c r="J21" s="81">
        <v>150</v>
      </c>
      <c r="K21" s="81">
        <v>11367.73</v>
      </c>
      <c r="L21" s="81">
        <v>64.079894010000004</v>
      </c>
      <c r="M21" s="81">
        <v>0</v>
      </c>
      <c r="N21" s="81">
        <v>2.14</v>
      </c>
      <c r="O21" s="81">
        <v>0.11</v>
      </c>
    </row>
    <row r="22" spans="2:15">
      <c r="B22" t="s">
        <v>1168</v>
      </c>
      <c r="C22" t="s">
        <v>1169</v>
      </c>
      <c r="D22" t="s">
        <v>129</v>
      </c>
      <c r="E22" s="15"/>
      <c r="F22" t="s">
        <v>679</v>
      </c>
      <c r="G22"/>
      <c r="H22"/>
      <c r="I22" t="s">
        <v>116</v>
      </c>
      <c r="J22" s="81">
        <v>990</v>
      </c>
      <c r="K22" s="81">
        <v>1858</v>
      </c>
      <c r="L22" s="81">
        <v>77.310822599999995</v>
      </c>
      <c r="M22" s="81">
        <v>0</v>
      </c>
      <c r="N22" s="81">
        <v>2.58</v>
      </c>
      <c r="O22" s="81">
        <v>0.13</v>
      </c>
    </row>
    <row r="23" spans="2:15">
      <c r="B23" t="s">
        <v>1170</v>
      </c>
      <c r="C23" t="s">
        <v>1171</v>
      </c>
      <c r="D23" t="s">
        <v>129</v>
      </c>
      <c r="E23" s="15"/>
      <c r="F23" t="s">
        <v>679</v>
      </c>
      <c r="G23"/>
      <c r="H23"/>
      <c r="I23" t="s">
        <v>112</v>
      </c>
      <c r="J23" s="81">
        <v>10</v>
      </c>
      <c r="K23" s="81">
        <v>1075467</v>
      </c>
      <c r="L23" s="81">
        <v>404.16049859999998</v>
      </c>
      <c r="M23" s="81">
        <v>0</v>
      </c>
      <c r="N23" s="81">
        <v>13.5</v>
      </c>
      <c r="O23" s="81">
        <v>0.7</v>
      </c>
    </row>
    <row r="24" spans="2:15">
      <c r="B24" t="s">
        <v>1172</v>
      </c>
      <c r="C24" t="s">
        <v>1173</v>
      </c>
      <c r="D24" t="s">
        <v>129</v>
      </c>
      <c r="E24" s="15"/>
      <c r="F24" t="s">
        <v>679</v>
      </c>
      <c r="G24"/>
      <c r="H24"/>
      <c r="I24" t="s">
        <v>112</v>
      </c>
      <c r="J24" s="81">
        <v>77</v>
      </c>
      <c r="K24" s="81">
        <v>31007</v>
      </c>
      <c r="L24" s="81">
        <v>89.723715619999993</v>
      </c>
      <c r="M24" s="81">
        <v>0</v>
      </c>
      <c r="N24" s="81">
        <v>3</v>
      </c>
      <c r="O24" s="81">
        <v>0.16</v>
      </c>
    </row>
    <row r="25" spans="2:15">
      <c r="B25" t="s">
        <v>1174</v>
      </c>
      <c r="C25" t="s">
        <v>1175</v>
      </c>
      <c r="D25" t="s">
        <v>129</v>
      </c>
      <c r="E25" s="15"/>
      <c r="F25" t="s">
        <v>679</v>
      </c>
      <c r="G25"/>
      <c r="H25"/>
      <c r="I25" t="s">
        <v>119</v>
      </c>
      <c r="J25" s="81">
        <v>2016</v>
      </c>
      <c r="K25" s="81">
        <v>1698.38</v>
      </c>
      <c r="L25" s="81">
        <v>166.80379657536</v>
      </c>
      <c r="M25" s="81">
        <v>0</v>
      </c>
      <c r="N25" s="81">
        <v>5.57</v>
      </c>
      <c r="O25" s="81">
        <v>0.28999999999999998</v>
      </c>
    </row>
    <row r="26" spans="2:15">
      <c r="B26" t="s">
        <v>1176</v>
      </c>
      <c r="C26" t="s">
        <v>1177</v>
      </c>
      <c r="D26" t="s">
        <v>129</v>
      </c>
      <c r="E26" s="15"/>
      <c r="F26" t="s">
        <v>679</v>
      </c>
      <c r="G26"/>
      <c r="H26"/>
      <c r="I26" t="s">
        <v>119</v>
      </c>
      <c r="J26" s="81">
        <v>7800</v>
      </c>
      <c r="K26" s="81">
        <v>356.49</v>
      </c>
      <c r="L26" s="81">
        <v>135.46356197399999</v>
      </c>
      <c r="M26" s="81">
        <v>0</v>
      </c>
      <c r="N26" s="81">
        <v>4.5199999999999996</v>
      </c>
      <c r="O26" s="81">
        <v>0.24</v>
      </c>
    </row>
    <row r="27" spans="2:15">
      <c r="B27" t="s">
        <v>1178</v>
      </c>
      <c r="C27" t="s">
        <v>1179</v>
      </c>
      <c r="D27" t="s">
        <v>129</v>
      </c>
      <c r="E27" s="15"/>
      <c r="F27" t="s">
        <v>679</v>
      </c>
      <c r="G27"/>
      <c r="H27"/>
      <c r="I27" t="s">
        <v>112</v>
      </c>
      <c r="J27" s="81">
        <v>210</v>
      </c>
      <c r="K27" s="81">
        <v>26500.9</v>
      </c>
      <c r="L27" s="81">
        <v>209.13980262000001</v>
      </c>
      <c r="M27" s="81">
        <v>0</v>
      </c>
      <c r="N27" s="81">
        <v>6.98</v>
      </c>
      <c r="O27" s="81">
        <v>0.36</v>
      </c>
    </row>
    <row r="28" spans="2:15">
      <c r="B28" t="s">
        <v>1180</v>
      </c>
      <c r="C28" t="s">
        <v>1181</v>
      </c>
      <c r="D28" t="s">
        <v>129</v>
      </c>
      <c r="E28" s="15"/>
      <c r="F28" t="s">
        <v>679</v>
      </c>
      <c r="G28"/>
      <c r="H28"/>
      <c r="I28" t="s">
        <v>194</v>
      </c>
      <c r="J28" s="81">
        <v>281.25</v>
      </c>
      <c r="K28" s="81">
        <v>1406316</v>
      </c>
      <c r="L28" s="81">
        <v>147.12790097249999</v>
      </c>
      <c r="M28" s="81">
        <v>0</v>
      </c>
      <c r="N28" s="81">
        <v>4.91</v>
      </c>
      <c r="O28" s="81">
        <v>0.26</v>
      </c>
    </row>
    <row r="29" spans="2:15">
      <c r="B29" t="s">
        <v>1182</v>
      </c>
      <c r="C29" t="s">
        <v>1183</v>
      </c>
      <c r="D29" t="s">
        <v>129</v>
      </c>
      <c r="E29" s="15"/>
      <c r="F29" t="s">
        <v>679</v>
      </c>
      <c r="G29"/>
      <c r="H29"/>
      <c r="I29" t="s">
        <v>112</v>
      </c>
      <c r="J29" s="81">
        <v>1865</v>
      </c>
      <c r="K29" s="81">
        <v>1226</v>
      </c>
      <c r="L29" s="81">
        <v>85.926294200000001</v>
      </c>
      <c r="M29" s="81">
        <v>0</v>
      </c>
      <c r="N29" s="81">
        <v>2.87</v>
      </c>
      <c r="O29" s="81">
        <v>0.15</v>
      </c>
    </row>
    <row r="30" spans="2:15">
      <c r="B30" t="s">
        <v>1184</v>
      </c>
      <c r="C30" t="s">
        <v>1185</v>
      </c>
      <c r="D30" t="s">
        <v>129</v>
      </c>
      <c r="E30" s="15"/>
      <c r="F30" t="s">
        <v>679</v>
      </c>
      <c r="G30"/>
      <c r="H30"/>
      <c r="I30" t="s">
        <v>194</v>
      </c>
      <c r="J30" s="81">
        <v>16</v>
      </c>
      <c r="K30" s="81">
        <v>852746</v>
      </c>
      <c r="L30" s="81">
        <v>5.07527131328</v>
      </c>
      <c r="M30" s="81">
        <v>0</v>
      </c>
      <c r="N30" s="81">
        <v>0.17</v>
      </c>
      <c r="O30" s="81">
        <v>0.01</v>
      </c>
    </row>
    <row r="31" spans="2:15">
      <c r="B31" t="s">
        <v>1186</v>
      </c>
      <c r="C31" t="s">
        <v>1187</v>
      </c>
      <c r="D31" t="s">
        <v>129</v>
      </c>
      <c r="E31" s="15"/>
      <c r="F31" t="s">
        <v>679</v>
      </c>
      <c r="G31"/>
      <c r="H31"/>
      <c r="I31" t="s">
        <v>112</v>
      </c>
      <c r="J31" s="81">
        <v>323</v>
      </c>
      <c r="K31" s="81">
        <v>15964</v>
      </c>
      <c r="L31" s="81">
        <v>193.77645975999999</v>
      </c>
      <c r="M31" s="81">
        <v>0</v>
      </c>
      <c r="N31" s="81">
        <v>6.47</v>
      </c>
      <c r="O31" s="81">
        <v>0.34</v>
      </c>
    </row>
    <row r="32" spans="2:15">
      <c r="B32" t="s">
        <v>1188</v>
      </c>
      <c r="C32" t="s">
        <v>1189</v>
      </c>
      <c r="D32" t="s">
        <v>129</v>
      </c>
      <c r="E32" s="15"/>
      <c r="F32" t="s">
        <v>679</v>
      </c>
      <c r="G32"/>
      <c r="H32"/>
      <c r="I32" t="s">
        <v>112</v>
      </c>
      <c r="J32" s="81">
        <v>2512</v>
      </c>
      <c r="K32" s="81">
        <v>4401.03</v>
      </c>
      <c r="L32" s="81">
        <v>415.46145698880002</v>
      </c>
      <c r="M32" s="81">
        <v>0</v>
      </c>
      <c r="N32" s="81">
        <v>13.87</v>
      </c>
      <c r="O32" s="81">
        <v>0.72</v>
      </c>
    </row>
    <row r="33" spans="2:5">
      <c r="B33" s="91" t="s">
        <v>1389</v>
      </c>
      <c r="C33" s="15"/>
      <c r="D33" s="15"/>
      <c r="E33" s="15"/>
    </row>
    <row r="34" spans="2:5">
      <c r="B34" s="91" t="s">
        <v>1390</v>
      </c>
      <c r="C34" s="15"/>
      <c r="D34" s="15"/>
      <c r="E34" s="15"/>
    </row>
    <row r="35" spans="2:5">
      <c r="C35" s="15"/>
      <c r="D35" s="15"/>
      <c r="E35" s="15"/>
    </row>
    <row r="36" spans="2:5">
      <c r="C36" s="15"/>
      <c r="D36" s="15"/>
      <c r="E36" s="15"/>
    </row>
    <row r="37" spans="2:5">
      <c r="C37" s="15"/>
      <c r="D37" s="15"/>
      <c r="E37" s="15"/>
    </row>
    <row r="38" spans="2:5">
      <c r="C38" s="15"/>
      <c r="D38" s="15"/>
      <c r="E38" s="15"/>
    </row>
    <row r="39" spans="2:5">
      <c r="C39" s="15"/>
      <c r="D39" s="15"/>
      <c r="E39" s="15"/>
    </row>
    <row r="40" spans="2:5">
      <c r="C40" s="15"/>
      <c r="D40" s="15"/>
      <c r="E40" s="15"/>
    </row>
    <row r="41" spans="2:5">
      <c r="C41" s="15"/>
      <c r="D41" s="15"/>
      <c r="E41" s="15"/>
    </row>
    <row r="42" spans="2:5">
      <c r="C42" s="15"/>
      <c r="D42" s="15"/>
      <c r="E42" s="15"/>
    </row>
    <row r="43" spans="2:5">
      <c r="C43" s="15"/>
      <c r="D43" s="15"/>
      <c r="E43" s="15"/>
    </row>
    <row r="44" spans="2:5">
      <c r="C44" s="15"/>
      <c r="D44" s="15"/>
      <c r="E44" s="15"/>
    </row>
    <row r="45" spans="2:5">
      <c r="C45" s="15"/>
      <c r="D45" s="15"/>
      <c r="E45" s="15"/>
    </row>
    <row r="46" spans="2:5">
      <c r="C46" s="15"/>
      <c r="D46" s="15"/>
      <c r="E46" s="15"/>
    </row>
    <row r="47" spans="2:5">
      <c r="C47" s="15"/>
      <c r="D47" s="15"/>
      <c r="E47" s="15"/>
    </row>
    <row r="48" spans="2: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2:5">
      <c r="C289" s="15"/>
      <c r="D289" s="15"/>
      <c r="E289" s="15"/>
    </row>
    <row r="290" spans="2:5">
      <c r="C290" s="15"/>
      <c r="D290" s="15"/>
      <c r="E290" s="15"/>
    </row>
    <row r="291" spans="2:5">
      <c r="C291" s="15"/>
      <c r="D291" s="15"/>
      <c r="E291" s="15"/>
    </row>
    <row r="292" spans="2:5">
      <c r="C292" s="15"/>
      <c r="D292" s="15"/>
      <c r="E292" s="15"/>
    </row>
    <row r="293" spans="2:5">
      <c r="C293" s="15"/>
      <c r="D293" s="15"/>
      <c r="E293" s="15"/>
    </row>
    <row r="294" spans="2:5">
      <c r="C294" s="15"/>
      <c r="D294" s="15"/>
      <c r="E294" s="15"/>
    </row>
    <row r="295" spans="2:5">
      <c r="B295" s="15"/>
      <c r="C295" s="15"/>
      <c r="D295" s="15"/>
      <c r="E295" s="15"/>
    </row>
    <row r="296" spans="2:5">
      <c r="B296" s="15"/>
      <c r="C296" s="15"/>
      <c r="D296" s="15"/>
      <c r="E296" s="15"/>
    </row>
    <row r="297" spans="2:5">
      <c r="B297" s="18"/>
      <c r="C297" s="15"/>
      <c r="D297" s="15"/>
      <c r="E297" s="15"/>
    </row>
  </sheetData>
  <mergeCells count="2">
    <mergeCell ref="B6:O6"/>
    <mergeCell ref="B7:O7"/>
  </mergeCells>
  <dataValidations count="1">
    <dataValidation allowBlank="1" showInputMessage="1" showErrorMessage="1" sqref="A1:A1048576 B35:B1048576 B1:B32 D1:XFD1048576 C1:C2 C6:C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2" sqref="C2:C5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7109375" style="15" customWidth="1"/>
    <col min="14" max="14" width="7.140625" style="15" customWidth="1"/>
    <col min="15" max="15" width="6" style="15" customWidth="1"/>
    <col min="16" max="16" width="7.85546875" style="15" customWidth="1"/>
    <col min="17" max="17" width="8.140625" style="15" customWidth="1"/>
    <col min="18" max="18" width="6.28515625" style="15" customWidth="1"/>
    <col min="19" max="19" width="8" style="15" customWidth="1"/>
    <col min="20" max="20" width="8.7109375" style="15" customWidth="1"/>
    <col min="21" max="21" width="10" style="15" customWidth="1"/>
    <col min="22" max="22" width="9.5703125" style="15" customWidth="1"/>
    <col min="23" max="23" width="6.140625" style="15" customWidth="1"/>
    <col min="24" max="25" width="5.7109375" style="15" customWidth="1"/>
    <col min="26" max="26" width="6.85546875" style="15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1392</v>
      </c>
    </row>
    <row r="3" spans="2:60">
      <c r="B3" s="2" t="s">
        <v>2</v>
      </c>
      <c r="C3" t="s">
        <v>191</v>
      </c>
    </row>
    <row r="4" spans="2:60">
      <c r="B4" s="2" t="s">
        <v>3</v>
      </c>
      <c r="C4">
        <v>1154</v>
      </c>
    </row>
    <row r="5" spans="2:60">
      <c r="B5" s="79" t="s">
        <v>193</v>
      </c>
      <c r="C5">
        <v>1154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8"/>
    </row>
    <row r="8" spans="2:60" s="18" customFormat="1" ht="63">
      <c r="B8" s="4" t="s">
        <v>102</v>
      </c>
      <c r="C8" s="27" t="s">
        <v>50</v>
      </c>
      <c r="D8" s="28" t="s">
        <v>71</v>
      </c>
      <c r="E8" s="28" t="s">
        <v>88</v>
      </c>
      <c r="F8" s="27" t="s">
        <v>54</v>
      </c>
      <c r="G8" s="27" t="s">
        <v>74</v>
      </c>
      <c r="H8" s="27" t="s">
        <v>75</v>
      </c>
      <c r="I8" s="27" t="s">
        <v>57</v>
      </c>
      <c r="J8" s="27" t="s">
        <v>76</v>
      </c>
      <c r="K8" s="28" t="s">
        <v>58</v>
      </c>
      <c r="L8" s="35" t="s">
        <v>59</v>
      </c>
      <c r="BD8" s="15"/>
      <c r="BE8" s="15"/>
    </row>
    <row r="9" spans="2:60" s="18" customFormat="1" ht="20.25"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20" t="s">
        <v>7</v>
      </c>
      <c r="K9" s="30" t="s">
        <v>7</v>
      </c>
      <c r="L9" s="44" t="s">
        <v>7</v>
      </c>
      <c r="BC9" s="15"/>
      <c r="BD9" s="15"/>
      <c r="BE9" s="15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C10" s="15"/>
      <c r="BD10" s="18"/>
      <c r="BE10" s="15"/>
    </row>
    <row r="11" spans="2:60" s="22" customFormat="1" ht="18" customHeight="1">
      <c r="B11" s="23" t="s">
        <v>103</v>
      </c>
      <c r="C11" s="7"/>
      <c r="D11" s="7"/>
      <c r="E11" s="7"/>
      <c r="F11" s="7"/>
      <c r="G11" s="80">
        <v>840.3</v>
      </c>
      <c r="H11" s="7"/>
      <c r="I11" s="80">
        <v>1.5116997000000001</v>
      </c>
      <c r="J11" s="24"/>
      <c r="K11" s="80">
        <v>100</v>
      </c>
      <c r="L11" s="80">
        <v>0</v>
      </c>
      <c r="BC11" s="15"/>
      <c r="BD11" s="18"/>
      <c r="BE11" s="15"/>
      <c r="BG11" s="15"/>
    </row>
    <row r="12" spans="2:60">
      <c r="B12" s="82" t="s">
        <v>195</v>
      </c>
      <c r="D12" s="15"/>
      <c r="E12" s="15"/>
      <c r="G12" s="83">
        <v>840.3</v>
      </c>
      <c r="I12" s="83">
        <v>1.5116997000000001</v>
      </c>
      <c r="K12" s="83">
        <v>100</v>
      </c>
      <c r="L12" s="83">
        <v>0</v>
      </c>
    </row>
    <row r="13" spans="2:60">
      <c r="B13" s="82" t="s">
        <v>1190</v>
      </c>
      <c r="D13" s="15"/>
      <c r="E13" s="15"/>
      <c r="G13" s="83">
        <v>840.3</v>
      </c>
      <c r="I13" s="83">
        <v>1.5116997000000001</v>
      </c>
      <c r="K13" s="83">
        <v>100</v>
      </c>
      <c r="L13" s="83">
        <v>0</v>
      </c>
    </row>
    <row r="14" spans="2:60">
      <c r="B14" t="s">
        <v>1191</v>
      </c>
      <c r="C14" t="s">
        <v>1192</v>
      </c>
      <c r="D14" t="s">
        <v>106</v>
      </c>
      <c r="E14" t="s">
        <v>133</v>
      </c>
      <c r="F14" t="s">
        <v>108</v>
      </c>
      <c r="G14" s="81">
        <v>840.3</v>
      </c>
      <c r="H14" s="81">
        <v>179.9</v>
      </c>
      <c r="I14" s="81">
        <v>1.5116997000000001</v>
      </c>
      <c r="J14" s="81">
        <v>0.03</v>
      </c>
      <c r="K14" s="81">
        <v>100</v>
      </c>
      <c r="L14" s="81">
        <v>0</v>
      </c>
    </row>
    <row r="15" spans="2:60">
      <c r="B15" s="82" t="s">
        <v>212</v>
      </c>
      <c r="D15" s="15"/>
      <c r="E15" s="15"/>
      <c r="G15" s="83">
        <v>0</v>
      </c>
      <c r="I15" s="83">
        <v>0</v>
      </c>
      <c r="K15" s="83">
        <v>0</v>
      </c>
      <c r="L15" s="83">
        <v>0</v>
      </c>
    </row>
    <row r="16" spans="2:60">
      <c r="B16" s="82" t="s">
        <v>1193</v>
      </c>
      <c r="D16" s="15"/>
      <c r="E16" s="15"/>
      <c r="G16" s="83">
        <v>0</v>
      </c>
      <c r="I16" s="83">
        <v>0</v>
      </c>
      <c r="K16" s="83">
        <v>0</v>
      </c>
      <c r="L16" s="83">
        <v>0</v>
      </c>
    </row>
    <row r="17" spans="2:12">
      <c r="B17" s="81">
        <v>0</v>
      </c>
      <c r="C17" s="81">
        <v>0</v>
      </c>
      <c r="D17" s="15"/>
      <c r="E17" s="81">
        <v>0</v>
      </c>
      <c r="F17" s="81">
        <v>0</v>
      </c>
      <c r="G17" s="81">
        <v>0</v>
      </c>
      <c r="H17" s="81">
        <v>0</v>
      </c>
      <c r="I17" s="81">
        <v>0</v>
      </c>
      <c r="J17" s="81">
        <v>0</v>
      </c>
      <c r="K17" s="81">
        <v>0</v>
      </c>
      <c r="L17" s="81">
        <v>0</v>
      </c>
    </row>
    <row r="18" spans="2:12">
      <c r="B18" s="91" t="s">
        <v>1389</v>
      </c>
      <c r="D18" s="15"/>
      <c r="E18" s="15"/>
    </row>
    <row r="19" spans="2:12">
      <c r="B19" s="91" t="s">
        <v>1390</v>
      </c>
      <c r="D19" s="15"/>
      <c r="E19" s="15"/>
    </row>
    <row r="20" spans="2:12">
      <c r="D20" s="15"/>
      <c r="E20" s="15"/>
    </row>
    <row r="21" spans="2:12">
      <c r="D21" s="15"/>
      <c r="E21" s="15"/>
    </row>
    <row r="22" spans="2:12">
      <c r="D22" s="15"/>
      <c r="E22" s="15"/>
    </row>
    <row r="23" spans="2:12">
      <c r="D23" s="15"/>
      <c r="E23" s="15"/>
    </row>
    <row r="24" spans="2:12">
      <c r="D24" s="15"/>
      <c r="E24" s="15"/>
    </row>
    <row r="25" spans="2:12">
      <c r="D25" s="15"/>
      <c r="E25" s="15"/>
    </row>
    <row r="26" spans="2:12">
      <c r="D26" s="15"/>
      <c r="E26" s="15"/>
    </row>
    <row r="27" spans="2:12">
      <c r="D27" s="15"/>
      <c r="E27" s="15"/>
    </row>
    <row r="28" spans="2:12">
      <c r="D28" s="15"/>
      <c r="E28" s="15"/>
    </row>
    <row r="29" spans="2:12">
      <c r="D29" s="15"/>
      <c r="E29" s="15"/>
    </row>
    <row r="30" spans="2:12">
      <c r="D30" s="15"/>
      <c r="E30" s="15"/>
    </row>
    <row r="31" spans="2:12">
      <c r="D31" s="15"/>
      <c r="E31" s="15"/>
    </row>
    <row r="32" spans="2:12">
      <c r="D32" s="15"/>
      <c r="E32" s="15"/>
    </row>
    <row r="33" spans="4:5">
      <c r="D33" s="15"/>
      <c r="E33" s="15"/>
    </row>
    <row r="34" spans="4:5">
      <c r="D34" s="15"/>
      <c r="E34" s="15"/>
    </row>
    <row r="35" spans="4:5">
      <c r="D35" s="15"/>
      <c r="E35" s="15"/>
    </row>
    <row r="36" spans="4:5">
      <c r="D36" s="15"/>
      <c r="E36" s="15"/>
    </row>
    <row r="37" spans="4:5">
      <c r="D37" s="15"/>
      <c r="E37" s="15"/>
    </row>
    <row r="38" spans="4:5">
      <c r="D38" s="15"/>
      <c r="E38" s="15"/>
    </row>
    <row r="39" spans="4:5">
      <c r="D39" s="15"/>
      <c r="E39" s="15"/>
    </row>
    <row r="40" spans="4:5">
      <c r="D40" s="15"/>
      <c r="E40" s="15"/>
    </row>
    <row r="41" spans="4:5">
      <c r="D41" s="15"/>
      <c r="E41" s="15"/>
    </row>
    <row r="42" spans="4:5">
      <c r="D42" s="15"/>
      <c r="E42" s="15"/>
    </row>
    <row r="43" spans="4:5">
      <c r="D43" s="15"/>
      <c r="E43" s="15"/>
    </row>
    <row r="44" spans="4:5">
      <c r="D44" s="15"/>
      <c r="E44" s="15"/>
    </row>
    <row r="45" spans="4:5">
      <c r="D45" s="15"/>
      <c r="E45" s="15"/>
    </row>
    <row r="46" spans="4:5">
      <c r="D46" s="15"/>
      <c r="E46" s="15"/>
    </row>
    <row r="47" spans="4:5">
      <c r="D47" s="15"/>
      <c r="E47" s="15"/>
    </row>
    <row r="48" spans="4:5">
      <c r="D48" s="15"/>
      <c r="E48" s="15"/>
    </row>
    <row r="49" spans="4:5">
      <c r="D49" s="15"/>
      <c r="E49" s="15"/>
    </row>
    <row r="50" spans="4:5">
      <c r="D50" s="15"/>
      <c r="E50" s="15"/>
    </row>
    <row r="51" spans="4:5">
      <c r="D51" s="15"/>
      <c r="E51" s="15"/>
    </row>
    <row r="52" spans="4:5">
      <c r="D52" s="15"/>
      <c r="E52" s="15"/>
    </row>
    <row r="53" spans="4:5">
      <c r="D53" s="15"/>
      <c r="E53" s="15"/>
    </row>
    <row r="54" spans="4:5">
      <c r="D54" s="15"/>
      <c r="E54" s="15"/>
    </row>
    <row r="55" spans="4:5">
      <c r="D55" s="15"/>
      <c r="E55" s="15"/>
    </row>
    <row r="56" spans="4:5">
      <c r="D56" s="15"/>
      <c r="E56" s="15"/>
    </row>
    <row r="57" spans="4:5">
      <c r="D57" s="15"/>
      <c r="E57" s="15"/>
    </row>
    <row r="58" spans="4:5">
      <c r="D58" s="15"/>
      <c r="E58" s="15"/>
    </row>
    <row r="59" spans="4:5">
      <c r="D59" s="15"/>
      <c r="E59" s="15"/>
    </row>
    <row r="60" spans="4:5">
      <c r="D60" s="15"/>
      <c r="E60" s="15"/>
    </row>
    <row r="61" spans="4:5">
      <c r="D61" s="15"/>
      <c r="E61" s="15"/>
    </row>
    <row r="62" spans="4:5">
      <c r="D62" s="15"/>
      <c r="E62" s="15"/>
    </row>
    <row r="63" spans="4:5">
      <c r="D63" s="15"/>
      <c r="E63" s="15"/>
    </row>
    <row r="64" spans="4:5">
      <c r="D64" s="15"/>
      <c r="E64" s="15"/>
    </row>
    <row r="65" spans="4:5">
      <c r="D65" s="15"/>
      <c r="E65" s="15"/>
    </row>
    <row r="66" spans="4:5">
      <c r="D66" s="15"/>
      <c r="E66" s="15"/>
    </row>
    <row r="67" spans="4:5">
      <c r="D67" s="15"/>
      <c r="E67" s="15"/>
    </row>
    <row r="68" spans="4:5">
      <c r="D68" s="15"/>
      <c r="E68" s="15"/>
    </row>
    <row r="69" spans="4:5">
      <c r="D69" s="15"/>
      <c r="E69" s="15"/>
    </row>
    <row r="70" spans="4:5">
      <c r="D70" s="15"/>
      <c r="E70" s="15"/>
    </row>
    <row r="71" spans="4:5">
      <c r="D71" s="15"/>
      <c r="E71" s="15"/>
    </row>
    <row r="72" spans="4:5">
      <c r="D72" s="15"/>
      <c r="E72" s="15"/>
    </row>
    <row r="73" spans="4:5">
      <c r="D73" s="15"/>
      <c r="E73" s="15"/>
    </row>
    <row r="74" spans="4:5">
      <c r="D74" s="15"/>
      <c r="E74" s="15"/>
    </row>
    <row r="75" spans="4:5">
      <c r="D75" s="15"/>
      <c r="E75" s="15"/>
    </row>
    <row r="76" spans="4:5">
      <c r="D76" s="15"/>
      <c r="E76" s="15"/>
    </row>
    <row r="77" spans="4:5">
      <c r="D77" s="15"/>
      <c r="E77" s="15"/>
    </row>
    <row r="78" spans="4:5">
      <c r="D78" s="15"/>
      <c r="E78" s="15"/>
    </row>
    <row r="79" spans="4:5">
      <c r="D79" s="15"/>
      <c r="E79" s="15"/>
    </row>
    <row r="80" spans="4:5">
      <c r="D80" s="15"/>
      <c r="E80" s="15"/>
    </row>
    <row r="81" spans="4:5">
      <c r="D81" s="15"/>
      <c r="E81" s="15"/>
    </row>
    <row r="82" spans="4:5">
      <c r="D82" s="15"/>
      <c r="E82" s="15"/>
    </row>
    <row r="83" spans="4:5">
      <c r="D83" s="15"/>
      <c r="E83" s="15"/>
    </row>
    <row r="84" spans="4:5">
      <c r="D84" s="15"/>
      <c r="E84" s="15"/>
    </row>
    <row r="85" spans="4:5">
      <c r="D85" s="15"/>
      <c r="E85" s="15"/>
    </row>
    <row r="86" spans="4:5">
      <c r="D86" s="15"/>
      <c r="E86" s="15"/>
    </row>
    <row r="87" spans="4:5">
      <c r="D87" s="15"/>
      <c r="E87" s="15"/>
    </row>
    <row r="88" spans="4:5">
      <c r="D88" s="15"/>
      <c r="E88" s="15"/>
    </row>
    <row r="89" spans="4:5">
      <c r="D89" s="15"/>
      <c r="E89" s="15"/>
    </row>
    <row r="90" spans="4:5">
      <c r="D90" s="15"/>
      <c r="E90" s="15"/>
    </row>
    <row r="91" spans="4:5">
      <c r="D91" s="15"/>
      <c r="E91" s="15"/>
    </row>
    <row r="92" spans="4:5">
      <c r="D92" s="15"/>
      <c r="E92" s="15"/>
    </row>
    <row r="93" spans="4:5">
      <c r="D93" s="15"/>
      <c r="E93" s="15"/>
    </row>
    <row r="94" spans="4:5">
      <c r="D94" s="15"/>
      <c r="E94" s="15"/>
    </row>
    <row r="95" spans="4:5">
      <c r="D95" s="15"/>
      <c r="E95" s="15"/>
    </row>
    <row r="96" spans="4:5">
      <c r="D96" s="15"/>
      <c r="E96" s="15"/>
    </row>
    <row r="97" spans="4:5">
      <c r="D97" s="15"/>
      <c r="E97" s="15"/>
    </row>
    <row r="98" spans="4:5">
      <c r="D98" s="15"/>
      <c r="E98" s="15"/>
    </row>
    <row r="99" spans="4:5">
      <c r="D99" s="15"/>
      <c r="E99" s="15"/>
    </row>
    <row r="100" spans="4:5">
      <c r="D100" s="15"/>
      <c r="E100" s="15"/>
    </row>
    <row r="101" spans="4:5">
      <c r="D101" s="15"/>
      <c r="E101" s="15"/>
    </row>
    <row r="102" spans="4:5">
      <c r="D102" s="15"/>
      <c r="E102" s="15"/>
    </row>
    <row r="103" spans="4:5">
      <c r="D103" s="15"/>
      <c r="E103" s="15"/>
    </row>
    <row r="104" spans="4:5">
      <c r="D104" s="15"/>
      <c r="E104" s="15"/>
    </row>
    <row r="105" spans="4:5">
      <c r="D105" s="15"/>
      <c r="E105" s="15"/>
    </row>
    <row r="106" spans="4:5">
      <c r="D106" s="15"/>
      <c r="E106" s="15"/>
    </row>
    <row r="107" spans="4:5">
      <c r="D107" s="15"/>
      <c r="E107" s="15"/>
    </row>
    <row r="108" spans="4:5">
      <c r="D108" s="15"/>
      <c r="E108" s="15"/>
    </row>
    <row r="109" spans="4:5">
      <c r="D109" s="15"/>
      <c r="E109" s="15"/>
    </row>
    <row r="110" spans="4:5">
      <c r="D110" s="15"/>
      <c r="E110" s="15"/>
    </row>
    <row r="111" spans="4:5">
      <c r="D111" s="15"/>
      <c r="E111" s="15"/>
    </row>
    <row r="112" spans="4:5">
      <c r="D112" s="15"/>
      <c r="E112" s="15"/>
    </row>
    <row r="113" spans="4:5">
      <c r="D113" s="15"/>
      <c r="E113" s="15"/>
    </row>
    <row r="114" spans="4:5">
      <c r="D114" s="15"/>
      <c r="E114" s="15"/>
    </row>
    <row r="115" spans="4:5">
      <c r="D115" s="15"/>
      <c r="E115" s="15"/>
    </row>
    <row r="116" spans="4:5">
      <c r="D116" s="15"/>
      <c r="E116" s="15"/>
    </row>
    <row r="117" spans="4:5">
      <c r="D117" s="15"/>
      <c r="E117" s="15"/>
    </row>
    <row r="118" spans="4:5">
      <c r="D118" s="15"/>
      <c r="E118" s="15"/>
    </row>
    <row r="119" spans="4:5">
      <c r="D119" s="15"/>
      <c r="E119" s="15"/>
    </row>
    <row r="120" spans="4:5">
      <c r="D120" s="15"/>
      <c r="E120" s="15"/>
    </row>
    <row r="121" spans="4:5">
      <c r="D121" s="15"/>
      <c r="E121" s="15"/>
    </row>
    <row r="122" spans="4:5">
      <c r="D122" s="15"/>
      <c r="E122" s="15"/>
    </row>
    <row r="123" spans="4:5">
      <c r="D123" s="15"/>
      <c r="E123" s="15"/>
    </row>
    <row r="124" spans="4:5">
      <c r="D124" s="15"/>
      <c r="E124" s="15"/>
    </row>
    <row r="125" spans="4:5">
      <c r="D125" s="15"/>
      <c r="E125" s="15"/>
    </row>
    <row r="126" spans="4:5">
      <c r="D126" s="15"/>
      <c r="E126" s="15"/>
    </row>
    <row r="127" spans="4:5">
      <c r="D127" s="15"/>
      <c r="E127" s="15"/>
    </row>
    <row r="128" spans="4:5">
      <c r="D128" s="15"/>
      <c r="E128" s="15"/>
    </row>
    <row r="129" spans="4:5">
      <c r="D129" s="15"/>
      <c r="E129" s="15"/>
    </row>
    <row r="130" spans="4:5">
      <c r="D130" s="15"/>
      <c r="E130" s="15"/>
    </row>
    <row r="131" spans="4:5">
      <c r="D131" s="15"/>
      <c r="E131" s="15"/>
    </row>
    <row r="132" spans="4:5">
      <c r="D132" s="15"/>
      <c r="E132" s="15"/>
    </row>
    <row r="133" spans="4:5">
      <c r="D133" s="15"/>
      <c r="E133" s="15"/>
    </row>
    <row r="134" spans="4:5">
      <c r="D134" s="15"/>
      <c r="E134" s="15"/>
    </row>
    <row r="135" spans="4:5">
      <c r="D135" s="15"/>
      <c r="E135" s="15"/>
    </row>
    <row r="136" spans="4:5">
      <c r="D136" s="15"/>
      <c r="E136" s="15"/>
    </row>
    <row r="137" spans="4:5">
      <c r="D137" s="15"/>
      <c r="E137" s="15"/>
    </row>
    <row r="138" spans="4:5">
      <c r="D138" s="15"/>
      <c r="E138" s="15"/>
    </row>
    <row r="139" spans="4:5">
      <c r="D139" s="15"/>
      <c r="E139" s="15"/>
    </row>
    <row r="140" spans="4:5">
      <c r="D140" s="15"/>
      <c r="E140" s="15"/>
    </row>
    <row r="141" spans="4:5">
      <c r="D141" s="15"/>
      <c r="E141" s="15"/>
    </row>
    <row r="142" spans="4:5">
      <c r="D142" s="15"/>
      <c r="E142" s="15"/>
    </row>
    <row r="143" spans="4:5">
      <c r="D143" s="15"/>
      <c r="E143" s="15"/>
    </row>
    <row r="144" spans="4:5">
      <c r="D144" s="15"/>
      <c r="E144" s="15"/>
    </row>
    <row r="145" spans="4:5">
      <c r="D145" s="15"/>
      <c r="E145" s="15"/>
    </row>
    <row r="146" spans="4:5">
      <c r="D146" s="15"/>
      <c r="E146" s="15"/>
    </row>
    <row r="147" spans="4:5">
      <c r="D147" s="15"/>
      <c r="E147" s="15"/>
    </row>
    <row r="148" spans="4:5">
      <c r="D148" s="15"/>
      <c r="E148" s="15"/>
    </row>
    <row r="149" spans="4:5">
      <c r="D149" s="15"/>
      <c r="E149" s="15"/>
    </row>
    <row r="150" spans="4:5">
      <c r="D150" s="15"/>
      <c r="E150" s="15"/>
    </row>
    <row r="151" spans="4:5">
      <c r="D151" s="15"/>
      <c r="E151" s="15"/>
    </row>
    <row r="152" spans="4:5">
      <c r="D152" s="15"/>
      <c r="E152" s="15"/>
    </row>
    <row r="153" spans="4:5">
      <c r="D153" s="15"/>
      <c r="E153" s="15"/>
    </row>
    <row r="154" spans="4:5">
      <c r="D154" s="15"/>
      <c r="E154" s="15"/>
    </row>
    <row r="155" spans="4:5">
      <c r="D155" s="15"/>
      <c r="E155" s="15"/>
    </row>
    <row r="156" spans="4:5">
      <c r="D156" s="15"/>
      <c r="E156" s="15"/>
    </row>
    <row r="157" spans="4:5">
      <c r="D157" s="15"/>
      <c r="E157" s="15"/>
    </row>
    <row r="158" spans="4:5">
      <c r="D158" s="15"/>
      <c r="E158" s="15"/>
    </row>
    <row r="159" spans="4:5">
      <c r="D159" s="15"/>
      <c r="E159" s="15"/>
    </row>
    <row r="160" spans="4:5">
      <c r="D160" s="15"/>
      <c r="E160" s="15"/>
    </row>
    <row r="161" spans="4:5">
      <c r="D161" s="15"/>
      <c r="E161" s="15"/>
    </row>
    <row r="162" spans="4:5">
      <c r="D162" s="15"/>
      <c r="E162" s="15"/>
    </row>
    <row r="163" spans="4:5">
      <c r="D163" s="15"/>
      <c r="E163" s="15"/>
    </row>
    <row r="164" spans="4:5">
      <c r="D164" s="15"/>
      <c r="E164" s="15"/>
    </row>
    <row r="165" spans="4:5">
      <c r="D165" s="15"/>
      <c r="E165" s="15"/>
    </row>
    <row r="166" spans="4:5">
      <c r="D166" s="15"/>
      <c r="E166" s="15"/>
    </row>
    <row r="167" spans="4:5">
      <c r="D167" s="15"/>
      <c r="E167" s="15"/>
    </row>
    <row r="168" spans="4:5">
      <c r="D168" s="15"/>
      <c r="E168" s="15"/>
    </row>
    <row r="169" spans="4:5">
      <c r="D169" s="15"/>
      <c r="E169" s="15"/>
    </row>
    <row r="170" spans="4:5">
      <c r="D170" s="15"/>
      <c r="E170" s="15"/>
    </row>
    <row r="171" spans="4:5">
      <c r="D171" s="15"/>
      <c r="E171" s="15"/>
    </row>
    <row r="172" spans="4:5">
      <c r="D172" s="15"/>
      <c r="E172" s="15"/>
    </row>
    <row r="173" spans="4:5">
      <c r="D173" s="15"/>
      <c r="E173" s="15"/>
    </row>
    <row r="174" spans="4:5">
      <c r="D174" s="15"/>
      <c r="E174" s="15"/>
    </row>
    <row r="175" spans="4:5">
      <c r="D175" s="15"/>
      <c r="E175" s="15"/>
    </row>
    <row r="176" spans="4:5">
      <c r="D176" s="15"/>
      <c r="E176" s="15"/>
    </row>
    <row r="177" spans="4:5">
      <c r="D177" s="15"/>
      <c r="E177" s="15"/>
    </row>
    <row r="178" spans="4:5">
      <c r="D178" s="15"/>
      <c r="E178" s="15"/>
    </row>
    <row r="179" spans="4:5">
      <c r="D179" s="15"/>
      <c r="E179" s="15"/>
    </row>
    <row r="180" spans="4:5">
      <c r="D180" s="15"/>
      <c r="E180" s="15"/>
    </row>
    <row r="181" spans="4:5">
      <c r="D181" s="15"/>
      <c r="E181" s="15"/>
    </row>
    <row r="182" spans="4:5">
      <c r="D182" s="15"/>
      <c r="E182" s="15"/>
    </row>
    <row r="183" spans="4:5">
      <c r="D183" s="15"/>
      <c r="E183" s="15"/>
    </row>
    <row r="184" spans="4:5">
      <c r="D184" s="15"/>
      <c r="E184" s="15"/>
    </row>
    <row r="185" spans="4:5">
      <c r="D185" s="15"/>
      <c r="E185" s="15"/>
    </row>
    <row r="186" spans="4:5">
      <c r="D186" s="15"/>
      <c r="E186" s="15"/>
    </row>
    <row r="187" spans="4:5">
      <c r="D187" s="15"/>
      <c r="E187" s="15"/>
    </row>
    <row r="188" spans="4:5">
      <c r="D188" s="15"/>
      <c r="E188" s="15"/>
    </row>
    <row r="189" spans="4:5">
      <c r="D189" s="15"/>
      <c r="E189" s="15"/>
    </row>
    <row r="190" spans="4:5">
      <c r="D190" s="15"/>
      <c r="E190" s="15"/>
    </row>
    <row r="191" spans="4:5">
      <c r="D191" s="15"/>
      <c r="E191" s="15"/>
    </row>
    <row r="192" spans="4:5">
      <c r="D192" s="15"/>
      <c r="E192" s="15"/>
    </row>
    <row r="193" spans="4:5">
      <c r="D193" s="15"/>
      <c r="E193" s="15"/>
    </row>
    <row r="194" spans="4:5">
      <c r="D194" s="15"/>
      <c r="E194" s="15"/>
    </row>
    <row r="195" spans="4:5">
      <c r="D195" s="15"/>
      <c r="E195" s="15"/>
    </row>
    <row r="196" spans="4:5">
      <c r="D196" s="15"/>
      <c r="E196" s="15"/>
    </row>
    <row r="197" spans="4:5">
      <c r="D197" s="15"/>
      <c r="E197" s="15"/>
    </row>
    <row r="198" spans="4:5">
      <c r="D198" s="15"/>
      <c r="E198" s="15"/>
    </row>
    <row r="199" spans="4:5">
      <c r="D199" s="15"/>
      <c r="E199" s="15"/>
    </row>
    <row r="200" spans="4:5">
      <c r="D200" s="15"/>
      <c r="E200" s="15"/>
    </row>
    <row r="201" spans="4:5">
      <c r="D201" s="15"/>
      <c r="E201" s="15"/>
    </row>
    <row r="202" spans="4:5">
      <c r="D202" s="15"/>
      <c r="E202" s="15"/>
    </row>
    <row r="203" spans="4:5">
      <c r="D203" s="15"/>
      <c r="E203" s="15"/>
    </row>
    <row r="204" spans="4:5">
      <c r="D204" s="15"/>
      <c r="E204" s="15"/>
    </row>
    <row r="205" spans="4:5">
      <c r="D205" s="15"/>
      <c r="E205" s="15"/>
    </row>
    <row r="206" spans="4:5">
      <c r="D206" s="15"/>
      <c r="E206" s="15"/>
    </row>
    <row r="207" spans="4:5">
      <c r="D207" s="15"/>
      <c r="E207" s="15"/>
    </row>
    <row r="208" spans="4:5">
      <c r="D208" s="15"/>
      <c r="E208" s="15"/>
    </row>
    <row r="209" spans="4:5">
      <c r="D209" s="15"/>
      <c r="E209" s="15"/>
    </row>
    <row r="210" spans="4:5">
      <c r="D210" s="15"/>
      <c r="E210" s="15"/>
    </row>
    <row r="211" spans="4:5">
      <c r="D211" s="15"/>
      <c r="E211" s="15"/>
    </row>
    <row r="212" spans="4:5">
      <c r="D212" s="15"/>
      <c r="E212" s="15"/>
    </row>
    <row r="213" spans="4:5">
      <c r="D213" s="15"/>
      <c r="E213" s="15"/>
    </row>
    <row r="214" spans="4:5">
      <c r="D214" s="15"/>
      <c r="E214" s="15"/>
    </row>
    <row r="215" spans="4:5">
      <c r="D215" s="15"/>
      <c r="E215" s="15"/>
    </row>
    <row r="216" spans="4:5">
      <c r="D216" s="15"/>
      <c r="E216" s="15"/>
    </row>
    <row r="217" spans="4:5">
      <c r="D217" s="15"/>
      <c r="E217" s="15"/>
    </row>
    <row r="218" spans="4:5">
      <c r="D218" s="15"/>
      <c r="E218" s="15"/>
    </row>
    <row r="219" spans="4:5">
      <c r="D219" s="15"/>
      <c r="E219" s="15"/>
    </row>
    <row r="220" spans="4:5">
      <c r="D220" s="15"/>
      <c r="E220" s="15"/>
    </row>
    <row r="221" spans="4:5">
      <c r="D221" s="15"/>
      <c r="E221" s="15"/>
    </row>
    <row r="222" spans="4:5">
      <c r="D222" s="15"/>
      <c r="E222" s="15"/>
    </row>
    <row r="223" spans="4:5">
      <c r="D223" s="15"/>
      <c r="E223" s="15"/>
    </row>
    <row r="224" spans="4:5">
      <c r="D224" s="15"/>
      <c r="E224" s="15"/>
    </row>
    <row r="225" spans="4:5">
      <c r="D225" s="15"/>
      <c r="E225" s="15"/>
    </row>
    <row r="226" spans="4:5">
      <c r="D226" s="15"/>
      <c r="E226" s="15"/>
    </row>
    <row r="227" spans="4:5">
      <c r="D227" s="15"/>
      <c r="E227" s="15"/>
    </row>
    <row r="228" spans="4:5">
      <c r="D228" s="15"/>
      <c r="E228" s="15"/>
    </row>
    <row r="229" spans="4:5">
      <c r="D229" s="15"/>
      <c r="E229" s="15"/>
    </row>
    <row r="230" spans="4:5">
      <c r="D230" s="15"/>
      <c r="E230" s="15"/>
    </row>
    <row r="231" spans="4:5">
      <c r="D231" s="15"/>
      <c r="E231" s="15"/>
    </row>
    <row r="232" spans="4:5">
      <c r="D232" s="15"/>
      <c r="E232" s="15"/>
    </row>
    <row r="233" spans="4:5">
      <c r="D233" s="15"/>
      <c r="E233" s="15"/>
    </row>
    <row r="234" spans="4:5">
      <c r="D234" s="15"/>
      <c r="E234" s="15"/>
    </row>
    <row r="235" spans="4:5">
      <c r="D235" s="15"/>
      <c r="E235" s="15"/>
    </row>
    <row r="236" spans="4:5">
      <c r="D236" s="15"/>
      <c r="E236" s="15"/>
    </row>
    <row r="237" spans="4:5">
      <c r="D237" s="15"/>
      <c r="E237" s="15"/>
    </row>
    <row r="238" spans="4:5">
      <c r="D238" s="15"/>
      <c r="E238" s="15"/>
    </row>
    <row r="239" spans="4:5">
      <c r="D239" s="15"/>
      <c r="E239" s="15"/>
    </row>
    <row r="240" spans="4:5">
      <c r="D240" s="15"/>
      <c r="E240" s="15"/>
    </row>
    <row r="241" spans="4:5">
      <c r="D241" s="15"/>
      <c r="E241" s="15"/>
    </row>
    <row r="242" spans="4:5">
      <c r="D242" s="15"/>
      <c r="E242" s="15"/>
    </row>
    <row r="243" spans="4:5">
      <c r="D243" s="15"/>
      <c r="E243" s="15"/>
    </row>
    <row r="244" spans="4:5">
      <c r="D244" s="15"/>
      <c r="E244" s="15"/>
    </row>
    <row r="245" spans="4:5">
      <c r="D245" s="15"/>
      <c r="E245" s="15"/>
    </row>
    <row r="246" spans="4:5">
      <c r="D246" s="15"/>
      <c r="E246" s="15"/>
    </row>
    <row r="247" spans="4:5">
      <c r="D247" s="15"/>
      <c r="E247" s="15"/>
    </row>
    <row r="248" spans="4:5">
      <c r="D248" s="15"/>
      <c r="E248" s="15"/>
    </row>
    <row r="249" spans="4:5">
      <c r="D249" s="15"/>
      <c r="E249" s="15"/>
    </row>
    <row r="250" spans="4:5">
      <c r="D250" s="15"/>
      <c r="E250" s="15"/>
    </row>
    <row r="251" spans="4:5">
      <c r="D251" s="15"/>
      <c r="E251" s="15"/>
    </row>
    <row r="252" spans="4:5">
      <c r="D252" s="15"/>
      <c r="E252" s="15"/>
    </row>
    <row r="253" spans="4:5">
      <c r="D253" s="15"/>
      <c r="E253" s="15"/>
    </row>
    <row r="254" spans="4:5">
      <c r="D254" s="15"/>
      <c r="E254" s="15"/>
    </row>
    <row r="255" spans="4:5">
      <c r="D255" s="15"/>
      <c r="E255" s="15"/>
    </row>
    <row r="256" spans="4:5">
      <c r="D256" s="15"/>
      <c r="E256" s="15"/>
    </row>
    <row r="257" spans="4:5">
      <c r="D257" s="15"/>
      <c r="E257" s="15"/>
    </row>
    <row r="258" spans="4:5">
      <c r="D258" s="15"/>
      <c r="E258" s="15"/>
    </row>
    <row r="259" spans="4:5">
      <c r="D259" s="15"/>
      <c r="E259" s="15"/>
    </row>
    <row r="260" spans="4:5">
      <c r="D260" s="15"/>
      <c r="E260" s="15"/>
    </row>
    <row r="261" spans="4:5">
      <c r="D261" s="15"/>
      <c r="E261" s="15"/>
    </row>
    <row r="262" spans="4:5">
      <c r="D262" s="15"/>
      <c r="E262" s="15"/>
    </row>
    <row r="263" spans="4:5">
      <c r="D263" s="15"/>
      <c r="E263" s="15"/>
    </row>
    <row r="264" spans="4:5">
      <c r="D264" s="15"/>
      <c r="E264" s="15"/>
    </row>
    <row r="265" spans="4:5">
      <c r="D265" s="15"/>
      <c r="E265" s="15"/>
    </row>
    <row r="266" spans="4:5">
      <c r="D266" s="15"/>
      <c r="E266" s="15"/>
    </row>
    <row r="267" spans="4:5">
      <c r="D267" s="15"/>
      <c r="E267" s="15"/>
    </row>
    <row r="268" spans="4:5">
      <c r="D268" s="15"/>
      <c r="E268" s="15"/>
    </row>
    <row r="269" spans="4:5">
      <c r="D269" s="15"/>
      <c r="E269" s="15"/>
    </row>
    <row r="270" spans="4:5">
      <c r="D270" s="15"/>
      <c r="E270" s="15"/>
    </row>
    <row r="271" spans="4:5">
      <c r="D271" s="15"/>
      <c r="E271" s="15"/>
    </row>
    <row r="272" spans="4:5">
      <c r="D272" s="15"/>
      <c r="E272" s="15"/>
    </row>
    <row r="273" spans="4:5">
      <c r="D273" s="15"/>
      <c r="E273" s="15"/>
    </row>
    <row r="274" spans="4:5">
      <c r="D274" s="15"/>
      <c r="E274" s="15"/>
    </row>
    <row r="275" spans="4:5">
      <c r="D275" s="15"/>
      <c r="E275" s="15"/>
    </row>
    <row r="276" spans="4:5">
      <c r="D276" s="15"/>
      <c r="E276" s="15"/>
    </row>
    <row r="277" spans="4:5">
      <c r="D277" s="15"/>
      <c r="E277" s="15"/>
    </row>
    <row r="278" spans="4:5">
      <c r="D278" s="15"/>
      <c r="E278" s="15"/>
    </row>
    <row r="279" spans="4:5">
      <c r="D279" s="15"/>
      <c r="E279" s="15"/>
    </row>
    <row r="280" spans="4:5">
      <c r="D280" s="15"/>
      <c r="E280" s="15"/>
    </row>
    <row r="281" spans="4:5">
      <c r="D281" s="15"/>
      <c r="E281" s="15"/>
    </row>
    <row r="282" spans="4:5">
      <c r="D282" s="15"/>
      <c r="E282" s="15"/>
    </row>
    <row r="283" spans="4:5">
      <c r="D283" s="15"/>
      <c r="E283" s="15"/>
    </row>
    <row r="284" spans="4:5">
      <c r="D284" s="15"/>
      <c r="E284" s="15"/>
    </row>
    <row r="285" spans="4:5">
      <c r="D285" s="15"/>
      <c r="E285" s="15"/>
    </row>
    <row r="286" spans="4:5">
      <c r="D286" s="15"/>
      <c r="E286" s="15"/>
    </row>
    <row r="287" spans="4:5">
      <c r="D287" s="15"/>
      <c r="E287" s="15"/>
    </row>
    <row r="288" spans="4:5">
      <c r="D288" s="15"/>
      <c r="E288" s="15"/>
    </row>
    <row r="289" spans="4:5">
      <c r="D289" s="15"/>
      <c r="E289" s="15"/>
    </row>
    <row r="290" spans="4:5">
      <c r="D290" s="15"/>
      <c r="E290" s="15"/>
    </row>
    <row r="291" spans="4:5">
      <c r="D291" s="15"/>
      <c r="E291" s="15"/>
    </row>
    <row r="292" spans="4:5">
      <c r="D292" s="15"/>
      <c r="E292" s="15"/>
    </row>
    <row r="293" spans="4:5">
      <c r="D293" s="15"/>
      <c r="E293" s="15"/>
    </row>
    <row r="294" spans="4:5">
      <c r="D294" s="15"/>
      <c r="E294" s="15"/>
    </row>
    <row r="295" spans="4:5">
      <c r="D295" s="15"/>
      <c r="E295" s="15"/>
    </row>
    <row r="296" spans="4:5">
      <c r="D296" s="15"/>
      <c r="E296" s="15"/>
    </row>
    <row r="297" spans="4:5">
      <c r="D297" s="15"/>
      <c r="E297" s="15"/>
    </row>
    <row r="298" spans="4:5">
      <c r="D298" s="15"/>
      <c r="E298" s="15"/>
    </row>
    <row r="299" spans="4:5">
      <c r="D299" s="15"/>
      <c r="E299" s="15"/>
    </row>
    <row r="300" spans="4:5">
      <c r="D300" s="15"/>
      <c r="E300" s="15"/>
    </row>
    <row r="301" spans="4:5">
      <c r="D301" s="15"/>
      <c r="E301" s="15"/>
    </row>
    <row r="302" spans="4:5">
      <c r="D302" s="15"/>
      <c r="E302" s="15"/>
    </row>
    <row r="303" spans="4:5">
      <c r="D303" s="15"/>
      <c r="E303" s="15"/>
    </row>
    <row r="304" spans="4:5">
      <c r="D304" s="15"/>
      <c r="E304" s="15"/>
    </row>
    <row r="305" spans="4:5">
      <c r="D305" s="15"/>
      <c r="E305" s="15"/>
    </row>
    <row r="306" spans="4:5">
      <c r="D306" s="15"/>
      <c r="E306" s="15"/>
    </row>
    <row r="307" spans="4:5">
      <c r="D307" s="15"/>
      <c r="E307" s="15"/>
    </row>
    <row r="308" spans="4:5">
      <c r="D308" s="15"/>
      <c r="E308" s="15"/>
    </row>
    <row r="309" spans="4:5">
      <c r="D309" s="15"/>
      <c r="E309" s="15"/>
    </row>
    <row r="310" spans="4:5">
      <c r="D310" s="15"/>
      <c r="E310" s="15"/>
    </row>
    <row r="311" spans="4:5">
      <c r="D311" s="15"/>
      <c r="E311" s="15"/>
    </row>
    <row r="312" spans="4:5">
      <c r="D312" s="15"/>
      <c r="E312" s="15"/>
    </row>
    <row r="313" spans="4:5">
      <c r="D313" s="15"/>
      <c r="E313" s="15"/>
    </row>
    <row r="314" spans="4:5">
      <c r="D314" s="15"/>
      <c r="E314" s="15"/>
    </row>
    <row r="315" spans="4:5">
      <c r="D315" s="15"/>
      <c r="E315" s="15"/>
    </row>
    <row r="316" spans="4:5">
      <c r="D316" s="15"/>
      <c r="E316" s="15"/>
    </row>
    <row r="317" spans="4:5">
      <c r="D317" s="15"/>
      <c r="E317" s="15"/>
    </row>
    <row r="318" spans="4:5">
      <c r="D318" s="15"/>
      <c r="E318" s="15"/>
    </row>
    <row r="319" spans="4:5">
      <c r="D319" s="15"/>
      <c r="E319" s="15"/>
    </row>
    <row r="320" spans="4:5">
      <c r="D320" s="15"/>
      <c r="E320" s="15"/>
    </row>
    <row r="321" spans="4:5">
      <c r="D321" s="15"/>
      <c r="E321" s="15"/>
    </row>
    <row r="322" spans="4:5">
      <c r="D322" s="15"/>
      <c r="E322" s="15"/>
    </row>
    <row r="323" spans="4:5">
      <c r="D323" s="15"/>
      <c r="E323" s="15"/>
    </row>
    <row r="324" spans="4:5">
      <c r="D324" s="15"/>
      <c r="E324" s="15"/>
    </row>
    <row r="325" spans="4:5">
      <c r="D325" s="15"/>
      <c r="E325" s="15"/>
    </row>
    <row r="326" spans="4:5">
      <c r="D326" s="15"/>
      <c r="E326" s="15"/>
    </row>
    <row r="327" spans="4:5">
      <c r="D327" s="15"/>
      <c r="E327" s="15"/>
    </row>
    <row r="328" spans="4:5">
      <c r="D328" s="15"/>
      <c r="E328" s="15"/>
    </row>
    <row r="329" spans="4:5">
      <c r="D329" s="15"/>
      <c r="E329" s="15"/>
    </row>
    <row r="330" spans="4:5">
      <c r="D330" s="15"/>
      <c r="E330" s="15"/>
    </row>
    <row r="331" spans="4:5">
      <c r="D331" s="15"/>
      <c r="E331" s="15"/>
    </row>
    <row r="332" spans="4:5">
      <c r="D332" s="15"/>
      <c r="E332" s="15"/>
    </row>
    <row r="333" spans="4:5">
      <c r="D333" s="15"/>
      <c r="E333" s="15"/>
    </row>
    <row r="334" spans="4:5">
      <c r="D334" s="15"/>
      <c r="E334" s="15"/>
    </row>
    <row r="335" spans="4:5">
      <c r="D335" s="15"/>
      <c r="E335" s="15"/>
    </row>
    <row r="336" spans="4:5">
      <c r="D336" s="15"/>
      <c r="E336" s="15"/>
    </row>
    <row r="337" spans="4:5">
      <c r="D337" s="15"/>
      <c r="E337" s="15"/>
    </row>
    <row r="338" spans="4:5">
      <c r="D338" s="15"/>
      <c r="E338" s="15"/>
    </row>
    <row r="339" spans="4:5">
      <c r="D339" s="15"/>
      <c r="E339" s="15"/>
    </row>
    <row r="340" spans="4:5">
      <c r="D340" s="15"/>
      <c r="E340" s="15"/>
    </row>
    <row r="341" spans="4:5">
      <c r="D341" s="15"/>
      <c r="E341" s="15"/>
    </row>
    <row r="342" spans="4:5">
      <c r="D342" s="15"/>
      <c r="E342" s="15"/>
    </row>
    <row r="343" spans="4:5">
      <c r="D343" s="15"/>
      <c r="E343" s="15"/>
    </row>
    <row r="344" spans="4:5">
      <c r="D344" s="15"/>
      <c r="E344" s="15"/>
    </row>
    <row r="345" spans="4:5">
      <c r="D345" s="15"/>
      <c r="E345" s="15"/>
    </row>
    <row r="346" spans="4:5">
      <c r="D346" s="15"/>
      <c r="E346" s="15"/>
    </row>
    <row r="347" spans="4:5">
      <c r="D347" s="15"/>
      <c r="E347" s="15"/>
    </row>
    <row r="348" spans="4:5">
      <c r="D348" s="15"/>
      <c r="E348" s="15"/>
    </row>
    <row r="349" spans="4:5">
      <c r="D349" s="15"/>
      <c r="E349" s="15"/>
    </row>
    <row r="350" spans="4:5">
      <c r="D350" s="15"/>
      <c r="E350" s="15"/>
    </row>
    <row r="351" spans="4:5">
      <c r="D351" s="15"/>
      <c r="E351" s="15"/>
    </row>
    <row r="352" spans="4:5">
      <c r="D352" s="15"/>
      <c r="E352" s="15"/>
    </row>
    <row r="353" spans="4:5">
      <c r="D353" s="15"/>
      <c r="E353" s="15"/>
    </row>
    <row r="354" spans="4:5">
      <c r="D354" s="15"/>
      <c r="E354" s="15"/>
    </row>
    <row r="355" spans="4:5">
      <c r="D355" s="15"/>
      <c r="E355" s="15"/>
    </row>
    <row r="356" spans="4:5">
      <c r="D356" s="15"/>
      <c r="E356" s="15"/>
    </row>
    <row r="357" spans="4:5">
      <c r="D357" s="15"/>
      <c r="E357" s="15"/>
    </row>
    <row r="358" spans="4:5">
      <c r="D358" s="15"/>
      <c r="E358" s="15"/>
    </row>
    <row r="359" spans="4:5">
      <c r="D359" s="15"/>
      <c r="E359" s="15"/>
    </row>
    <row r="360" spans="4:5">
      <c r="D360" s="15"/>
      <c r="E360" s="15"/>
    </row>
    <row r="361" spans="4:5">
      <c r="D361" s="15"/>
      <c r="E361" s="15"/>
    </row>
    <row r="362" spans="4:5">
      <c r="D362" s="15"/>
      <c r="E362" s="15"/>
    </row>
    <row r="363" spans="4:5">
      <c r="D363" s="15"/>
      <c r="E363" s="15"/>
    </row>
    <row r="364" spans="4:5">
      <c r="D364" s="15"/>
      <c r="E364" s="15"/>
    </row>
    <row r="365" spans="4:5">
      <c r="D365" s="15"/>
      <c r="E365" s="15"/>
    </row>
    <row r="366" spans="4:5">
      <c r="D366" s="15"/>
      <c r="E366" s="15"/>
    </row>
    <row r="367" spans="4:5">
      <c r="D367" s="15"/>
      <c r="E367" s="15"/>
    </row>
    <row r="368" spans="4:5">
      <c r="D368" s="15"/>
      <c r="E368" s="15"/>
    </row>
    <row r="369" spans="4:5">
      <c r="D369" s="15"/>
      <c r="E369" s="15"/>
    </row>
    <row r="370" spans="4:5">
      <c r="D370" s="15"/>
      <c r="E370" s="15"/>
    </row>
    <row r="371" spans="4:5">
      <c r="D371" s="15"/>
      <c r="E371" s="15"/>
    </row>
    <row r="372" spans="4:5">
      <c r="D372" s="15"/>
      <c r="E372" s="15"/>
    </row>
    <row r="373" spans="4:5">
      <c r="D373" s="15"/>
      <c r="E373" s="15"/>
    </row>
    <row r="374" spans="4:5">
      <c r="D374" s="15"/>
      <c r="E374" s="15"/>
    </row>
    <row r="375" spans="4:5">
      <c r="D375" s="15"/>
      <c r="E375" s="15"/>
    </row>
    <row r="376" spans="4:5">
      <c r="D376" s="15"/>
      <c r="E376" s="15"/>
    </row>
    <row r="377" spans="4:5">
      <c r="D377" s="15"/>
      <c r="E377" s="15"/>
    </row>
    <row r="378" spans="4:5">
      <c r="D378" s="15"/>
      <c r="E378" s="15"/>
    </row>
    <row r="379" spans="4:5">
      <c r="D379" s="15"/>
      <c r="E379" s="15"/>
    </row>
    <row r="380" spans="4:5">
      <c r="D380" s="15"/>
      <c r="E380" s="15"/>
    </row>
    <row r="381" spans="4:5">
      <c r="D381" s="15"/>
      <c r="E381" s="15"/>
    </row>
    <row r="382" spans="4:5">
      <c r="D382" s="15"/>
      <c r="E382" s="15"/>
    </row>
    <row r="383" spans="4:5">
      <c r="D383" s="15"/>
      <c r="E383" s="15"/>
    </row>
    <row r="384" spans="4:5">
      <c r="D384" s="15"/>
      <c r="E384" s="15"/>
    </row>
    <row r="385" spans="4:5">
      <c r="D385" s="15"/>
      <c r="E385" s="15"/>
    </row>
    <row r="386" spans="4:5">
      <c r="D386" s="15"/>
      <c r="E386" s="15"/>
    </row>
    <row r="387" spans="4:5">
      <c r="D387" s="15"/>
      <c r="E387" s="15"/>
    </row>
    <row r="388" spans="4:5">
      <c r="D388" s="15"/>
      <c r="E388" s="15"/>
    </row>
    <row r="389" spans="4:5">
      <c r="D389" s="15"/>
      <c r="E389" s="15"/>
    </row>
    <row r="390" spans="4:5">
      <c r="D390" s="15"/>
      <c r="E390" s="15"/>
    </row>
    <row r="391" spans="4:5">
      <c r="D391" s="15"/>
      <c r="E391" s="15"/>
    </row>
    <row r="392" spans="4:5">
      <c r="D392" s="15"/>
      <c r="E392" s="15"/>
    </row>
    <row r="393" spans="4:5">
      <c r="D393" s="15"/>
      <c r="E393" s="15"/>
    </row>
    <row r="394" spans="4:5">
      <c r="D394" s="15"/>
      <c r="E394" s="15"/>
    </row>
    <row r="395" spans="4:5">
      <c r="D395" s="15"/>
      <c r="E395" s="15"/>
    </row>
    <row r="396" spans="4:5">
      <c r="D396" s="15"/>
      <c r="E396" s="15"/>
    </row>
    <row r="397" spans="4:5">
      <c r="D397" s="15"/>
      <c r="E397" s="15"/>
    </row>
    <row r="398" spans="4:5">
      <c r="D398" s="15"/>
      <c r="E398" s="15"/>
    </row>
    <row r="399" spans="4:5">
      <c r="D399" s="15"/>
      <c r="E399" s="15"/>
    </row>
    <row r="400" spans="4:5">
      <c r="D400" s="15"/>
      <c r="E400" s="15"/>
    </row>
    <row r="401" spans="4:5">
      <c r="D401" s="15"/>
      <c r="E401" s="15"/>
    </row>
    <row r="402" spans="4:5">
      <c r="D402" s="15"/>
      <c r="E402" s="15"/>
    </row>
    <row r="403" spans="4:5">
      <c r="D403" s="15"/>
      <c r="E403" s="15"/>
    </row>
    <row r="404" spans="4:5">
      <c r="D404" s="15"/>
      <c r="E404" s="15"/>
    </row>
    <row r="405" spans="4:5">
      <c r="D405" s="15"/>
      <c r="E405" s="15"/>
    </row>
    <row r="406" spans="4:5">
      <c r="D406" s="15"/>
      <c r="E406" s="15"/>
    </row>
    <row r="407" spans="4:5">
      <c r="D407" s="15"/>
      <c r="E407" s="15"/>
    </row>
    <row r="408" spans="4:5">
      <c r="D408" s="15"/>
      <c r="E408" s="15"/>
    </row>
    <row r="409" spans="4:5">
      <c r="D409" s="15"/>
      <c r="E409" s="15"/>
    </row>
    <row r="410" spans="4:5">
      <c r="D410" s="15"/>
      <c r="E410" s="15"/>
    </row>
    <row r="411" spans="4:5">
      <c r="D411" s="15"/>
      <c r="E411" s="15"/>
    </row>
    <row r="412" spans="4:5">
      <c r="D412" s="15"/>
      <c r="E412" s="15"/>
    </row>
    <row r="413" spans="4:5">
      <c r="D413" s="15"/>
      <c r="E413" s="15"/>
    </row>
    <row r="414" spans="4:5">
      <c r="D414" s="15"/>
      <c r="E414" s="15"/>
    </row>
    <row r="415" spans="4:5">
      <c r="D415" s="15"/>
      <c r="E415" s="15"/>
    </row>
    <row r="416" spans="4:5">
      <c r="D416" s="15"/>
      <c r="E416" s="15"/>
    </row>
    <row r="417" spans="4:5">
      <c r="D417" s="15"/>
      <c r="E417" s="15"/>
    </row>
    <row r="418" spans="4:5">
      <c r="D418" s="15"/>
      <c r="E418" s="15"/>
    </row>
    <row r="419" spans="4:5">
      <c r="D419" s="15"/>
      <c r="E419" s="15"/>
    </row>
    <row r="420" spans="4:5">
      <c r="D420" s="15"/>
      <c r="E420" s="15"/>
    </row>
    <row r="421" spans="4:5">
      <c r="D421" s="15"/>
      <c r="E421" s="15"/>
    </row>
    <row r="422" spans="4:5">
      <c r="D422" s="15"/>
      <c r="E422" s="15"/>
    </row>
    <row r="423" spans="4:5">
      <c r="D423" s="15"/>
      <c r="E423" s="15"/>
    </row>
    <row r="424" spans="4:5">
      <c r="D424" s="15"/>
      <c r="E424" s="15"/>
    </row>
    <row r="425" spans="4:5">
      <c r="D425" s="15"/>
      <c r="E425" s="15"/>
    </row>
    <row r="426" spans="4:5">
      <c r="D426" s="15"/>
      <c r="E426" s="15"/>
    </row>
    <row r="427" spans="4:5">
      <c r="D427" s="15"/>
      <c r="E427" s="15"/>
    </row>
    <row r="428" spans="4:5">
      <c r="D428" s="15"/>
      <c r="E428" s="15"/>
    </row>
    <row r="429" spans="4:5">
      <c r="D429" s="15"/>
      <c r="E429" s="15"/>
    </row>
    <row r="430" spans="4:5">
      <c r="D430" s="15"/>
      <c r="E430" s="15"/>
    </row>
    <row r="431" spans="4:5">
      <c r="D431" s="15"/>
      <c r="E431" s="15"/>
    </row>
    <row r="432" spans="4:5">
      <c r="D432" s="15"/>
      <c r="E432" s="15"/>
    </row>
    <row r="433" spans="4:5">
      <c r="D433" s="15"/>
      <c r="E433" s="15"/>
    </row>
    <row r="434" spans="4:5">
      <c r="D434" s="15"/>
      <c r="E434" s="15"/>
    </row>
    <row r="435" spans="4:5">
      <c r="D435" s="15"/>
      <c r="E435" s="15"/>
    </row>
    <row r="436" spans="4:5">
      <c r="D436" s="15"/>
      <c r="E436" s="15"/>
    </row>
    <row r="437" spans="4:5">
      <c r="D437" s="15"/>
      <c r="E437" s="15"/>
    </row>
    <row r="438" spans="4:5">
      <c r="D438" s="15"/>
      <c r="E438" s="15"/>
    </row>
    <row r="439" spans="4:5">
      <c r="D439" s="15"/>
      <c r="E439" s="15"/>
    </row>
    <row r="440" spans="4:5">
      <c r="D440" s="15"/>
      <c r="E440" s="15"/>
    </row>
    <row r="441" spans="4:5">
      <c r="D441" s="15"/>
      <c r="E441" s="15"/>
    </row>
    <row r="442" spans="4:5">
      <c r="D442" s="15"/>
      <c r="E442" s="15"/>
    </row>
    <row r="443" spans="4:5">
      <c r="D443" s="15"/>
      <c r="E443" s="15"/>
    </row>
    <row r="444" spans="4:5">
      <c r="D444" s="15"/>
      <c r="E444" s="15"/>
    </row>
    <row r="445" spans="4:5">
      <c r="D445" s="15"/>
      <c r="E445" s="15"/>
    </row>
    <row r="446" spans="4:5">
      <c r="D446" s="15"/>
      <c r="E446" s="15"/>
    </row>
    <row r="447" spans="4:5">
      <c r="D447" s="15"/>
      <c r="E447" s="15"/>
    </row>
    <row r="448" spans="4:5">
      <c r="D448" s="15"/>
      <c r="E448" s="15"/>
    </row>
    <row r="449" spans="4:5">
      <c r="D449" s="15"/>
      <c r="E449" s="15"/>
    </row>
    <row r="450" spans="4:5">
      <c r="D450" s="15"/>
      <c r="E450" s="15"/>
    </row>
    <row r="451" spans="4:5">
      <c r="D451" s="15"/>
      <c r="E451" s="15"/>
    </row>
    <row r="452" spans="4:5">
      <c r="D452" s="15"/>
      <c r="E452" s="15"/>
    </row>
    <row r="453" spans="4:5">
      <c r="D453" s="15"/>
      <c r="E453" s="15"/>
    </row>
    <row r="454" spans="4:5">
      <c r="D454" s="15"/>
      <c r="E454" s="15"/>
    </row>
    <row r="455" spans="4:5">
      <c r="D455" s="15"/>
      <c r="E455" s="15"/>
    </row>
    <row r="456" spans="4:5">
      <c r="D456" s="15"/>
      <c r="E456" s="15"/>
    </row>
    <row r="457" spans="4:5">
      <c r="D457" s="15"/>
      <c r="E457" s="15"/>
    </row>
    <row r="458" spans="4:5">
      <c r="D458" s="15"/>
      <c r="E458" s="15"/>
    </row>
    <row r="459" spans="4:5">
      <c r="D459" s="15"/>
      <c r="E459" s="15"/>
    </row>
    <row r="460" spans="4:5">
      <c r="D460" s="15"/>
      <c r="E460" s="15"/>
    </row>
    <row r="461" spans="4:5">
      <c r="D461" s="15"/>
      <c r="E461" s="15"/>
    </row>
    <row r="462" spans="4:5">
      <c r="D462" s="15"/>
      <c r="E462" s="15"/>
    </row>
    <row r="463" spans="4:5">
      <c r="D463" s="15"/>
      <c r="E463" s="15"/>
    </row>
    <row r="464" spans="4:5">
      <c r="D464" s="15"/>
      <c r="E464" s="15"/>
    </row>
    <row r="465" spans="4:5">
      <c r="D465" s="15"/>
      <c r="E465" s="15"/>
    </row>
    <row r="466" spans="4:5">
      <c r="D466" s="15"/>
      <c r="E466" s="15"/>
    </row>
    <row r="467" spans="4:5">
      <c r="D467" s="15"/>
      <c r="E467" s="15"/>
    </row>
    <row r="468" spans="4:5">
      <c r="D468" s="15"/>
      <c r="E468" s="15"/>
    </row>
    <row r="469" spans="4:5">
      <c r="D469" s="15"/>
      <c r="E469" s="15"/>
    </row>
    <row r="470" spans="4:5">
      <c r="D470" s="15"/>
      <c r="E470" s="15"/>
    </row>
    <row r="471" spans="4:5">
      <c r="D471" s="15"/>
      <c r="E471" s="15"/>
    </row>
    <row r="472" spans="4:5">
      <c r="D472" s="15"/>
      <c r="E472" s="15"/>
    </row>
    <row r="473" spans="4:5">
      <c r="D473" s="15"/>
      <c r="E473" s="15"/>
    </row>
    <row r="474" spans="4:5">
      <c r="D474" s="15"/>
      <c r="E474" s="15"/>
    </row>
    <row r="475" spans="4:5">
      <c r="D475" s="15"/>
      <c r="E475" s="15"/>
    </row>
    <row r="476" spans="4:5">
      <c r="D476" s="15"/>
      <c r="E476" s="15"/>
    </row>
    <row r="477" spans="4:5">
      <c r="D477" s="15"/>
      <c r="E477" s="15"/>
    </row>
    <row r="478" spans="4:5">
      <c r="D478" s="15"/>
      <c r="E478" s="15"/>
    </row>
    <row r="479" spans="4:5">
      <c r="D479" s="15"/>
      <c r="E479" s="15"/>
    </row>
    <row r="480" spans="4:5">
      <c r="D480" s="15"/>
      <c r="E480" s="15"/>
    </row>
    <row r="481" spans="4:5">
      <c r="D481" s="15"/>
      <c r="E481" s="15"/>
    </row>
    <row r="482" spans="4:5">
      <c r="D482" s="15"/>
      <c r="E482" s="15"/>
    </row>
    <row r="483" spans="4:5">
      <c r="D483" s="15"/>
      <c r="E483" s="15"/>
    </row>
    <row r="484" spans="4:5">
      <c r="D484" s="15"/>
      <c r="E484" s="15"/>
    </row>
    <row r="485" spans="4:5">
      <c r="D485" s="15"/>
      <c r="E485" s="15"/>
    </row>
    <row r="486" spans="4:5">
      <c r="D486" s="15"/>
      <c r="E486" s="15"/>
    </row>
    <row r="487" spans="4:5">
      <c r="D487" s="15"/>
      <c r="E487" s="15"/>
    </row>
    <row r="488" spans="4:5">
      <c r="D488" s="15"/>
      <c r="E488" s="15"/>
    </row>
    <row r="489" spans="4:5">
      <c r="D489" s="15"/>
      <c r="E489" s="15"/>
    </row>
    <row r="490" spans="4:5">
      <c r="D490" s="15"/>
      <c r="E490" s="15"/>
    </row>
    <row r="491" spans="4:5">
      <c r="D491" s="15"/>
      <c r="E491" s="15"/>
    </row>
    <row r="492" spans="4:5">
      <c r="D492" s="15"/>
      <c r="E492" s="15"/>
    </row>
    <row r="493" spans="4:5">
      <c r="D493" s="15"/>
      <c r="E493" s="15"/>
    </row>
    <row r="494" spans="4:5">
      <c r="D494" s="15"/>
      <c r="E494" s="15"/>
    </row>
    <row r="495" spans="4:5">
      <c r="D495" s="15"/>
      <c r="E495" s="15"/>
    </row>
    <row r="496" spans="4:5">
      <c r="D496" s="15"/>
      <c r="E496" s="15"/>
    </row>
    <row r="497" spans="4:5">
      <c r="D497" s="15"/>
      <c r="E497" s="15"/>
    </row>
    <row r="498" spans="4:5">
      <c r="D498" s="15"/>
      <c r="E498" s="15"/>
    </row>
    <row r="499" spans="4:5">
      <c r="D499" s="15"/>
      <c r="E499" s="15"/>
    </row>
    <row r="500" spans="4:5">
      <c r="D500" s="15"/>
      <c r="E500" s="15"/>
    </row>
    <row r="501" spans="4:5">
      <c r="D501" s="15"/>
      <c r="E501" s="15"/>
    </row>
    <row r="502" spans="4:5">
      <c r="D502" s="15"/>
      <c r="E502" s="15"/>
    </row>
    <row r="503" spans="4:5">
      <c r="D503" s="15"/>
      <c r="E503" s="15"/>
    </row>
    <row r="504" spans="4:5">
      <c r="D504" s="15"/>
      <c r="E504" s="15"/>
    </row>
    <row r="505" spans="4:5">
      <c r="D505" s="15"/>
      <c r="E505" s="15"/>
    </row>
    <row r="506" spans="4:5">
      <c r="D506" s="15"/>
      <c r="E506" s="15"/>
    </row>
    <row r="507" spans="4:5">
      <c r="D507" s="15"/>
      <c r="E507" s="15"/>
    </row>
    <row r="508" spans="4:5">
      <c r="D508" s="15"/>
      <c r="E508" s="15"/>
    </row>
    <row r="509" spans="4:5">
      <c r="D509" s="15"/>
      <c r="E509" s="15"/>
    </row>
    <row r="510" spans="4:5">
      <c r="D510" s="15"/>
      <c r="E510" s="15"/>
    </row>
    <row r="511" spans="4:5">
      <c r="D511" s="15"/>
      <c r="E511" s="15"/>
    </row>
    <row r="512" spans="4:5">
      <c r="D512" s="15"/>
      <c r="E512" s="15"/>
    </row>
    <row r="513" spans="4:5">
      <c r="D513" s="15"/>
      <c r="E513" s="15"/>
    </row>
    <row r="514" spans="4:5">
      <c r="D514" s="15"/>
      <c r="E514" s="15"/>
    </row>
    <row r="515" spans="4:5">
      <c r="D515" s="15"/>
      <c r="E515" s="15"/>
    </row>
    <row r="516" spans="4:5">
      <c r="D516" s="15"/>
      <c r="E516" s="15"/>
    </row>
    <row r="517" spans="4:5">
      <c r="D517" s="15"/>
      <c r="E517" s="15"/>
    </row>
    <row r="518" spans="4:5">
      <c r="D518" s="15"/>
      <c r="E518" s="15"/>
    </row>
    <row r="519" spans="4:5">
      <c r="D519" s="15"/>
      <c r="E519" s="15"/>
    </row>
    <row r="520" spans="4:5">
      <c r="D520" s="15"/>
      <c r="E520" s="15"/>
    </row>
    <row r="521" spans="4:5">
      <c r="D521" s="15"/>
      <c r="E521" s="15"/>
    </row>
    <row r="522" spans="4:5">
      <c r="D522" s="15"/>
      <c r="E522" s="15"/>
    </row>
    <row r="523" spans="4:5">
      <c r="D523" s="15"/>
      <c r="E523" s="15"/>
    </row>
    <row r="524" spans="4:5">
      <c r="D524" s="15"/>
      <c r="E524" s="15"/>
    </row>
    <row r="525" spans="4:5">
      <c r="D525" s="15"/>
      <c r="E525" s="15"/>
    </row>
    <row r="526" spans="4:5">
      <c r="D526" s="15"/>
      <c r="E526" s="15"/>
    </row>
    <row r="527" spans="4:5">
      <c r="D527" s="15"/>
      <c r="E527" s="15"/>
    </row>
    <row r="528" spans="4:5">
      <c r="D528" s="15"/>
      <c r="E528" s="15"/>
    </row>
    <row r="529" spans="4:5">
      <c r="D529" s="15"/>
      <c r="E529" s="15"/>
    </row>
    <row r="530" spans="4:5">
      <c r="D530" s="15"/>
      <c r="E530" s="15"/>
    </row>
    <row r="531" spans="4:5">
      <c r="D531" s="15"/>
      <c r="E531" s="15"/>
    </row>
    <row r="532" spans="4:5">
      <c r="D532" s="15"/>
      <c r="E532" s="15"/>
    </row>
    <row r="533" spans="4:5">
      <c r="D533" s="15"/>
      <c r="E533" s="15"/>
    </row>
    <row r="534" spans="4:5">
      <c r="D534" s="15"/>
      <c r="E534" s="15"/>
    </row>
    <row r="535" spans="4:5">
      <c r="D535" s="15"/>
      <c r="E535" s="15"/>
    </row>
    <row r="536" spans="4:5">
      <c r="D536" s="15"/>
      <c r="E536" s="15"/>
    </row>
    <row r="537" spans="4:5">
      <c r="D537" s="15"/>
      <c r="E537" s="15"/>
    </row>
    <row r="538" spans="4:5">
      <c r="D538" s="15"/>
      <c r="E538" s="15"/>
    </row>
    <row r="539" spans="4:5">
      <c r="D539" s="15"/>
      <c r="E539" s="15"/>
    </row>
    <row r="540" spans="4:5">
      <c r="D540" s="15"/>
      <c r="E540" s="15"/>
    </row>
    <row r="541" spans="4:5">
      <c r="D541" s="15"/>
      <c r="E541" s="15"/>
    </row>
    <row r="542" spans="4:5">
      <c r="D542" s="15"/>
      <c r="E542" s="15"/>
    </row>
    <row r="543" spans="4:5">
      <c r="D543" s="15"/>
      <c r="E543" s="15"/>
    </row>
    <row r="544" spans="4:5">
      <c r="D544" s="15"/>
      <c r="E544" s="15"/>
    </row>
    <row r="545" spans="4:5">
      <c r="D545" s="15"/>
      <c r="E545" s="15"/>
    </row>
    <row r="546" spans="4:5">
      <c r="D546" s="15"/>
      <c r="E546" s="15"/>
    </row>
    <row r="547" spans="4:5">
      <c r="D547" s="15"/>
      <c r="E547" s="15"/>
    </row>
    <row r="548" spans="4:5">
      <c r="D548" s="15"/>
      <c r="E548" s="15"/>
    </row>
    <row r="549" spans="4:5">
      <c r="D549" s="15"/>
      <c r="E549" s="15"/>
    </row>
    <row r="550" spans="4:5">
      <c r="D550" s="15"/>
      <c r="E550" s="15"/>
    </row>
    <row r="551" spans="4:5">
      <c r="D551" s="15"/>
      <c r="E551" s="15"/>
    </row>
    <row r="552" spans="4:5">
      <c r="D552" s="15"/>
      <c r="E552" s="15"/>
    </row>
    <row r="553" spans="4:5">
      <c r="D553" s="15"/>
      <c r="E553" s="15"/>
    </row>
    <row r="554" spans="4:5">
      <c r="D554" s="15"/>
      <c r="E554" s="15"/>
    </row>
    <row r="555" spans="4:5">
      <c r="D555" s="15"/>
      <c r="E555" s="15"/>
    </row>
    <row r="556" spans="4:5">
      <c r="D556" s="15"/>
      <c r="E556" s="15"/>
    </row>
    <row r="557" spans="4:5">
      <c r="D557" s="15"/>
      <c r="E557" s="15"/>
    </row>
    <row r="558" spans="4:5">
      <c r="D558" s="15"/>
      <c r="E558" s="15"/>
    </row>
    <row r="559" spans="4:5">
      <c r="D559" s="15"/>
      <c r="E559" s="15"/>
    </row>
    <row r="560" spans="4:5">
      <c r="D560" s="15"/>
      <c r="E560" s="15"/>
    </row>
    <row r="561" spans="4:5">
      <c r="D561" s="15"/>
      <c r="E561" s="15"/>
    </row>
    <row r="562" spans="4:5">
      <c r="D562" s="15"/>
      <c r="E562" s="15"/>
    </row>
    <row r="563" spans="4:5">
      <c r="D563" s="15"/>
      <c r="E563" s="15"/>
    </row>
    <row r="564" spans="4:5">
      <c r="D564" s="15"/>
      <c r="E564" s="15"/>
    </row>
    <row r="565" spans="4:5">
      <c r="D565" s="15"/>
      <c r="E565" s="15"/>
    </row>
    <row r="566" spans="4:5">
      <c r="D566" s="15"/>
      <c r="E566" s="15"/>
    </row>
    <row r="567" spans="4:5">
      <c r="D567" s="15"/>
      <c r="E567" s="15"/>
    </row>
    <row r="568" spans="4:5">
      <c r="D568" s="15"/>
      <c r="E568" s="15"/>
    </row>
    <row r="569" spans="4:5">
      <c r="D569" s="15"/>
      <c r="E569" s="15"/>
    </row>
    <row r="570" spans="4:5">
      <c r="D570" s="15"/>
      <c r="E570" s="15"/>
    </row>
    <row r="571" spans="4:5">
      <c r="D571" s="15"/>
      <c r="E571" s="15"/>
    </row>
    <row r="572" spans="4:5">
      <c r="D572" s="15"/>
      <c r="E572" s="15"/>
    </row>
    <row r="573" spans="4:5">
      <c r="D573" s="15"/>
      <c r="E573" s="15"/>
    </row>
    <row r="574" spans="4:5">
      <c r="D574" s="15"/>
      <c r="E574" s="15"/>
    </row>
    <row r="575" spans="4:5">
      <c r="D575" s="15"/>
      <c r="E575" s="15"/>
    </row>
    <row r="576" spans="4:5">
      <c r="D576" s="15"/>
      <c r="E576" s="15"/>
    </row>
    <row r="577" spans="4:5">
      <c r="D577" s="15"/>
      <c r="E577" s="15"/>
    </row>
    <row r="578" spans="4:5">
      <c r="D578" s="15"/>
      <c r="E578" s="15"/>
    </row>
    <row r="579" spans="4:5">
      <c r="D579" s="15"/>
      <c r="E579" s="15"/>
    </row>
    <row r="580" spans="4:5">
      <c r="D580" s="15"/>
      <c r="E580" s="15"/>
    </row>
    <row r="581" spans="4:5">
      <c r="D581" s="15"/>
      <c r="E581" s="15"/>
    </row>
    <row r="582" spans="4:5">
      <c r="D582" s="15"/>
      <c r="E582" s="15"/>
    </row>
    <row r="583" spans="4:5">
      <c r="D583" s="15"/>
      <c r="E583" s="15"/>
    </row>
    <row r="584" spans="4:5">
      <c r="D584" s="15"/>
      <c r="E584" s="15"/>
    </row>
    <row r="585" spans="4:5">
      <c r="D585" s="15"/>
      <c r="E585" s="15"/>
    </row>
    <row r="586" spans="4:5">
      <c r="D586" s="15"/>
      <c r="E586" s="15"/>
    </row>
    <row r="587" spans="4:5">
      <c r="D587" s="15"/>
      <c r="E587" s="15"/>
    </row>
    <row r="588" spans="4:5">
      <c r="D588" s="15"/>
      <c r="E588" s="15"/>
    </row>
    <row r="589" spans="4:5">
      <c r="D589" s="15"/>
      <c r="E589" s="15"/>
    </row>
    <row r="590" spans="4:5">
      <c r="D590" s="15"/>
      <c r="E590" s="15"/>
    </row>
    <row r="591" spans="4:5">
      <c r="D591" s="15"/>
      <c r="E591" s="15"/>
    </row>
    <row r="592" spans="4:5">
      <c r="D592" s="15"/>
      <c r="E592" s="15"/>
    </row>
    <row r="593" spans="4:5">
      <c r="D593" s="15"/>
      <c r="E593" s="15"/>
    </row>
    <row r="594" spans="4:5">
      <c r="D594" s="15"/>
      <c r="E594" s="15"/>
    </row>
    <row r="595" spans="4:5">
      <c r="D595" s="15"/>
      <c r="E595" s="15"/>
    </row>
    <row r="596" spans="4:5">
      <c r="D596" s="15"/>
      <c r="E596" s="15"/>
    </row>
    <row r="597" spans="4:5">
      <c r="D597" s="15"/>
      <c r="E597" s="15"/>
    </row>
    <row r="598" spans="4:5">
      <c r="D598" s="15"/>
      <c r="E598" s="15"/>
    </row>
    <row r="599" spans="4:5">
      <c r="D599" s="15"/>
      <c r="E599" s="15"/>
    </row>
    <row r="600" spans="4:5">
      <c r="D600" s="15"/>
      <c r="E600" s="15"/>
    </row>
    <row r="601" spans="4:5">
      <c r="D601" s="15"/>
      <c r="E601" s="15"/>
    </row>
    <row r="602" spans="4:5">
      <c r="D602" s="15"/>
      <c r="E602" s="15"/>
    </row>
    <row r="603" spans="4:5">
      <c r="D603" s="15"/>
      <c r="E603" s="15"/>
    </row>
    <row r="604" spans="4:5">
      <c r="D604" s="15"/>
      <c r="E604" s="15"/>
    </row>
    <row r="605" spans="4:5">
      <c r="D605" s="15"/>
      <c r="E605" s="15"/>
    </row>
    <row r="606" spans="4:5">
      <c r="D606" s="15"/>
      <c r="E606" s="15"/>
    </row>
    <row r="607" spans="4:5">
      <c r="D607" s="15"/>
      <c r="E607" s="15"/>
    </row>
    <row r="608" spans="4:5">
      <c r="D608" s="15"/>
      <c r="E608" s="15"/>
    </row>
    <row r="609" spans="4:5">
      <c r="D609" s="15"/>
      <c r="E609" s="15"/>
    </row>
    <row r="610" spans="4:5">
      <c r="D610" s="15"/>
      <c r="E610" s="15"/>
    </row>
    <row r="611" spans="4:5">
      <c r="D611" s="15"/>
      <c r="E611" s="15"/>
    </row>
    <row r="612" spans="4:5">
      <c r="D612" s="15"/>
      <c r="E612" s="15"/>
    </row>
    <row r="613" spans="4:5">
      <c r="D613" s="15"/>
      <c r="E613" s="15"/>
    </row>
    <row r="614" spans="4:5">
      <c r="D614" s="15"/>
      <c r="E614" s="15"/>
    </row>
    <row r="615" spans="4:5">
      <c r="D615" s="15"/>
      <c r="E615" s="15"/>
    </row>
    <row r="616" spans="4:5">
      <c r="D616" s="15"/>
      <c r="E616" s="15"/>
    </row>
    <row r="617" spans="4:5">
      <c r="D617" s="15"/>
      <c r="E617" s="15"/>
    </row>
    <row r="618" spans="4:5">
      <c r="D618" s="15"/>
      <c r="E618" s="15"/>
    </row>
    <row r="619" spans="4:5">
      <c r="D619" s="15"/>
      <c r="E619" s="15"/>
    </row>
    <row r="620" spans="4:5">
      <c r="D620" s="15"/>
      <c r="E620" s="15"/>
    </row>
    <row r="621" spans="4:5">
      <c r="D621" s="15"/>
      <c r="E621" s="15"/>
    </row>
    <row r="622" spans="4:5">
      <c r="D622" s="15"/>
      <c r="E622" s="15"/>
    </row>
    <row r="623" spans="4:5">
      <c r="D623" s="15"/>
      <c r="E623" s="15"/>
    </row>
    <row r="624" spans="4:5">
      <c r="D624" s="15"/>
      <c r="E624" s="15"/>
    </row>
    <row r="625" spans="4:5">
      <c r="D625" s="15"/>
      <c r="E625" s="15"/>
    </row>
    <row r="626" spans="4:5">
      <c r="D626" s="15"/>
      <c r="E626" s="15"/>
    </row>
    <row r="627" spans="4:5">
      <c r="D627" s="15"/>
      <c r="E627" s="15"/>
    </row>
    <row r="628" spans="4:5">
      <c r="D628" s="15"/>
      <c r="E628" s="15"/>
    </row>
    <row r="629" spans="4:5">
      <c r="D629" s="15"/>
      <c r="E629" s="15"/>
    </row>
    <row r="630" spans="4:5">
      <c r="D630" s="15"/>
      <c r="E630" s="15"/>
    </row>
    <row r="631" spans="4:5">
      <c r="D631" s="15"/>
      <c r="E631" s="15"/>
    </row>
    <row r="632" spans="4:5">
      <c r="D632" s="15"/>
      <c r="E632" s="15"/>
    </row>
    <row r="633" spans="4:5">
      <c r="D633" s="15"/>
      <c r="E633" s="15"/>
    </row>
    <row r="634" spans="4:5">
      <c r="D634" s="15"/>
      <c r="E634" s="15"/>
    </row>
    <row r="635" spans="4:5">
      <c r="D635" s="15"/>
      <c r="E635" s="15"/>
    </row>
    <row r="636" spans="4:5">
      <c r="D636" s="15"/>
      <c r="E636" s="15"/>
    </row>
    <row r="637" spans="4:5">
      <c r="D637" s="15"/>
      <c r="E637" s="15"/>
    </row>
    <row r="638" spans="4:5">
      <c r="D638" s="15"/>
      <c r="E638" s="15"/>
    </row>
    <row r="639" spans="4:5">
      <c r="D639" s="15"/>
      <c r="E639" s="15"/>
    </row>
    <row r="640" spans="4:5">
      <c r="D640" s="15"/>
      <c r="E640" s="15"/>
    </row>
    <row r="641" spans="4:5">
      <c r="D641" s="15"/>
      <c r="E641" s="15"/>
    </row>
    <row r="642" spans="4:5">
      <c r="D642" s="15"/>
      <c r="E642" s="15"/>
    </row>
    <row r="643" spans="4:5">
      <c r="D643" s="15"/>
      <c r="E643" s="15"/>
    </row>
    <row r="644" spans="4:5">
      <c r="D644" s="15"/>
      <c r="E644" s="15"/>
    </row>
    <row r="645" spans="4:5">
      <c r="D645" s="15"/>
      <c r="E645" s="15"/>
    </row>
    <row r="646" spans="4:5">
      <c r="D646" s="15"/>
      <c r="E646" s="15"/>
    </row>
    <row r="647" spans="4:5">
      <c r="D647" s="15"/>
      <c r="E647" s="15"/>
    </row>
    <row r="648" spans="4:5">
      <c r="D648" s="15"/>
      <c r="E648" s="15"/>
    </row>
    <row r="649" spans="4:5">
      <c r="D649" s="15"/>
      <c r="E649" s="15"/>
    </row>
    <row r="650" spans="4:5">
      <c r="D650" s="15"/>
      <c r="E650" s="15"/>
    </row>
    <row r="651" spans="4:5">
      <c r="D651" s="15"/>
      <c r="E651" s="15"/>
    </row>
    <row r="652" spans="4:5">
      <c r="D652" s="15"/>
      <c r="E652" s="15"/>
    </row>
    <row r="653" spans="4:5">
      <c r="D653" s="15"/>
      <c r="E653" s="15"/>
    </row>
    <row r="654" spans="4:5">
      <c r="D654" s="15"/>
      <c r="E654" s="15"/>
    </row>
    <row r="655" spans="4:5">
      <c r="D655" s="15"/>
      <c r="E655" s="15"/>
    </row>
    <row r="656" spans="4:5">
      <c r="D656" s="15"/>
      <c r="E656" s="15"/>
    </row>
    <row r="657" spans="4:5">
      <c r="D657" s="15"/>
      <c r="E657" s="15"/>
    </row>
    <row r="658" spans="4:5">
      <c r="D658" s="15"/>
      <c r="E658" s="15"/>
    </row>
    <row r="659" spans="4:5">
      <c r="D659" s="15"/>
      <c r="E659" s="15"/>
    </row>
    <row r="660" spans="4:5">
      <c r="D660" s="15"/>
      <c r="E660" s="15"/>
    </row>
    <row r="661" spans="4:5">
      <c r="D661" s="15"/>
      <c r="E661" s="15"/>
    </row>
    <row r="662" spans="4:5">
      <c r="D662" s="15"/>
      <c r="E662" s="15"/>
    </row>
    <row r="663" spans="4:5">
      <c r="D663" s="15"/>
      <c r="E663" s="15"/>
    </row>
    <row r="664" spans="4:5">
      <c r="D664" s="15"/>
      <c r="E664" s="15"/>
    </row>
    <row r="665" spans="4:5">
      <c r="D665" s="15"/>
      <c r="E665" s="15"/>
    </row>
    <row r="666" spans="4:5">
      <c r="D666" s="15"/>
      <c r="E666" s="15"/>
    </row>
    <row r="667" spans="4:5">
      <c r="D667" s="15"/>
      <c r="E667" s="15"/>
    </row>
    <row r="668" spans="4:5">
      <c r="D668" s="15"/>
      <c r="E668" s="15"/>
    </row>
    <row r="669" spans="4:5">
      <c r="D669" s="15"/>
      <c r="E669" s="15"/>
    </row>
    <row r="670" spans="4:5">
      <c r="D670" s="15"/>
      <c r="E670" s="15"/>
    </row>
    <row r="671" spans="4:5">
      <c r="D671" s="15"/>
      <c r="E671" s="15"/>
    </row>
    <row r="672" spans="4:5">
      <c r="D672" s="15"/>
      <c r="E672" s="15"/>
    </row>
    <row r="673" spans="4:5">
      <c r="D673" s="15"/>
      <c r="E673" s="15"/>
    </row>
    <row r="674" spans="4:5">
      <c r="D674" s="15"/>
      <c r="E674" s="15"/>
    </row>
    <row r="675" spans="4:5">
      <c r="D675" s="15"/>
      <c r="E675" s="15"/>
    </row>
    <row r="676" spans="4:5">
      <c r="D676" s="15"/>
      <c r="E676" s="15"/>
    </row>
    <row r="677" spans="4:5">
      <c r="D677" s="15"/>
      <c r="E677" s="15"/>
    </row>
    <row r="678" spans="4:5">
      <c r="D678" s="15"/>
      <c r="E678" s="15"/>
    </row>
    <row r="679" spans="4:5">
      <c r="D679" s="15"/>
      <c r="E679" s="15"/>
    </row>
    <row r="680" spans="4:5">
      <c r="D680" s="15"/>
      <c r="E680" s="15"/>
    </row>
    <row r="681" spans="4:5">
      <c r="D681" s="15"/>
      <c r="E681" s="15"/>
    </row>
    <row r="682" spans="4:5">
      <c r="D682" s="15"/>
      <c r="E682" s="15"/>
    </row>
    <row r="683" spans="4:5">
      <c r="D683" s="15"/>
      <c r="E683" s="15"/>
    </row>
    <row r="684" spans="4:5">
      <c r="D684" s="15"/>
      <c r="E684" s="15"/>
    </row>
    <row r="685" spans="4:5">
      <c r="D685" s="15"/>
      <c r="E685" s="15"/>
    </row>
    <row r="686" spans="4:5">
      <c r="D686" s="15"/>
      <c r="E686" s="15"/>
    </row>
    <row r="687" spans="4:5">
      <c r="D687" s="15"/>
      <c r="E687" s="15"/>
    </row>
    <row r="688" spans="4:5">
      <c r="D688" s="15"/>
      <c r="E688" s="15"/>
    </row>
    <row r="689" spans="4:5">
      <c r="D689" s="15"/>
      <c r="E689" s="15"/>
    </row>
    <row r="690" spans="4:5">
      <c r="D690" s="15"/>
      <c r="E690" s="15"/>
    </row>
    <row r="691" spans="4:5">
      <c r="D691" s="15"/>
      <c r="E691" s="15"/>
    </row>
    <row r="692" spans="4:5">
      <c r="D692" s="15"/>
      <c r="E692" s="15"/>
    </row>
    <row r="693" spans="4:5">
      <c r="D693" s="15"/>
      <c r="E693" s="15"/>
    </row>
    <row r="694" spans="4:5">
      <c r="D694" s="15"/>
      <c r="E694" s="15"/>
    </row>
    <row r="695" spans="4:5">
      <c r="D695" s="15"/>
      <c r="E695" s="15"/>
    </row>
    <row r="696" spans="4:5">
      <c r="D696" s="15"/>
      <c r="E696" s="15"/>
    </row>
    <row r="697" spans="4:5">
      <c r="D697" s="15"/>
      <c r="E697" s="15"/>
    </row>
    <row r="698" spans="4:5">
      <c r="D698" s="15"/>
      <c r="E698" s="15"/>
    </row>
    <row r="699" spans="4:5">
      <c r="D699" s="15"/>
      <c r="E699" s="15"/>
    </row>
    <row r="700" spans="4:5">
      <c r="D700" s="15"/>
      <c r="E700" s="15"/>
    </row>
    <row r="701" spans="4:5">
      <c r="D701" s="15"/>
      <c r="E701" s="15"/>
    </row>
    <row r="702" spans="4:5">
      <c r="D702" s="15"/>
      <c r="E702" s="15"/>
    </row>
    <row r="703" spans="4:5">
      <c r="D703" s="15"/>
      <c r="E703" s="15"/>
    </row>
    <row r="704" spans="4:5">
      <c r="D704" s="15"/>
      <c r="E704" s="15"/>
    </row>
    <row r="705" spans="4:5">
      <c r="D705" s="15"/>
      <c r="E705" s="15"/>
    </row>
    <row r="706" spans="4:5">
      <c r="D706" s="15"/>
      <c r="E706" s="15"/>
    </row>
    <row r="707" spans="4:5">
      <c r="D707" s="15"/>
      <c r="E707" s="15"/>
    </row>
    <row r="708" spans="4:5">
      <c r="D708" s="15"/>
      <c r="E708" s="15"/>
    </row>
    <row r="709" spans="4:5">
      <c r="D709" s="15"/>
      <c r="E709" s="15"/>
    </row>
    <row r="710" spans="4:5">
      <c r="D710" s="15"/>
      <c r="E710" s="15"/>
    </row>
    <row r="711" spans="4:5">
      <c r="D711" s="15"/>
      <c r="E711" s="15"/>
    </row>
    <row r="712" spans="4:5">
      <c r="D712" s="15"/>
      <c r="E712" s="15"/>
    </row>
    <row r="713" spans="4:5">
      <c r="D713" s="15"/>
      <c r="E713" s="15"/>
    </row>
    <row r="714" spans="4:5">
      <c r="D714" s="15"/>
      <c r="E714" s="15"/>
    </row>
    <row r="715" spans="4:5">
      <c r="D715" s="15"/>
      <c r="E715" s="15"/>
    </row>
    <row r="716" spans="4:5">
      <c r="D716" s="15"/>
      <c r="E716" s="15"/>
    </row>
    <row r="717" spans="4:5">
      <c r="D717" s="15"/>
      <c r="E717" s="15"/>
    </row>
    <row r="718" spans="4:5">
      <c r="D718" s="15"/>
      <c r="E718" s="15"/>
    </row>
    <row r="719" spans="4:5">
      <c r="D719" s="15"/>
      <c r="E719" s="15"/>
    </row>
    <row r="720" spans="4:5">
      <c r="D720" s="15"/>
      <c r="E720" s="15"/>
    </row>
    <row r="721" spans="4:5">
      <c r="D721" s="15"/>
      <c r="E721" s="15"/>
    </row>
    <row r="722" spans="4:5">
      <c r="D722" s="15"/>
      <c r="E722" s="15"/>
    </row>
    <row r="723" spans="4:5">
      <c r="D723" s="15"/>
      <c r="E723" s="15"/>
    </row>
    <row r="724" spans="4:5">
      <c r="D724" s="15"/>
      <c r="E724" s="15"/>
    </row>
    <row r="725" spans="4:5">
      <c r="D725" s="15"/>
      <c r="E725" s="15"/>
    </row>
    <row r="726" spans="4:5">
      <c r="D726" s="15"/>
      <c r="E726" s="15"/>
    </row>
    <row r="727" spans="4:5">
      <c r="D727" s="15"/>
      <c r="E727" s="15"/>
    </row>
    <row r="728" spans="4:5">
      <c r="D728" s="15"/>
      <c r="E728" s="15"/>
    </row>
    <row r="729" spans="4:5">
      <c r="D729" s="15"/>
      <c r="E729" s="15"/>
    </row>
    <row r="730" spans="4:5">
      <c r="D730" s="15"/>
      <c r="E730" s="15"/>
    </row>
    <row r="731" spans="4:5">
      <c r="D731" s="15"/>
      <c r="E731" s="15"/>
    </row>
    <row r="732" spans="4:5">
      <c r="D732" s="15"/>
      <c r="E732" s="15"/>
    </row>
    <row r="733" spans="4:5">
      <c r="D733" s="15"/>
      <c r="E733" s="15"/>
    </row>
    <row r="734" spans="4:5">
      <c r="D734" s="15"/>
      <c r="E734" s="15"/>
    </row>
    <row r="735" spans="4:5">
      <c r="D735" s="15"/>
      <c r="E735" s="15"/>
    </row>
    <row r="736" spans="4:5">
      <c r="D736" s="15"/>
      <c r="E736" s="15"/>
    </row>
    <row r="737" spans="4:5">
      <c r="D737" s="15"/>
      <c r="E737" s="15"/>
    </row>
    <row r="738" spans="4:5">
      <c r="D738" s="15"/>
      <c r="E738" s="15"/>
    </row>
    <row r="739" spans="4:5">
      <c r="D739" s="15"/>
      <c r="E739" s="15"/>
    </row>
    <row r="740" spans="4:5">
      <c r="D740" s="15"/>
      <c r="E740" s="15"/>
    </row>
    <row r="741" spans="4:5">
      <c r="D741" s="15"/>
      <c r="E741" s="15"/>
    </row>
    <row r="742" spans="4:5">
      <c r="D742" s="15"/>
      <c r="E742" s="15"/>
    </row>
    <row r="743" spans="4:5">
      <c r="D743" s="15"/>
      <c r="E743" s="15"/>
    </row>
    <row r="744" spans="4:5">
      <c r="D744" s="15"/>
      <c r="E744" s="15"/>
    </row>
    <row r="745" spans="4:5">
      <c r="D745" s="15"/>
      <c r="E745" s="15"/>
    </row>
    <row r="746" spans="4:5">
      <c r="D746" s="15"/>
      <c r="E746" s="15"/>
    </row>
    <row r="747" spans="4:5">
      <c r="D747" s="15"/>
      <c r="E747" s="15"/>
    </row>
    <row r="748" spans="4:5">
      <c r="D748" s="15"/>
      <c r="E748" s="15"/>
    </row>
    <row r="749" spans="4:5">
      <c r="D749" s="15"/>
      <c r="E749" s="15"/>
    </row>
    <row r="750" spans="4:5">
      <c r="D750" s="15"/>
      <c r="E750" s="15"/>
    </row>
    <row r="751" spans="4:5">
      <c r="D751" s="15"/>
      <c r="E751" s="15"/>
    </row>
    <row r="752" spans="4:5">
      <c r="D752" s="15"/>
      <c r="E752" s="15"/>
    </row>
    <row r="753" spans="4:5">
      <c r="D753" s="15"/>
      <c r="E753" s="15"/>
    </row>
    <row r="754" spans="4:5">
      <c r="D754" s="15"/>
      <c r="E754" s="15"/>
    </row>
    <row r="755" spans="4:5">
      <c r="D755" s="15"/>
      <c r="E755" s="15"/>
    </row>
    <row r="756" spans="4:5">
      <c r="D756" s="15"/>
      <c r="E756" s="15"/>
    </row>
    <row r="757" spans="4:5">
      <c r="D757" s="15"/>
      <c r="E757" s="15"/>
    </row>
    <row r="758" spans="4:5">
      <c r="D758" s="15"/>
      <c r="E758" s="15"/>
    </row>
    <row r="759" spans="4:5">
      <c r="D759" s="15"/>
      <c r="E759" s="15"/>
    </row>
    <row r="760" spans="4:5">
      <c r="D760" s="15"/>
      <c r="E760" s="15"/>
    </row>
    <row r="761" spans="4:5">
      <c r="D761" s="15"/>
      <c r="E761" s="15"/>
    </row>
    <row r="762" spans="4:5">
      <c r="D762" s="15"/>
      <c r="E762" s="15"/>
    </row>
    <row r="763" spans="4:5">
      <c r="D763" s="15"/>
      <c r="E763" s="15"/>
    </row>
    <row r="764" spans="4:5">
      <c r="D764" s="15"/>
      <c r="E764" s="15"/>
    </row>
    <row r="765" spans="4:5">
      <c r="D765" s="15"/>
      <c r="E765" s="15"/>
    </row>
    <row r="766" spans="4:5">
      <c r="D766" s="15"/>
      <c r="E766" s="15"/>
    </row>
    <row r="767" spans="4:5">
      <c r="D767" s="15"/>
      <c r="E767" s="15"/>
    </row>
    <row r="768" spans="4:5">
      <c r="D768" s="15"/>
      <c r="E768" s="15"/>
    </row>
    <row r="769" spans="4:5">
      <c r="D769" s="15"/>
      <c r="E769" s="15"/>
    </row>
    <row r="770" spans="4:5">
      <c r="D770" s="15"/>
      <c r="E770" s="15"/>
    </row>
    <row r="771" spans="4:5">
      <c r="D771" s="15"/>
      <c r="E771" s="15"/>
    </row>
    <row r="772" spans="4:5">
      <c r="D772" s="15"/>
      <c r="E772" s="15"/>
    </row>
    <row r="773" spans="4:5">
      <c r="D773" s="15"/>
      <c r="E773" s="15"/>
    </row>
    <row r="774" spans="4:5">
      <c r="D774" s="15"/>
      <c r="E774" s="15"/>
    </row>
    <row r="775" spans="4:5">
      <c r="D775" s="15"/>
      <c r="E775" s="15"/>
    </row>
    <row r="776" spans="4:5">
      <c r="D776" s="15"/>
      <c r="E776" s="15"/>
    </row>
    <row r="777" spans="4:5">
      <c r="D777" s="15"/>
      <c r="E777" s="15"/>
    </row>
    <row r="778" spans="4:5">
      <c r="D778" s="15"/>
      <c r="E778" s="15"/>
    </row>
    <row r="779" spans="4:5">
      <c r="D779" s="15"/>
      <c r="E779" s="15"/>
    </row>
    <row r="780" spans="4:5">
      <c r="D780" s="15"/>
      <c r="E780" s="15"/>
    </row>
    <row r="781" spans="4:5">
      <c r="D781" s="15"/>
      <c r="E781" s="15"/>
    </row>
    <row r="782" spans="4:5">
      <c r="D782" s="15"/>
      <c r="E782" s="15"/>
    </row>
    <row r="783" spans="4:5">
      <c r="D783" s="15"/>
      <c r="E783" s="15"/>
    </row>
    <row r="784" spans="4:5">
      <c r="D784" s="15"/>
      <c r="E784" s="15"/>
    </row>
    <row r="785" spans="4:5">
      <c r="D785" s="15"/>
      <c r="E785" s="15"/>
    </row>
    <row r="786" spans="4:5">
      <c r="D786" s="15"/>
      <c r="E786" s="15"/>
    </row>
  </sheetData>
  <mergeCells count="2">
    <mergeCell ref="B6:L6"/>
    <mergeCell ref="B7:L7"/>
  </mergeCells>
  <dataValidations count="1">
    <dataValidation allowBlank="1" showInputMessage="1" showErrorMessage="1" sqref="A1:A1048576 B20:B1048576 B1:B17 D1:XFD1048576 C1:C2 C6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תמי אלגריסי</cp:lastModifiedBy>
  <cp:lastPrinted>2016-10-13T14:32:29Z</cp:lastPrinted>
  <dcterms:created xsi:type="dcterms:W3CDTF">2015-11-10T09:34:27Z</dcterms:created>
  <dcterms:modified xsi:type="dcterms:W3CDTF">2016-10-26T07:59:06Z</dcterms:modified>
</cp:coreProperties>
</file>