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J17" i="26" l="1"/>
  <c r="J16" i="26"/>
  <c r="J15" i="26"/>
  <c r="J14" i="26"/>
  <c r="J13" i="26"/>
  <c r="J12" i="26"/>
  <c r="J11" i="26"/>
  <c r="I11" i="26"/>
  <c r="I12" i="26"/>
  <c r="I13" i="26"/>
  <c r="J13" i="2"/>
  <c r="J12" i="2" s="1"/>
  <c r="C37" i="1"/>
  <c r="J11" i="2" l="1"/>
  <c r="K13" i="2"/>
  <c r="C11" i="1" l="1"/>
  <c r="C42" i="1" s="1"/>
  <c r="K31" i="2"/>
  <c r="K27" i="2"/>
  <c r="K23" i="2"/>
  <c r="K19" i="2"/>
  <c r="K15" i="2"/>
  <c r="K11" i="2"/>
  <c r="K33" i="2"/>
  <c r="K29" i="2"/>
  <c r="K21" i="2"/>
  <c r="K17" i="2"/>
  <c r="K32" i="2"/>
  <c r="K24" i="2"/>
  <c r="K20" i="2"/>
  <c r="K34" i="2"/>
  <c r="K30" i="2"/>
  <c r="K26" i="2"/>
  <c r="K22" i="2"/>
  <c r="K18" i="2"/>
  <c r="K14" i="2"/>
  <c r="K25" i="2"/>
  <c r="K28" i="2"/>
  <c r="K16" i="2"/>
  <c r="K12" i="2"/>
  <c r="L33" i="2"/>
  <c r="L25" i="2"/>
  <c r="L34" i="2"/>
  <c r="L26" i="2"/>
  <c r="L18" i="2"/>
  <c r="L21" i="2"/>
  <c r="D41" i="1"/>
  <c r="D24" i="1"/>
  <c r="D35" i="1"/>
  <c r="D18" i="1"/>
  <c r="D34" i="1"/>
  <c r="D17" i="1"/>
  <c r="D33" i="1"/>
  <c r="D16" i="1"/>
  <c r="K17" i="26" l="1"/>
  <c r="K15" i="26"/>
  <c r="K13" i="26"/>
  <c r="K11" i="26"/>
  <c r="K14" i="26"/>
  <c r="K12" i="26"/>
  <c r="K16" i="26"/>
  <c r="D20" i="1"/>
  <c r="D37" i="1"/>
  <c r="D21" i="1"/>
  <c r="D39" i="1"/>
  <c r="D22" i="1"/>
  <c r="D40" i="1"/>
  <c r="D28" i="1"/>
  <c r="L12" i="2"/>
  <c r="L11" i="2"/>
  <c r="L20" i="2"/>
  <c r="L28" i="2"/>
  <c r="L14" i="2"/>
  <c r="L27" i="2"/>
  <c r="D25" i="1"/>
  <c r="D42" i="1"/>
  <c r="D26" i="1"/>
  <c r="D43" i="1"/>
  <c r="D27" i="1"/>
  <c r="D15" i="1"/>
  <c r="D32" i="1"/>
  <c r="L15" i="2"/>
  <c r="L13" i="2"/>
  <c r="L22" i="2"/>
  <c r="L30" i="2"/>
  <c r="L17" i="2"/>
  <c r="L29" i="2"/>
  <c r="D11" i="1"/>
  <c r="D29" i="1"/>
  <c r="D13" i="1"/>
  <c r="D30" i="1"/>
  <c r="D14" i="1"/>
  <c r="D31" i="1"/>
  <c r="D19" i="1"/>
  <c r="D36" i="1"/>
  <c r="L19" i="2"/>
  <c r="L16" i="2"/>
  <c r="L24" i="2"/>
  <c r="L32" i="2"/>
  <c r="L23" i="2"/>
  <c r="L31" i="2"/>
</calcChain>
</file>

<file path=xl/sharedStrings.xml><?xml version="1.0" encoding="utf-8"?>
<sst xmlns="http://schemas.openxmlformats.org/spreadsheetml/2006/main" count="2656" uniqueCount="416">
  <si>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</si>
  <si>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</si>
  <si>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</si>
  <si>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</si>
  <si>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</si>
  <si>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</si>
  <si>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</si>
  <si>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</si>
  <si>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</si>
  <si>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</si>
  <si>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</si>
  <si>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</si>
  <si>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</si>
  <si>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</si>
  <si>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</si>
  <si>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</si>
  <si>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</si>
  <si>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</si>
  <si>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</si>
  <si>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</si>
  <si>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</si>
  <si>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</si>
  <si>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</si>
  <si>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</si>
  <si>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</si>
  <si>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</si>
  <si>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</si>
  <si>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</si>
  <si>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</si>
  <si>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</si>
  <si>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</si>
  <si>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</si>
  <si>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</si>
  <si>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</si>
  <si>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</si>
  <si>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</si>
  <si>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</si>
  <si>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</si>
  <si>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</si>
  <si>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</si>
  <si>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</si>
  <si>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</si>
  <si>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</si>
  <si>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</si>
  <si>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</si>
  <si>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</si>
  <si>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</si>
  <si>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</si>
  <si>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</si>
  <si>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</si>
  <si>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</si>
  <si>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</si>
  <si>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</si>
  <si>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</si>
  <si>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</si>
  <si>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</si>
  <si>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</si>
  <si>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</si>
  <si>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</si>
  <si>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</si>
  <si>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</si>
  <si>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</si>
  <si>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</si>
  <si>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</si>
  <si>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</si>
  <si>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</si>
  <si>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</si>
  <si>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</si>
  <si>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</si>
  <si>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</si>
  <si>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</si>
  <si>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</si>
  <si>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</si>
  <si>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</si>
  <si>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</si>
  <si>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</si>
  <si>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</si>
  <si>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</si>
  <si>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</si>
  <si>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</si>
  <si>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</si>
  <si>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</si>
  <si>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</si>
  <si>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</si>
  <si>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</si>
  <si>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</si>
  <si>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</si>
  <si>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</si>
  <si>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</si>
  <si>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</si>
  <si>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</si>
  <si>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</si>
  <si>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</si>
  <si>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</si>
  <si>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</si>
  <si>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</si>
  <si>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</si>
  <si>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</si>
  <si>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</si>
  <si>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</si>
  <si>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</si>
  <si>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</si>
  <si>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</si>
  <si>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</si>
  <si>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</si>
  <si>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</si>
  <si>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</si>
  <si>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</si>
  <si>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</si>
  <si>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</si>
  <si>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</si>
  <si>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</si>
  <si>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</si>
  <si>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</si>
  <si>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</si>
  <si>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</si>
  <si>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</si>
  <si>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</si>
  <si>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</si>
  <si>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</si>
  <si>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</si>
  <si>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</si>
  <si>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</si>
  <si>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</si>
  <si>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</si>
  <si>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</si>
  <si>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</si>
  <si>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</si>
  <si>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</si>
  <si>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</si>
  <si>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</si>
  <si>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</si>
  <si>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</si>
  <si>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</si>
  <si>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</si>
  <si>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</si>
  <si>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</si>
  <si>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</si>
  <si>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</si>
  <si>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</si>
  <si>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</si>
  <si>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</si>
  <si>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</si>
  <si>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</si>
  <si>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</si>
  <si>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</si>
  <si>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</si>
  <si>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</si>
  <si>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</si>
  <si>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</si>
  <si>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</si>
  <si>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</si>
  <si>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</si>
  <si>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</si>
  <si>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</si>
  <si>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</si>
  <si>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</si>
  <si>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</si>
  <si>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</si>
  <si>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</si>
  <si>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</si>
  <si>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</si>
  <si>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</si>
  <si>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</si>
  <si>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</si>
  <si>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</si>
  <si>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</si>
  <si>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</si>
  <si>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</si>
  <si>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</si>
  <si>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</si>
  <si>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</si>
  <si>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</si>
  <si>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</si>
  <si>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</si>
  <si>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</si>
  <si>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</si>
  <si>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</si>
  <si>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</si>
  <si>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</si>
  <si>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</si>
  <si>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</si>
  <si>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</si>
  <si>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</si>
  <si>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</si>
  <si>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</si>
  <si>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</si>
  <si>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</si>
  <si>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</si>
  <si>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</si>
  <si>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</si>
  <si>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1047מגדל השתלמות מסלול פאסיבי כללי</t>
  </si>
  <si>
    <t>7256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</si>
  <si>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</si>
  <si>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</si>
  <si>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</si>
  <si>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</si>
  <si>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</si>
  <si>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</si>
  <si>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</si>
  <si>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</si>
  <si>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</si>
  <si>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</si>
  <si>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</si>
  <si>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</si>
  <si>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</si>
  <si>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</si>
  <si>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</si>
  <si>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</si>
  <si>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</si>
  <si>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</si>
  <si>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</si>
  <si>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</si>
  <si>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</si>
  <si>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</si>
  <si>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</si>
  <si>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</si>
  <si>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</si>
  <si>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</si>
  <si>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</si>
  <si>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</si>
  <si>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</si>
  <si>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</si>
  <si>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</si>
  <si>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</si>
  <si>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</si>
  <si>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</si>
  <si>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</si>
  <si>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</si>
  <si>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</si>
  <si>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</si>
  <si>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</si>
  <si>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</si>
  <si>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1249</t>
  </si>
  <si>
    <t>פסגות סל ג תא 125- פסגות תעודות סל בע"מ לשעבר תאלי</t>
  </si>
  <si>
    <t>1096593</t>
  </si>
  <si>
    <t>1108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</si>
  <si>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</si>
  <si>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</si>
  <si>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</si>
  <si>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</si>
  <si>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</si>
  <si>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</si>
  <si>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</si>
  <si>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</si>
  <si>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</si>
  <si>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</si>
  <si>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</si>
  <si>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פסגות סל גליל 5-10 סד-3 (OOA)- פסגות מוצרי מדדים בע"מ</t>
  </si>
  <si>
    <t>1101377</t>
  </si>
  <si>
    <t>פסגות סל בונד 60- פסגות תעודות סל מדדים בע"מ</t>
  </si>
  <si>
    <t>1109420</t>
  </si>
  <si>
    <t>1446</t>
  </si>
  <si>
    <t>פסגות סל רצ גליל 2-5 סד-4- פסגות תעודות סל מדדים בע"מ</t>
  </si>
  <si>
    <t>1135292</t>
  </si>
  <si>
    <t>הראל סל גליל 5-10 5- תכלית אינדקס סל בע"מ</t>
  </si>
  <si>
    <t>1120864</t>
  </si>
  <si>
    <t>1337</t>
  </si>
  <si>
    <t>תכ. אגח שחר 5+- תכלית אינדקס סל בע"מ</t>
  </si>
  <si>
    <t>1110790</t>
  </si>
  <si>
    <t>תכלית גליל 5-10- תכלית אינדקס סל בע"מ</t>
  </si>
  <si>
    <t>1110816</t>
  </si>
  <si>
    <t>תכלית מר טו בונד 60- תכלית מורכבות בע"מ</t>
  </si>
  <si>
    <t>1109362</t>
  </si>
  <si>
    <t>1475</t>
  </si>
  <si>
    <t>תכלית שחר 2-5 ReInvest- תכלית תעודות סל בע"מ</t>
  </si>
  <si>
    <t>1108596</t>
  </si>
  <si>
    <t>הראל סל ג תל בונד 20- הראל סל בע"מ</t>
  </si>
  <si>
    <t>1113240</t>
  </si>
  <si>
    <t>הראל סל ד' תל בונד 60- הראל סל בע"מ</t>
  </si>
  <si>
    <t>1113257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</si>
  <si>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</si>
  <si>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</si>
  <si>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</si>
  <si>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</si>
  <si>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2-5 גליל- קסם תעודות סל ומוצרי מדדים בע"מ</t>
  </si>
  <si>
    <t>1108067</t>
  </si>
  <si>
    <t>קסם סמ נח 5+ שחר- קסם תעודות סל ומוצרי מדדים בע"מ</t>
  </si>
  <si>
    <t>1108091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</si>
  <si>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</si>
  <si>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</si>
  <si>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</si>
  <si>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</si>
  <si>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</si>
  <si>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</si>
  <si>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</si>
  <si>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</si>
  <si>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</si>
  <si>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</si>
  <si>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</si>
  <si>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</si>
  <si>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</si>
  <si>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</si>
  <si>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</si>
  <si>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</si>
  <si>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</si>
  <si>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</si>
  <si>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</si>
  <si>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</si>
  <si>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</si>
  <si>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</si>
  <si>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</si>
  <si>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</si>
  <si>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</si>
  <si>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</si>
  <si>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</si>
  <si>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</si>
  <si>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</si>
  <si>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</si>
  <si>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</si>
  <si>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</si>
  <si>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</si>
  <si>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</si>
  <si>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</si>
  <si>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</si>
  <si>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</si>
  <si>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</si>
  <si>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</si>
  <si>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</si>
  <si>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</si>
  <si>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</si>
  <si>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</si>
  <si>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</si>
  <si>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</si>
  <si>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</si>
  <si>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</si>
  <si>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</si>
  <si>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</si>
  <si>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</si>
  <si>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</si>
  <si>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</si>
  <si>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</si>
  <si>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</si>
  <si>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</si>
  <si>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</si>
  <si>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</si>
  <si>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</si>
  <si>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</si>
  <si>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</si>
  <si>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</si>
  <si>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</si>
  <si>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</si>
  <si>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</si>
  <si>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</si>
  <si>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</si>
  <si>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</si>
  <si>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</si>
  <si>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</si>
  <si>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</si>
  <si>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</si>
  <si>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</si>
  <si>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</si>
  <si>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</si>
  <si>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</si>
  <si>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</si>
  <si>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</si>
  <si>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</si>
  <si>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</si>
  <si>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</si>
  <si>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</si>
  <si>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</si>
  <si>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</si>
  <si>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</si>
  <si>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</si>
  <si>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</si>
  <si>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</si>
  <si>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</si>
  <si>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</si>
  <si>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</si>
  <si>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</si>
  <si>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</si>
  <si>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</si>
  <si>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</si>
  <si>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</si>
  <si>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</si>
  <si>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</si>
  <si>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</si>
  <si>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</si>
  <si>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</si>
  <si>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</si>
  <si>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</si>
  <si>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</si>
  <si>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</si>
  <si>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20170227 USD\ILS 3.6700000 20170605- בנק לאומי לישראל בע"מ</t>
  </si>
  <si>
    <t>90003653</t>
  </si>
  <si>
    <t>27/02/17</t>
  </si>
  <si>
    <t>FWD CCY\ILS 20170315 USD\ILS 3.6445000 20170605- בנק לאומי לישראל בע"מ</t>
  </si>
  <si>
    <t>90003793</t>
  </si>
  <si>
    <t>15/03/17</t>
  </si>
  <si>
    <t>FWD CCY\CCY 20170228 EUR\USD 1.0631500 20170606- בנק לאומי לישראל בע"מ</t>
  </si>
  <si>
    <t>90003672</t>
  </si>
  <si>
    <t>28/02/17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</si>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</sst>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415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3599.5899916650897</v>
      </c>
      <c r="D11" s="78">
        <f>C11/$C$42*100</f>
        <v>8.6974894215004017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f t="shared" ref="D13:D43" si="0">C13/$C$42*100</f>
        <v>0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37742.931182840002</v>
      </c>
      <c r="D17" s="79">
        <f t="shared" si="0"/>
        <v>91.196148855641979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0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0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0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77.92716762623219</v>
      </c>
      <c r="D31" s="79">
        <f t="shared" si="0"/>
        <v>0.18829108805337064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0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-33.907730000000001</v>
      </c>
      <c r="D37" s="79">
        <f t="shared" si="0"/>
        <v>-8.1929365195748893E-2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41386.540612131321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v>0</v>
      </c>
      <c r="D43" s="79">
        <f t="shared" si="0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195</v>
      </c>
      <c r="D50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415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354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355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356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354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356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415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415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358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359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360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207</v>
      </c>
      <c r="C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C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358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E24" t="s">
        <v>207</v>
      </c>
      <c r="H24" s="79">
        <v>0</v>
      </c>
      <c r="I24" t="s">
        <v>207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359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360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C29" t="s">
        <v>207</v>
      </c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C31" t="s">
        <v>207</v>
      </c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415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361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362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365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415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366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367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368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369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415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366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367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222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225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370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371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415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415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372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373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374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375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376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377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378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379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415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380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353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415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354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355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381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356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354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382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356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357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415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J12+J30</f>
        <v>3599.5899916650897</v>
      </c>
      <c r="K11" s="78">
        <f>J11/$J$11*100</f>
        <v>100</v>
      </c>
      <c r="L11" s="78">
        <f>J11/'סכום נכסי הקרן'!$C$42*100</f>
        <v>8.6974894215004017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f>J13+J15+J20+J22+J24+J26+J28</f>
        <v>3599.5899916650897</v>
      </c>
      <c r="K12" s="81">
        <f t="shared" ref="K12:K34" si="0">J12/$J$11*100</f>
        <v>100</v>
      </c>
      <c r="L12" s="81">
        <f>J12/'סכום נכסי הקרן'!$C$42*100</f>
        <v>8.6974894215004017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3541.2082799999998</v>
      </c>
      <c r="K13" s="81">
        <f t="shared" si="0"/>
        <v>98.378101067058367</v>
      </c>
      <c r="L13" s="81">
        <f>J13/'סכום נכסי הקרן'!$C$42*100</f>
        <v>8.5564249333803772</v>
      </c>
    </row>
    <row r="14" spans="2:13">
      <c r="B14" s="82" t="s">
        <v>414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3541.2082799999998</v>
      </c>
      <c r="K14" s="79">
        <f t="shared" si="0"/>
        <v>98.378101067058367</v>
      </c>
      <c r="L14" s="79">
        <f>J14/'סכום נכסי הקרן'!$C$42*100</f>
        <v>8.5564249333803772</v>
      </c>
    </row>
    <row r="15" spans="2:13">
      <c r="B15" s="80" t="s">
        <v>201</v>
      </c>
      <c r="D15" s="16"/>
      <c r="I15" s="81">
        <v>0</v>
      </c>
      <c r="J15" s="81">
        <v>58.381711665090002</v>
      </c>
      <c r="K15" s="81">
        <f t="shared" si="0"/>
        <v>1.6218989329416358</v>
      </c>
      <c r="L15" s="81">
        <f>J15/'סכום נכסי הקרן'!$C$42*100</f>
        <v>0.14106448812002667</v>
      </c>
    </row>
    <row r="16" spans="2:13">
      <c r="B16" s="82" t="s">
        <v>414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24.445678350000001</v>
      </c>
      <c r="K16" s="79">
        <f t="shared" si="0"/>
        <v>0.67912396707970557</v>
      </c>
      <c r="L16" s="79">
        <f>J16/'סכום נכסי הקרן'!$C$42*100</f>
        <v>5.9066735195631277E-2</v>
      </c>
    </row>
    <row r="17" spans="2:12">
      <c r="B17" s="82" t="s">
        <v>414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29.242640160000001</v>
      </c>
      <c r="K17" s="79">
        <f t="shared" si="0"/>
        <v>0.81238808385710093</v>
      </c>
      <c r="L17" s="79">
        <f>J17/'סכום נכסי הקרן'!$C$42*100</f>
        <v>7.0657367655001177E-2</v>
      </c>
    </row>
    <row r="18" spans="2:12">
      <c r="B18" s="82" t="s">
        <v>414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7.4504664090000006E-2</v>
      </c>
      <c r="K18" s="79">
        <f t="shared" si="0"/>
        <v>2.0698097356231346E-3</v>
      </c>
      <c r="L18" s="79">
        <f>J18/'סכום נכסי הקרן'!$C$42*100</f>
        <v>1.8002148280100758E-4</v>
      </c>
    </row>
    <row r="19" spans="2:12">
      <c r="B19" s="82" t="s">
        <v>414</v>
      </c>
      <c r="C19" t="s">
        <v>205</v>
      </c>
      <c r="D19" t="s">
        <v>199</v>
      </c>
      <c r="E19" t="s">
        <v>200</v>
      </c>
      <c r="F19" t="s">
        <v>155</v>
      </c>
      <c r="G19" t="s">
        <v>119</v>
      </c>
      <c r="H19" s="79">
        <v>0</v>
      </c>
      <c r="I19" s="79">
        <v>0</v>
      </c>
      <c r="J19" s="79">
        <v>4.6188884909999999</v>
      </c>
      <c r="K19" s="79">
        <f t="shared" si="0"/>
        <v>0.12831707226920602</v>
      </c>
      <c r="L19" s="79">
        <f>J19/'סכום נכסי הקרן'!$C$42*100</f>
        <v>1.1160363786593221E-2</v>
      </c>
    </row>
    <row r="20" spans="2:12">
      <c r="B20" s="80" t="s">
        <v>206</v>
      </c>
      <c r="D20" s="16"/>
      <c r="I20" s="81">
        <v>0</v>
      </c>
      <c r="J20" s="81">
        <v>0</v>
      </c>
      <c r="K20" s="81">
        <f t="shared" si="0"/>
        <v>0</v>
      </c>
      <c r="L20" s="81">
        <f>J20/'סכום נכסי הקרן'!$C$42*100</f>
        <v>0</v>
      </c>
    </row>
    <row r="21" spans="2:12">
      <c r="B21" t="s">
        <v>207</v>
      </c>
      <c r="C21" t="s">
        <v>207</v>
      </c>
      <c r="D21" s="16"/>
      <c r="E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s="80" t="s">
        <v>208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209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210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211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f t="shared" si="0"/>
        <v>0</v>
      </c>
      <c r="L31" s="81">
        <f>J31/'סכום נכסי הקרן'!$C$42*100</f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f t="shared" si="0"/>
        <v>0</v>
      </c>
      <c r="L33" s="81">
        <f>J33/'סכום נכסי הקרן'!$C$42*100</f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f t="shared" si="0"/>
        <v>0</v>
      </c>
      <c r="L34" s="79">
        <f>J34/'סכום נכסי הקרן'!$C$42*100</f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415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-1618400</v>
      </c>
      <c r="H11" s="7"/>
      <c r="I11" s="78">
        <v>77.92716762623219</v>
      </c>
      <c r="J11" s="78">
        <v>100</v>
      </c>
      <c r="K11" s="78">
        <v>0.19</v>
      </c>
      <c r="AW11" s="16"/>
    </row>
    <row r="12" spans="2:49">
      <c r="B12" s="80" t="s">
        <v>196</v>
      </c>
      <c r="C12" s="16"/>
      <c r="D12" s="16"/>
      <c r="G12" s="81">
        <v>-1618400</v>
      </c>
      <c r="I12" s="81">
        <v>77.92716762623219</v>
      </c>
      <c r="J12" s="81">
        <v>100</v>
      </c>
      <c r="K12" s="81">
        <v>0.19</v>
      </c>
    </row>
    <row r="13" spans="2:49">
      <c r="B13" s="80" t="s">
        <v>354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355</v>
      </c>
      <c r="C15" s="16"/>
      <c r="D15" s="16"/>
      <c r="G15" s="81">
        <v>-1423200</v>
      </c>
      <c r="I15" s="81">
        <v>87.789730338096604</v>
      </c>
      <c r="J15" s="81">
        <v>112.66</v>
      </c>
      <c r="K15" s="81">
        <v>0.21</v>
      </c>
    </row>
    <row r="16" spans="2:49">
      <c r="B16" t="s">
        <v>383</v>
      </c>
      <c r="C16" t="s">
        <v>384</v>
      </c>
      <c r="D16" t="s">
        <v>129</v>
      </c>
      <c r="E16" t="s">
        <v>112</v>
      </c>
      <c r="F16" t="s">
        <v>385</v>
      </c>
      <c r="G16" s="79">
        <v>-1393200</v>
      </c>
      <c r="H16" s="79">
        <v>-6.2222254251945808</v>
      </c>
      <c r="I16" s="79">
        <v>86.688044623810896</v>
      </c>
      <c r="J16" s="79">
        <v>111.24</v>
      </c>
      <c r="K16" s="79">
        <v>0.21</v>
      </c>
    </row>
    <row r="17" spans="2:11">
      <c r="B17" t="s">
        <v>386</v>
      </c>
      <c r="C17" t="s">
        <v>387</v>
      </c>
      <c r="D17" t="s">
        <v>129</v>
      </c>
      <c r="E17" t="s">
        <v>112</v>
      </c>
      <c r="F17" t="s">
        <v>388</v>
      </c>
      <c r="G17" s="79">
        <v>-30000</v>
      </c>
      <c r="H17" s="79">
        <v>-3.6722857142856999</v>
      </c>
      <c r="I17" s="79">
        <v>1.1016857142857099</v>
      </c>
      <c r="J17" s="79">
        <v>1.41</v>
      </c>
      <c r="K17" s="79">
        <v>0</v>
      </c>
    </row>
    <row r="18" spans="2:11">
      <c r="B18" s="80" t="s">
        <v>381</v>
      </c>
      <c r="C18" s="16"/>
      <c r="D18" s="16"/>
      <c r="G18" s="81">
        <v>-195200</v>
      </c>
      <c r="I18" s="81">
        <v>-9.8625627118644204</v>
      </c>
      <c r="J18" s="81">
        <v>-12.66</v>
      </c>
      <c r="K18" s="81">
        <v>-0.02</v>
      </c>
    </row>
    <row r="19" spans="2:11">
      <c r="B19" t="s">
        <v>389</v>
      </c>
      <c r="C19" t="s">
        <v>390</v>
      </c>
      <c r="D19" t="s">
        <v>129</v>
      </c>
      <c r="E19" t="s">
        <v>116</v>
      </c>
      <c r="F19" t="s">
        <v>391</v>
      </c>
      <c r="G19" s="79">
        <v>-195200</v>
      </c>
      <c r="H19" s="79">
        <v>5.052542372881363</v>
      </c>
      <c r="I19" s="79">
        <v>-9.8625627118644204</v>
      </c>
      <c r="J19" s="79">
        <v>-12.66</v>
      </c>
      <c r="K19" s="79">
        <v>-0.02</v>
      </c>
    </row>
    <row r="20" spans="2:11">
      <c r="B20" s="80" t="s">
        <v>356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207</v>
      </c>
      <c r="C21" t="s">
        <v>207</v>
      </c>
      <c r="D21" t="s">
        <v>207</v>
      </c>
      <c r="E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225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s="80" t="s">
        <v>354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382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E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356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E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225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207</v>
      </c>
      <c r="C32" t="s">
        <v>207</v>
      </c>
      <c r="D32" t="s">
        <v>207</v>
      </c>
      <c r="E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4">
      <c r="B33" t="s">
        <v>215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415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358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359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360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358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9">
        <v>0</v>
      </c>
      <c r="I24" t="s">
        <v>207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359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360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415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392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393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394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395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D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396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D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397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398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D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399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400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401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402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394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395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401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415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366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367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403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404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415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405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406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405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406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415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415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I12+I16</f>
        <v>-33.907730000000001</v>
      </c>
      <c r="J11" s="78">
        <f>I11/$I$11*100</f>
        <v>100</v>
      </c>
      <c r="K11" s="78">
        <f>I11/'סכום נכסי הקרן'!$C$42*100</f>
        <v>-8.1929365195748893E-2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f>SUM(I13:I15)</f>
        <v>-33.907730000000001</v>
      </c>
      <c r="J12" s="81">
        <f t="shared" ref="J12:J17" si="0">I12/$I$11*100</f>
        <v>100</v>
      </c>
      <c r="K12" s="81">
        <f>I12/'סכום נכסי הקרן'!$C$42*100</f>
        <v>-8.1929365195748893E-2</v>
      </c>
    </row>
    <row r="13" spans="2:60">
      <c r="B13" t="s">
        <v>407</v>
      </c>
      <c r="C13" t="s">
        <v>408</v>
      </c>
      <c r="D13" t="s">
        <v>207</v>
      </c>
      <c r="E13" t="s">
        <v>409</v>
      </c>
      <c r="F13" s="79">
        <v>0</v>
      </c>
      <c r="G13" t="s">
        <v>108</v>
      </c>
      <c r="H13" s="79">
        <v>0</v>
      </c>
      <c r="I13" s="79">
        <f>-16.77231-21.6631</f>
        <v>-38.435410000000005</v>
      </c>
      <c r="J13" s="79">
        <f t="shared" si="0"/>
        <v>113.3529434143778</v>
      </c>
      <c r="K13" s="79">
        <f>I13/'סכום נכסי הקרן'!$C$42*100</f>
        <v>-9.2869346970096175E-2</v>
      </c>
    </row>
    <row r="14" spans="2:60">
      <c r="B14" t="s">
        <v>410</v>
      </c>
      <c r="C14" t="s">
        <v>411</v>
      </c>
      <c r="D14" t="s">
        <v>207</v>
      </c>
      <c r="E14" t="s">
        <v>409</v>
      </c>
      <c r="F14" s="79">
        <v>0</v>
      </c>
      <c r="G14" t="s">
        <v>108</v>
      </c>
      <c r="H14" s="79">
        <v>0</v>
      </c>
      <c r="I14" s="79">
        <v>-3.4426399999999999</v>
      </c>
      <c r="J14" s="79">
        <f t="shared" si="0"/>
        <v>10.152965120342765</v>
      </c>
      <c r="K14" s="79">
        <f>I14/'סכום נכסי הקרן'!$C$42*100</f>
        <v>-8.3182598716426311E-3</v>
      </c>
    </row>
    <row r="15" spans="2:60">
      <c r="B15" t="s">
        <v>412</v>
      </c>
      <c r="C15" t="s">
        <v>413</v>
      </c>
      <c r="D15" t="s">
        <v>207</v>
      </c>
      <c r="E15" t="s">
        <v>409</v>
      </c>
      <c r="F15" s="79">
        <v>0</v>
      </c>
      <c r="G15" t="s">
        <v>108</v>
      </c>
      <c r="H15" s="79">
        <v>0</v>
      </c>
      <c r="I15" s="79">
        <v>7.9703200000000001</v>
      </c>
      <c r="J15" s="79">
        <f t="shared" si="0"/>
        <v>-23.50590853472055</v>
      </c>
      <c r="K15" s="79">
        <f>I15/'סכום נכסי הקרן'!$C$42*100</f>
        <v>1.9258241645989906E-2</v>
      </c>
    </row>
    <row r="16" spans="2:60">
      <c r="B16" s="80" t="s">
        <v>212</v>
      </c>
      <c r="D16" s="19"/>
      <c r="E16" s="19"/>
      <c r="F16" s="19"/>
      <c r="G16" s="19"/>
      <c r="H16" s="81">
        <v>0</v>
      </c>
      <c r="I16" s="81">
        <v>0</v>
      </c>
      <c r="J16" s="81">
        <f t="shared" si="0"/>
        <v>0</v>
      </c>
      <c r="K16" s="81">
        <f>I16/'סכום נכסי הקרן'!$C$42*100</f>
        <v>0</v>
      </c>
    </row>
    <row r="17" spans="2:11">
      <c r="B17" t="s">
        <v>207</v>
      </c>
      <c r="C17" t="s">
        <v>207</v>
      </c>
      <c r="D17" t="s">
        <v>207</v>
      </c>
      <c r="E17" s="19"/>
      <c r="F17" s="79">
        <v>0</v>
      </c>
      <c r="G17" t="s">
        <v>207</v>
      </c>
      <c r="H17" s="79">
        <v>0</v>
      </c>
      <c r="I17" s="79">
        <v>0</v>
      </c>
      <c r="J17" s="79">
        <f t="shared" si="0"/>
        <v>0</v>
      </c>
      <c r="K17" s="79">
        <f>I17/'סכום נכסי הקרן'!$C$42*100</f>
        <v>0</v>
      </c>
    </row>
    <row r="18" spans="2:11">
      <c r="B18" t="s">
        <v>215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415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207</v>
      </c>
      <c r="C13" s="79">
        <v>0</v>
      </c>
    </row>
    <row r="14" spans="2:17">
      <c r="B14" s="80" t="s">
        <v>212</v>
      </c>
      <c r="C14" s="81">
        <v>0</v>
      </c>
    </row>
    <row r="15" spans="2:17">
      <c r="B15" t="s">
        <v>207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415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415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366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367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370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371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415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216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217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207</v>
      </c>
      <c r="C17" t="s">
        <v>207</v>
      </c>
      <c r="D17" s="16"/>
      <c r="E17" t="s">
        <v>207</v>
      </c>
      <c r="H17" s="79">
        <v>0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218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212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219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220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415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366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367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415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415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221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217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222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9">
        <v>0</v>
      </c>
      <c r="L20" t="s">
        <v>207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212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223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224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9">
        <v>0</v>
      </c>
      <c r="L25" t="s">
        <v>207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215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415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226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227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228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229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212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223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224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215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415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2994138</v>
      </c>
      <c r="I11" s="7"/>
      <c r="J11" s="78">
        <v>37742.931182840002</v>
      </c>
      <c r="K11" s="7"/>
      <c r="L11" s="78">
        <v>100</v>
      </c>
      <c r="M11" s="78">
        <v>91.2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2946851</v>
      </c>
      <c r="J12" s="81">
        <v>24627.023438299999</v>
      </c>
      <c r="L12" s="81">
        <v>65.25</v>
      </c>
      <c r="M12" s="81">
        <v>59.5</v>
      </c>
    </row>
    <row r="13" spans="2:62">
      <c r="B13" s="80" t="s">
        <v>230</v>
      </c>
      <c r="D13" s="16"/>
      <c r="E13" s="16"/>
      <c r="F13" s="16"/>
      <c r="G13" s="16"/>
      <c r="H13" s="81">
        <v>278711</v>
      </c>
      <c r="J13" s="81">
        <v>6186.2856899999997</v>
      </c>
      <c r="L13" s="81">
        <v>16.39</v>
      </c>
      <c r="M13" s="81">
        <v>14.95</v>
      </c>
    </row>
    <row r="14" spans="2:62">
      <c r="B14" t="s">
        <v>231</v>
      </c>
      <c r="C14" t="s">
        <v>232</v>
      </c>
      <c r="D14" t="s">
        <v>106</v>
      </c>
      <c r="E14" t="s">
        <v>233</v>
      </c>
      <c r="F14" t="s">
        <v>129</v>
      </c>
      <c r="G14" t="s">
        <v>108</v>
      </c>
      <c r="H14" s="79">
        <v>131145</v>
      </c>
      <c r="I14" s="79">
        <v>1243</v>
      </c>
      <c r="J14" s="79">
        <v>1630.1323500000001</v>
      </c>
      <c r="K14" s="79">
        <v>0.05</v>
      </c>
      <c r="L14" s="79">
        <v>4.32</v>
      </c>
      <c r="M14" s="79">
        <v>3.94</v>
      </c>
    </row>
    <row r="15" spans="2:62">
      <c r="B15" t="s">
        <v>234</v>
      </c>
      <c r="C15" t="s">
        <v>235</v>
      </c>
      <c r="D15" t="s">
        <v>106</v>
      </c>
      <c r="E15" t="s">
        <v>236</v>
      </c>
      <c r="F15" t="s">
        <v>129</v>
      </c>
      <c r="G15" t="s">
        <v>108</v>
      </c>
      <c r="H15" s="79">
        <v>6442</v>
      </c>
      <c r="I15" s="79">
        <v>1244</v>
      </c>
      <c r="J15" s="79">
        <v>80.138480000000001</v>
      </c>
      <c r="K15" s="79">
        <v>0</v>
      </c>
      <c r="L15" s="79">
        <v>0.21</v>
      </c>
      <c r="M15" s="79">
        <v>0.19</v>
      </c>
    </row>
    <row r="16" spans="2:62">
      <c r="B16" t="s">
        <v>237</v>
      </c>
      <c r="C16" t="s">
        <v>238</v>
      </c>
      <c r="D16" t="s">
        <v>106</v>
      </c>
      <c r="E16" t="s">
        <v>239</v>
      </c>
      <c r="F16" t="s">
        <v>129</v>
      </c>
      <c r="G16" t="s">
        <v>108</v>
      </c>
      <c r="H16" s="79">
        <v>11301</v>
      </c>
      <c r="I16" s="79">
        <v>12450</v>
      </c>
      <c r="J16" s="79">
        <v>1406.9745</v>
      </c>
      <c r="K16" s="79">
        <v>0.01</v>
      </c>
      <c r="L16" s="79">
        <v>3.73</v>
      </c>
      <c r="M16" s="79">
        <v>3.4</v>
      </c>
    </row>
    <row r="17" spans="2:13">
      <c r="B17" t="s">
        <v>240</v>
      </c>
      <c r="C17" t="s">
        <v>241</v>
      </c>
      <c r="D17" t="s">
        <v>106</v>
      </c>
      <c r="E17" t="s">
        <v>242</v>
      </c>
      <c r="F17" t="s">
        <v>129</v>
      </c>
      <c r="G17" t="s">
        <v>108</v>
      </c>
      <c r="H17" s="79">
        <v>12964</v>
      </c>
      <c r="I17" s="79">
        <v>12460</v>
      </c>
      <c r="J17" s="79">
        <v>1615.3144</v>
      </c>
      <c r="K17" s="79">
        <v>0.03</v>
      </c>
      <c r="L17" s="79">
        <v>4.28</v>
      </c>
      <c r="M17" s="79">
        <v>3.9</v>
      </c>
    </row>
    <row r="18" spans="2:13">
      <c r="B18" t="s">
        <v>243</v>
      </c>
      <c r="C18" t="s">
        <v>244</v>
      </c>
      <c r="D18" t="s">
        <v>106</v>
      </c>
      <c r="E18" t="s">
        <v>245</v>
      </c>
      <c r="F18" t="s">
        <v>134</v>
      </c>
      <c r="G18" t="s">
        <v>108</v>
      </c>
      <c r="H18" s="79">
        <v>116859</v>
      </c>
      <c r="I18" s="79">
        <v>1244</v>
      </c>
      <c r="J18" s="79">
        <v>1453.72596</v>
      </c>
      <c r="K18" s="79">
        <v>0.06</v>
      </c>
      <c r="L18" s="79">
        <v>3.85</v>
      </c>
      <c r="M18" s="79">
        <v>3.51</v>
      </c>
    </row>
    <row r="19" spans="2:13">
      <c r="B19" s="80" t="s">
        <v>246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247</v>
      </c>
      <c r="D21" s="16"/>
      <c r="E21" s="16"/>
      <c r="F21" s="16"/>
      <c r="G21" s="16"/>
      <c r="H21" s="81">
        <v>2668140</v>
      </c>
      <c r="J21" s="81">
        <v>18440.737748299998</v>
      </c>
      <c r="L21" s="81">
        <v>48.86</v>
      </c>
      <c r="M21" s="81">
        <v>44.56</v>
      </c>
    </row>
    <row r="22" spans="2:13">
      <c r="B22" t="s">
        <v>248</v>
      </c>
      <c r="C22" t="s">
        <v>249</v>
      </c>
      <c r="D22" t="s">
        <v>106</v>
      </c>
      <c r="E22" t="s">
        <v>233</v>
      </c>
      <c r="F22" t="s">
        <v>129</v>
      </c>
      <c r="G22" t="s">
        <v>108</v>
      </c>
      <c r="H22" s="79">
        <v>197200</v>
      </c>
      <c r="I22" s="79">
        <v>328.25</v>
      </c>
      <c r="J22" s="79">
        <v>647.30899999999997</v>
      </c>
      <c r="K22" s="79">
        <v>0.08</v>
      </c>
      <c r="L22" s="79">
        <v>1.72</v>
      </c>
      <c r="M22" s="79">
        <v>1.56</v>
      </c>
    </row>
    <row r="23" spans="2:13">
      <c r="B23" t="s">
        <v>250</v>
      </c>
      <c r="C23" t="s">
        <v>251</v>
      </c>
      <c r="D23" t="s">
        <v>106</v>
      </c>
      <c r="E23" t="s">
        <v>252</v>
      </c>
      <c r="F23" t="s">
        <v>129</v>
      </c>
      <c r="G23" t="s">
        <v>108</v>
      </c>
      <c r="H23" s="79">
        <v>700</v>
      </c>
      <c r="I23" s="79">
        <v>3093.91</v>
      </c>
      <c r="J23" s="79">
        <v>21.65737</v>
      </c>
      <c r="K23" s="79">
        <v>0</v>
      </c>
      <c r="L23" s="79">
        <v>0.06</v>
      </c>
      <c r="M23" s="79">
        <v>0.05</v>
      </c>
    </row>
    <row r="24" spans="2:13">
      <c r="B24" t="s">
        <v>253</v>
      </c>
      <c r="C24" t="s">
        <v>254</v>
      </c>
      <c r="D24" t="s">
        <v>106</v>
      </c>
      <c r="E24" t="s">
        <v>252</v>
      </c>
      <c r="F24" t="s">
        <v>129</v>
      </c>
      <c r="G24" t="s">
        <v>108</v>
      </c>
      <c r="H24" s="79">
        <v>38000</v>
      </c>
      <c r="I24" s="79">
        <v>2679.6</v>
      </c>
      <c r="J24" s="79">
        <v>1018.248</v>
      </c>
      <c r="K24" s="79">
        <v>0.33</v>
      </c>
      <c r="L24" s="79">
        <v>2.7</v>
      </c>
      <c r="M24" s="79">
        <v>2.46</v>
      </c>
    </row>
    <row r="25" spans="2:13">
      <c r="B25" t="s">
        <v>255</v>
      </c>
      <c r="C25" t="s">
        <v>256</v>
      </c>
      <c r="D25" t="s">
        <v>106</v>
      </c>
      <c r="E25" t="s">
        <v>257</v>
      </c>
      <c r="F25" t="s">
        <v>129</v>
      </c>
      <c r="G25" t="s">
        <v>108</v>
      </c>
      <c r="H25" s="79">
        <v>595490</v>
      </c>
      <c r="I25" s="79">
        <v>332.01</v>
      </c>
      <c r="J25" s="79">
        <v>1977.0863489999999</v>
      </c>
      <c r="K25" s="79">
        <v>0.83</v>
      </c>
      <c r="L25" s="79">
        <v>5.24</v>
      </c>
      <c r="M25" s="79">
        <v>4.78</v>
      </c>
    </row>
    <row r="26" spans="2:13">
      <c r="B26" t="s">
        <v>258</v>
      </c>
      <c r="C26" t="s">
        <v>259</v>
      </c>
      <c r="D26" t="s">
        <v>106</v>
      </c>
      <c r="E26" t="s">
        <v>257</v>
      </c>
      <c r="F26" t="s">
        <v>129</v>
      </c>
      <c r="G26" t="s">
        <v>108</v>
      </c>
      <c r="H26" s="79">
        <v>203255</v>
      </c>
      <c r="I26" s="79">
        <v>584.33000000000004</v>
      </c>
      <c r="J26" s="79">
        <v>1187.6799415</v>
      </c>
      <c r="K26" s="79">
        <v>0.41</v>
      </c>
      <c r="L26" s="79">
        <v>3.15</v>
      </c>
      <c r="M26" s="79">
        <v>2.87</v>
      </c>
    </row>
    <row r="27" spans="2:13">
      <c r="B27" t="s">
        <v>260</v>
      </c>
      <c r="C27" t="s">
        <v>261</v>
      </c>
      <c r="D27" t="s">
        <v>106</v>
      </c>
      <c r="E27" t="s">
        <v>257</v>
      </c>
      <c r="F27" t="s">
        <v>129</v>
      </c>
      <c r="G27" t="s">
        <v>108</v>
      </c>
      <c r="H27" s="79">
        <v>223090</v>
      </c>
      <c r="I27" s="79">
        <v>327.83</v>
      </c>
      <c r="J27" s="79">
        <v>731.35594700000001</v>
      </c>
      <c r="K27" s="79">
        <v>0.71</v>
      </c>
      <c r="L27" s="79">
        <v>1.94</v>
      </c>
      <c r="M27" s="79">
        <v>1.77</v>
      </c>
    </row>
    <row r="28" spans="2:13">
      <c r="B28" t="s">
        <v>262</v>
      </c>
      <c r="C28" t="s">
        <v>263</v>
      </c>
      <c r="D28" t="s">
        <v>106</v>
      </c>
      <c r="E28" t="s">
        <v>264</v>
      </c>
      <c r="F28" t="s">
        <v>129</v>
      </c>
      <c r="G28" t="s">
        <v>108</v>
      </c>
      <c r="H28" s="79">
        <v>20800</v>
      </c>
      <c r="I28" s="79">
        <v>3124.94</v>
      </c>
      <c r="J28" s="79">
        <v>649.98752000000002</v>
      </c>
      <c r="K28" s="79">
        <v>0.01</v>
      </c>
      <c r="L28" s="79">
        <v>1.72</v>
      </c>
      <c r="M28" s="79">
        <v>1.57</v>
      </c>
    </row>
    <row r="29" spans="2:13">
      <c r="B29" t="s">
        <v>265</v>
      </c>
      <c r="C29" t="s">
        <v>266</v>
      </c>
      <c r="D29" t="s">
        <v>106</v>
      </c>
      <c r="E29" t="s">
        <v>242</v>
      </c>
      <c r="F29" t="s">
        <v>129</v>
      </c>
      <c r="G29" t="s">
        <v>108</v>
      </c>
      <c r="H29" s="79">
        <v>25900</v>
      </c>
      <c r="I29" s="79">
        <v>4163.4799999999996</v>
      </c>
      <c r="J29" s="79">
        <v>1078.34132</v>
      </c>
      <c r="K29" s="79">
        <v>0.11</v>
      </c>
      <c r="L29" s="79">
        <v>2.86</v>
      </c>
      <c r="M29" s="79">
        <v>2.61</v>
      </c>
    </row>
    <row r="30" spans="2:13">
      <c r="B30" t="s">
        <v>267</v>
      </c>
      <c r="C30" t="s">
        <v>268</v>
      </c>
      <c r="D30" t="s">
        <v>106</v>
      </c>
      <c r="E30" t="s">
        <v>245</v>
      </c>
      <c r="F30" t="s">
        <v>134</v>
      </c>
      <c r="G30" t="s">
        <v>108</v>
      </c>
      <c r="H30" s="79">
        <v>136500</v>
      </c>
      <c r="I30" s="79">
        <v>319.45999999999998</v>
      </c>
      <c r="J30" s="79">
        <v>436.06290000000001</v>
      </c>
      <c r="K30" s="79">
        <v>0.06</v>
      </c>
      <c r="L30" s="79">
        <v>1.1599999999999999</v>
      </c>
      <c r="M30" s="79">
        <v>1.05</v>
      </c>
    </row>
    <row r="31" spans="2:13">
      <c r="B31" t="s">
        <v>269</v>
      </c>
      <c r="C31" t="s">
        <v>270</v>
      </c>
      <c r="D31" t="s">
        <v>106</v>
      </c>
      <c r="E31" t="s">
        <v>245</v>
      </c>
      <c r="F31" t="s">
        <v>134</v>
      </c>
      <c r="G31" t="s">
        <v>108</v>
      </c>
      <c r="H31" s="79">
        <v>721136</v>
      </c>
      <c r="I31" s="79">
        <v>311.01</v>
      </c>
      <c r="J31" s="79">
        <v>2242.8050736</v>
      </c>
      <c r="K31" s="79">
        <v>0.28000000000000003</v>
      </c>
      <c r="L31" s="79">
        <v>5.94</v>
      </c>
      <c r="M31" s="79">
        <v>5.42</v>
      </c>
    </row>
    <row r="32" spans="2:13">
      <c r="B32" t="s">
        <v>271</v>
      </c>
      <c r="C32" t="s">
        <v>272</v>
      </c>
      <c r="D32" t="s">
        <v>106</v>
      </c>
      <c r="E32" t="s">
        <v>252</v>
      </c>
      <c r="F32" t="s">
        <v>134</v>
      </c>
      <c r="G32" t="s">
        <v>108</v>
      </c>
      <c r="H32" s="79">
        <v>214050</v>
      </c>
      <c r="I32" s="79">
        <v>350.08</v>
      </c>
      <c r="J32" s="79">
        <v>749.34623999999997</v>
      </c>
      <c r="K32" s="79">
        <v>0.04</v>
      </c>
      <c r="L32" s="79">
        <v>1.99</v>
      </c>
      <c r="M32" s="79">
        <v>1.81</v>
      </c>
    </row>
    <row r="33" spans="2:13">
      <c r="B33" t="s">
        <v>273</v>
      </c>
      <c r="C33" t="s">
        <v>274</v>
      </c>
      <c r="D33" t="s">
        <v>106</v>
      </c>
      <c r="E33" t="s">
        <v>252</v>
      </c>
      <c r="F33" t="s">
        <v>134</v>
      </c>
      <c r="G33" t="s">
        <v>108</v>
      </c>
      <c r="H33" s="79">
        <v>63099</v>
      </c>
      <c r="I33" s="79">
        <v>3190.93</v>
      </c>
      <c r="J33" s="79">
        <v>2013.4449207</v>
      </c>
      <c r="K33" s="79">
        <v>0.21</v>
      </c>
      <c r="L33" s="79">
        <v>5.33</v>
      </c>
      <c r="M33" s="79">
        <v>4.8600000000000003</v>
      </c>
    </row>
    <row r="34" spans="2:13">
      <c r="B34" t="s">
        <v>275</v>
      </c>
      <c r="C34" t="s">
        <v>276</v>
      </c>
      <c r="D34" t="s">
        <v>106</v>
      </c>
      <c r="E34" t="s">
        <v>239</v>
      </c>
      <c r="F34" t="s">
        <v>134</v>
      </c>
      <c r="G34" t="s">
        <v>108</v>
      </c>
      <c r="H34" s="79">
        <v>13700</v>
      </c>
      <c r="I34" s="79">
        <v>2600.46</v>
      </c>
      <c r="J34" s="79">
        <v>356.26301999999998</v>
      </c>
      <c r="K34" s="79">
        <v>0.01</v>
      </c>
      <c r="L34" s="79">
        <v>0.94</v>
      </c>
      <c r="M34" s="79">
        <v>0.86</v>
      </c>
    </row>
    <row r="35" spans="2:13">
      <c r="B35" t="s">
        <v>277</v>
      </c>
      <c r="C35" t="s">
        <v>278</v>
      </c>
      <c r="D35" t="s">
        <v>106</v>
      </c>
      <c r="E35" t="s">
        <v>239</v>
      </c>
      <c r="F35" t="s">
        <v>134</v>
      </c>
      <c r="G35" t="s">
        <v>108</v>
      </c>
      <c r="H35" s="79">
        <v>7400</v>
      </c>
      <c r="I35" s="79">
        <v>5826.57</v>
      </c>
      <c r="J35" s="79">
        <v>431.16618</v>
      </c>
      <c r="K35" s="79">
        <v>0.08</v>
      </c>
      <c r="L35" s="79">
        <v>1.1399999999999999</v>
      </c>
      <c r="M35" s="79">
        <v>1.04</v>
      </c>
    </row>
    <row r="36" spans="2:13">
      <c r="B36" t="s">
        <v>279</v>
      </c>
      <c r="C36" t="s">
        <v>280</v>
      </c>
      <c r="D36" t="s">
        <v>106</v>
      </c>
      <c r="E36" t="s">
        <v>239</v>
      </c>
      <c r="F36" t="s">
        <v>134</v>
      </c>
      <c r="G36" t="s">
        <v>108</v>
      </c>
      <c r="H36" s="79">
        <v>27095</v>
      </c>
      <c r="I36" s="79">
        <v>3103.61</v>
      </c>
      <c r="J36" s="79">
        <v>840.92312949999996</v>
      </c>
      <c r="K36" s="79">
        <v>0.02</v>
      </c>
      <c r="L36" s="79">
        <v>2.23</v>
      </c>
      <c r="M36" s="79">
        <v>2.0299999999999998</v>
      </c>
    </row>
    <row r="37" spans="2:13">
      <c r="B37" t="s">
        <v>281</v>
      </c>
      <c r="C37" t="s">
        <v>282</v>
      </c>
      <c r="D37" t="s">
        <v>106</v>
      </c>
      <c r="E37" t="s">
        <v>239</v>
      </c>
      <c r="F37" t="s">
        <v>134</v>
      </c>
      <c r="G37" t="s">
        <v>108</v>
      </c>
      <c r="H37" s="79">
        <v>87985</v>
      </c>
      <c r="I37" s="79">
        <v>3506.72</v>
      </c>
      <c r="J37" s="79">
        <v>3085.387592</v>
      </c>
      <c r="K37" s="79">
        <v>0.38</v>
      </c>
      <c r="L37" s="79">
        <v>8.17</v>
      </c>
      <c r="M37" s="79">
        <v>7.46</v>
      </c>
    </row>
    <row r="38" spans="2:13">
      <c r="B38" t="s">
        <v>283</v>
      </c>
      <c r="C38" t="s">
        <v>284</v>
      </c>
      <c r="D38" t="s">
        <v>106</v>
      </c>
      <c r="E38" t="s">
        <v>239</v>
      </c>
      <c r="F38" t="s">
        <v>134</v>
      </c>
      <c r="G38" t="s">
        <v>108</v>
      </c>
      <c r="H38" s="79">
        <v>2590</v>
      </c>
      <c r="I38" s="79">
        <v>3170.6</v>
      </c>
      <c r="J38" s="79">
        <v>82.118539999999996</v>
      </c>
      <c r="K38" s="79">
        <v>0</v>
      </c>
      <c r="L38" s="79">
        <v>0.22</v>
      </c>
      <c r="M38" s="79">
        <v>0.2</v>
      </c>
    </row>
    <row r="39" spans="2:13">
      <c r="B39" t="s">
        <v>285</v>
      </c>
      <c r="C39" t="s">
        <v>286</v>
      </c>
      <c r="D39" t="s">
        <v>106</v>
      </c>
      <c r="E39" t="s">
        <v>257</v>
      </c>
      <c r="F39" t="s">
        <v>134</v>
      </c>
      <c r="G39" t="s">
        <v>108</v>
      </c>
      <c r="H39" s="79">
        <v>70000</v>
      </c>
      <c r="I39" s="79">
        <v>316.89</v>
      </c>
      <c r="J39" s="79">
        <v>221.82300000000001</v>
      </c>
      <c r="K39" s="79">
        <v>0.02</v>
      </c>
      <c r="L39" s="79">
        <v>0.59</v>
      </c>
      <c r="M39" s="79">
        <v>0.54</v>
      </c>
    </row>
    <row r="40" spans="2:13">
      <c r="B40" t="s">
        <v>287</v>
      </c>
      <c r="C40" t="s">
        <v>288</v>
      </c>
      <c r="D40" t="s">
        <v>106</v>
      </c>
      <c r="E40" t="s">
        <v>289</v>
      </c>
      <c r="F40" t="s">
        <v>134</v>
      </c>
      <c r="G40" t="s">
        <v>108</v>
      </c>
      <c r="H40" s="79">
        <v>8100</v>
      </c>
      <c r="I40" s="79">
        <v>3501.03</v>
      </c>
      <c r="J40" s="79">
        <v>283.58343000000002</v>
      </c>
      <c r="K40" s="79">
        <v>0.02</v>
      </c>
      <c r="L40" s="79">
        <v>0.75</v>
      </c>
      <c r="M40" s="79">
        <v>0.69</v>
      </c>
    </row>
    <row r="41" spans="2:13">
      <c r="B41" t="s">
        <v>290</v>
      </c>
      <c r="C41" t="s">
        <v>291</v>
      </c>
      <c r="D41" t="s">
        <v>106</v>
      </c>
      <c r="E41" t="s">
        <v>264</v>
      </c>
      <c r="F41" t="s">
        <v>134</v>
      </c>
      <c r="G41" t="s">
        <v>108</v>
      </c>
      <c r="H41" s="79">
        <v>12050</v>
      </c>
      <c r="I41" s="79">
        <v>3204.55</v>
      </c>
      <c r="J41" s="79">
        <v>386.14827500000001</v>
      </c>
      <c r="K41" s="79">
        <v>0.01</v>
      </c>
      <c r="L41" s="79">
        <v>1.02</v>
      </c>
      <c r="M41" s="79">
        <v>0.93</v>
      </c>
    </row>
    <row r="42" spans="2:13">
      <c r="B42" s="80" t="s">
        <v>292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207</v>
      </c>
      <c r="C43" t="s">
        <v>207</v>
      </c>
      <c r="D43" s="16"/>
      <c r="E43" s="16"/>
      <c r="F43" t="s">
        <v>207</v>
      </c>
      <c r="G43" t="s">
        <v>207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225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207</v>
      </c>
      <c r="C45" t="s">
        <v>207</v>
      </c>
      <c r="D45" s="16"/>
      <c r="E45" s="16"/>
      <c r="F45" t="s">
        <v>207</v>
      </c>
      <c r="G45" t="s">
        <v>207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s="80" t="s">
        <v>293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207</v>
      </c>
      <c r="C47" t="s">
        <v>207</v>
      </c>
      <c r="D47" s="16"/>
      <c r="E47" s="16"/>
      <c r="F47" t="s">
        <v>207</v>
      </c>
      <c r="G47" t="s">
        <v>207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212</v>
      </c>
      <c r="D48" s="16"/>
      <c r="E48" s="16"/>
      <c r="F48" s="16"/>
      <c r="G48" s="16"/>
      <c r="H48" s="81">
        <v>47287</v>
      </c>
      <c r="J48" s="81">
        <v>13115.90774454</v>
      </c>
      <c r="L48" s="81">
        <v>34.75</v>
      </c>
      <c r="M48" s="81">
        <v>31.69</v>
      </c>
    </row>
    <row r="49" spans="2:13">
      <c r="B49" s="80" t="s">
        <v>294</v>
      </c>
      <c r="D49" s="16"/>
      <c r="E49" s="16"/>
      <c r="F49" s="16"/>
      <c r="G49" s="16"/>
      <c r="H49" s="81">
        <v>25791</v>
      </c>
      <c r="J49" s="81">
        <v>7932.2980037699999</v>
      </c>
      <c r="L49" s="81">
        <v>21.02</v>
      </c>
      <c r="M49" s="81">
        <v>19.170000000000002</v>
      </c>
    </row>
    <row r="50" spans="2:13">
      <c r="B50" t="s">
        <v>295</v>
      </c>
      <c r="C50" t="s">
        <v>296</v>
      </c>
      <c r="D50" t="s">
        <v>297</v>
      </c>
      <c r="E50" t="s">
        <v>298</v>
      </c>
      <c r="F50" t="s">
        <v>299</v>
      </c>
      <c r="G50" t="s">
        <v>195</v>
      </c>
      <c r="H50" s="79">
        <v>506</v>
      </c>
      <c r="I50" s="79">
        <v>1969000</v>
      </c>
      <c r="J50" s="79">
        <v>324.03120222000001</v>
      </c>
      <c r="K50" s="79">
        <v>0</v>
      </c>
      <c r="L50" s="79">
        <v>0.86</v>
      </c>
      <c r="M50" s="79">
        <v>0.78</v>
      </c>
    </row>
    <row r="51" spans="2:13">
      <c r="B51" t="s">
        <v>300</v>
      </c>
      <c r="C51" t="s">
        <v>301</v>
      </c>
      <c r="D51" t="s">
        <v>297</v>
      </c>
      <c r="E51" t="s">
        <v>302</v>
      </c>
      <c r="F51" t="s">
        <v>299</v>
      </c>
      <c r="G51" t="s">
        <v>112</v>
      </c>
      <c r="H51" s="79">
        <v>4320</v>
      </c>
      <c r="I51" s="79">
        <v>2700</v>
      </c>
      <c r="J51" s="79">
        <v>421.65359999999998</v>
      </c>
      <c r="K51" s="79">
        <v>0</v>
      </c>
      <c r="L51" s="79">
        <v>1.1200000000000001</v>
      </c>
      <c r="M51" s="79">
        <v>1.02</v>
      </c>
    </row>
    <row r="52" spans="2:13">
      <c r="B52" t="s">
        <v>303</v>
      </c>
      <c r="C52" t="s">
        <v>304</v>
      </c>
      <c r="D52" t="s">
        <v>305</v>
      </c>
      <c r="E52" t="s">
        <v>306</v>
      </c>
      <c r="F52" t="s">
        <v>299</v>
      </c>
      <c r="G52" t="s">
        <v>116</v>
      </c>
      <c r="H52" s="79">
        <v>4985</v>
      </c>
      <c r="I52" s="79">
        <v>7551</v>
      </c>
      <c r="J52" s="79">
        <v>1461.2521526999999</v>
      </c>
      <c r="K52" s="79">
        <v>0.12</v>
      </c>
      <c r="L52" s="79">
        <v>3.87</v>
      </c>
      <c r="M52" s="79">
        <v>3.53</v>
      </c>
    </row>
    <row r="53" spans="2:13">
      <c r="B53" t="s">
        <v>307</v>
      </c>
      <c r="C53" t="s">
        <v>308</v>
      </c>
      <c r="D53" t="s">
        <v>297</v>
      </c>
      <c r="E53" t="s">
        <v>309</v>
      </c>
      <c r="F53" t="s">
        <v>299</v>
      </c>
      <c r="G53" t="s">
        <v>112</v>
      </c>
      <c r="H53" s="79">
        <v>112</v>
      </c>
      <c r="I53" s="79">
        <v>22511</v>
      </c>
      <c r="J53" s="79">
        <v>91.142536800000002</v>
      </c>
      <c r="K53" s="79">
        <v>0</v>
      </c>
      <c r="L53" s="79">
        <v>0.24</v>
      </c>
      <c r="M53" s="79">
        <v>0.22</v>
      </c>
    </row>
    <row r="54" spans="2:13">
      <c r="B54" t="s">
        <v>310</v>
      </c>
      <c r="C54" t="s">
        <v>311</v>
      </c>
      <c r="D54" t="s">
        <v>297</v>
      </c>
      <c r="E54" t="s">
        <v>312</v>
      </c>
      <c r="F54" t="s">
        <v>299</v>
      </c>
      <c r="G54" t="s">
        <v>112</v>
      </c>
      <c r="H54" s="79">
        <v>365</v>
      </c>
      <c r="I54" s="79">
        <v>2288</v>
      </c>
      <c r="J54" s="79">
        <v>30.189588000000001</v>
      </c>
      <c r="K54" s="79">
        <v>0</v>
      </c>
      <c r="L54" s="79">
        <v>0.08</v>
      </c>
      <c r="M54" s="79">
        <v>7.0000000000000007E-2</v>
      </c>
    </row>
    <row r="55" spans="2:13">
      <c r="B55" t="s">
        <v>313</v>
      </c>
      <c r="C55" t="s">
        <v>314</v>
      </c>
      <c r="D55" t="s">
        <v>297</v>
      </c>
      <c r="E55" t="s">
        <v>315</v>
      </c>
      <c r="F55" t="s">
        <v>299</v>
      </c>
      <c r="G55" t="s">
        <v>112</v>
      </c>
      <c r="H55" s="79">
        <v>5315</v>
      </c>
      <c r="I55" s="79">
        <v>2840</v>
      </c>
      <c r="J55" s="79">
        <v>545.66979000000003</v>
      </c>
      <c r="K55" s="79">
        <v>0.01</v>
      </c>
      <c r="L55" s="79">
        <v>1.45</v>
      </c>
      <c r="M55" s="79">
        <v>1.32</v>
      </c>
    </row>
    <row r="56" spans="2:13">
      <c r="B56" t="s">
        <v>316</v>
      </c>
      <c r="C56" t="s">
        <v>317</v>
      </c>
      <c r="D56" t="s">
        <v>297</v>
      </c>
      <c r="E56" t="s">
        <v>318</v>
      </c>
      <c r="F56" t="s">
        <v>299</v>
      </c>
      <c r="G56" t="s">
        <v>112</v>
      </c>
      <c r="H56" s="79">
        <v>1701</v>
      </c>
      <c r="I56" s="79">
        <v>41190</v>
      </c>
      <c r="J56" s="79">
        <v>2532.8204685000001</v>
      </c>
      <c r="K56" s="79">
        <v>0.03</v>
      </c>
      <c r="L56" s="79">
        <v>6.71</v>
      </c>
      <c r="M56" s="79">
        <v>6.12</v>
      </c>
    </row>
    <row r="57" spans="2:13">
      <c r="B57" t="s">
        <v>319</v>
      </c>
      <c r="C57" t="s">
        <v>320</v>
      </c>
      <c r="D57" t="s">
        <v>321</v>
      </c>
      <c r="E57" t="s">
        <v>322</v>
      </c>
      <c r="F57" t="s">
        <v>299</v>
      </c>
      <c r="G57" t="s">
        <v>112</v>
      </c>
      <c r="H57" s="79">
        <v>1829</v>
      </c>
      <c r="I57" s="79">
        <v>23629</v>
      </c>
      <c r="J57" s="79">
        <v>1562.3104921500001</v>
      </c>
      <c r="K57" s="79">
        <v>0</v>
      </c>
      <c r="L57" s="79">
        <v>4.1399999999999997</v>
      </c>
      <c r="M57" s="79">
        <v>3.77</v>
      </c>
    </row>
    <row r="58" spans="2:13">
      <c r="B58" t="s">
        <v>323</v>
      </c>
      <c r="C58" t="s">
        <v>324</v>
      </c>
      <c r="D58" t="s">
        <v>321</v>
      </c>
      <c r="E58" t="s">
        <v>325</v>
      </c>
      <c r="F58" t="s">
        <v>299</v>
      </c>
      <c r="G58" t="s">
        <v>112</v>
      </c>
      <c r="H58" s="79">
        <v>6658</v>
      </c>
      <c r="I58" s="79">
        <v>4002</v>
      </c>
      <c r="J58" s="79">
        <v>963.22817339999995</v>
      </c>
      <c r="K58" s="79">
        <v>0</v>
      </c>
      <c r="L58" s="79">
        <v>2.5499999999999998</v>
      </c>
      <c r="M58" s="79">
        <v>2.33</v>
      </c>
    </row>
    <row r="59" spans="2:13">
      <c r="B59" s="80" t="s">
        <v>326</v>
      </c>
      <c r="D59" s="16"/>
      <c r="E59" s="16"/>
      <c r="F59" s="16"/>
      <c r="G59" s="16"/>
      <c r="H59" s="81">
        <v>21496</v>
      </c>
      <c r="J59" s="81">
        <v>5183.6097407699999</v>
      </c>
      <c r="L59" s="81">
        <v>13.73</v>
      </c>
      <c r="M59" s="81">
        <v>12.52</v>
      </c>
    </row>
    <row r="60" spans="2:13">
      <c r="B60" t="s">
        <v>327</v>
      </c>
      <c r="C60" t="s">
        <v>328</v>
      </c>
      <c r="D60" t="s">
        <v>297</v>
      </c>
      <c r="E60" t="s">
        <v>329</v>
      </c>
      <c r="F60" t="s">
        <v>299</v>
      </c>
      <c r="G60" t="s">
        <v>116</v>
      </c>
      <c r="H60" s="79">
        <v>1054</v>
      </c>
      <c r="I60" s="79">
        <v>18389</v>
      </c>
      <c r="J60" s="79">
        <v>752.40947291999998</v>
      </c>
      <c r="K60" s="79">
        <v>0.11</v>
      </c>
      <c r="L60" s="79">
        <v>1.99</v>
      </c>
      <c r="M60" s="79">
        <v>1.82</v>
      </c>
    </row>
    <row r="61" spans="2:13">
      <c r="B61" t="s">
        <v>330</v>
      </c>
      <c r="C61" t="s">
        <v>331</v>
      </c>
      <c r="D61" t="s">
        <v>297</v>
      </c>
      <c r="E61" t="s">
        <v>332</v>
      </c>
      <c r="F61" t="s">
        <v>299</v>
      </c>
      <c r="G61" t="s">
        <v>112</v>
      </c>
      <c r="H61" s="79">
        <v>1685</v>
      </c>
      <c r="I61" s="79">
        <v>11322</v>
      </c>
      <c r="J61" s="79">
        <v>689.6541555</v>
      </c>
      <c r="K61" s="79">
        <v>0</v>
      </c>
      <c r="L61" s="79">
        <v>1.83</v>
      </c>
      <c r="M61" s="79">
        <v>1.67</v>
      </c>
    </row>
    <row r="62" spans="2:13">
      <c r="B62" t="s">
        <v>333</v>
      </c>
      <c r="C62" t="s">
        <v>334</v>
      </c>
      <c r="D62" t="s">
        <v>297</v>
      </c>
      <c r="E62" t="s">
        <v>312</v>
      </c>
      <c r="F62" t="s">
        <v>299</v>
      </c>
      <c r="G62" t="s">
        <v>112</v>
      </c>
      <c r="H62" s="79">
        <v>762</v>
      </c>
      <c r="I62" s="79">
        <v>10209</v>
      </c>
      <c r="J62" s="79">
        <v>281.22017670000002</v>
      </c>
      <c r="K62" s="79">
        <v>0.03</v>
      </c>
      <c r="L62" s="79">
        <v>0.75</v>
      </c>
      <c r="M62" s="79">
        <v>0.68</v>
      </c>
    </row>
    <row r="63" spans="2:13">
      <c r="B63" t="s">
        <v>335</v>
      </c>
      <c r="C63" t="s">
        <v>336</v>
      </c>
      <c r="D63" t="s">
        <v>297</v>
      </c>
      <c r="E63" t="s">
        <v>337</v>
      </c>
      <c r="F63" t="s">
        <v>299</v>
      </c>
      <c r="G63" t="s">
        <v>112</v>
      </c>
      <c r="H63" s="79">
        <v>1557</v>
      </c>
      <c r="I63" s="79">
        <v>10598</v>
      </c>
      <c r="J63" s="79">
        <v>596.51425889999996</v>
      </c>
      <c r="K63" s="79">
        <v>0</v>
      </c>
      <c r="L63" s="79">
        <v>1.58</v>
      </c>
      <c r="M63" s="79">
        <v>1.44</v>
      </c>
    </row>
    <row r="64" spans="2:13">
      <c r="B64" t="s">
        <v>338</v>
      </c>
      <c r="C64" t="s">
        <v>339</v>
      </c>
      <c r="D64" t="s">
        <v>297</v>
      </c>
      <c r="E64" t="s">
        <v>337</v>
      </c>
      <c r="F64" t="s">
        <v>299</v>
      </c>
      <c r="G64" t="s">
        <v>116</v>
      </c>
      <c r="H64" s="79">
        <v>341</v>
      </c>
      <c r="I64" s="79">
        <v>10560</v>
      </c>
      <c r="J64" s="79">
        <v>139.78926720000001</v>
      </c>
      <c r="K64" s="79">
        <v>0</v>
      </c>
      <c r="L64" s="79">
        <v>0.37</v>
      </c>
      <c r="M64" s="79">
        <v>0.34</v>
      </c>
    </row>
    <row r="65" spans="2:13">
      <c r="B65" t="s">
        <v>340</v>
      </c>
      <c r="C65" t="s">
        <v>341</v>
      </c>
      <c r="D65" t="s">
        <v>297</v>
      </c>
      <c r="E65" t="s">
        <v>322</v>
      </c>
      <c r="F65" t="s">
        <v>299</v>
      </c>
      <c r="G65" t="s">
        <v>112</v>
      </c>
      <c r="H65" s="79">
        <v>4609</v>
      </c>
      <c r="I65" s="79">
        <v>3696</v>
      </c>
      <c r="J65" s="79">
        <v>615.81033360000004</v>
      </c>
      <c r="K65" s="79">
        <v>0.01</v>
      </c>
      <c r="L65" s="79">
        <v>1.63</v>
      </c>
      <c r="M65" s="79">
        <v>1.49</v>
      </c>
    </row>
    <row r="66" spans="2:13">
      <c r="B66" t="s">
        <v>342</v>
      </c>
      <c r="C66" t="s">
        <v>343</v>
      </c>
      <c r="D66" t="s">
        <v>297</v>
      </c>
      <c r="E66" t="s">
        <v>344</v>
      </c>
      <c r="F66" t="s">
        <v>299</v>
      </c>
      <c r="G66" t="s">
        <v>112</v>
      </c>
      <c r="H66" s="79">
        <v>7214</v>
      </c>
      <c r="I66" s="79">
        <v>3410</v>
      </c>
      <c r="J66" s="79">
        <v>889.28060100000005</v>
      </c>
      <c r="K66" s="79">
        <v>0.01</v>
      </c>
      <c r="L66" s="79">
        <v>2.36</v>
      </c>
      <c r="M66" s="79">
        <v>2.15</v>
      </c>
    </row>
    <row r="67" spans="2:13">
      <c r="B67" t="s">
        <v>345</v>
      </c>
      <c r="C67" t="s">
        <v>346</v>
      </c>
      <c r="D67" t="s">
        <v>297</v>
      </c>
      <c r="E67" t="s">
        <v>344</v>
      </c>
      <c r="F67" t="s">
        <v>299</v>
      </c>
      <c r="G67" t="s">
        <v>112</v>
      </c>
      <c r="H67" s="79">
        <v>538</v>
      </c>
      <c r="I67" s="79">
        <v>7342.5</v>
      </c>
      <c r="J67" s="79">
        <v>142.80207974999999</v>
      </c>
      <c r="K67" s="79">
        <v>0</v>
      </c>
      <c r="L67" s="79">
        <v>0.38</v>
      </c>
      <c r="M67" s="79">
        <v>0.35</v>
      </c>
    </row>
    <row r="68" spans="2:13">
      <c r="B68" t="s">
        <v>347</v>
      </c>
      <c r="C68" t="s">
        <v>348</v>
      </c>
      <c r="D68" t="s">
        <v>297</v>
      </c>
      <c r="E68" t="s">
        <v>349</v>
      </c>
      <c r="F68" t="s">
        <v>299</v>
      </c>
      <c r="G68" t="s">
        <v>112</v>
      </c>
      <c r="H68" s="79">
        <v>3736</v>
      </c>
      <c r="I68" s="79">
        <v>7968</v>
      </c>
      <c r="J68" s="79">
        <v>1076.1293952000001</v>
      </c>
      <c r="K68" s="79">
        <v>0</v>
      </c>
      <c r="L68" s="79">
        <v>2.85</v>
      </c>
      <c r="M68" s="79">
        <v>2.6</v>
      </c>
    </row>
    <row r="69" spans="2:13">
      <c r="B69" s="80" t="s">
        <v>225</v>
      </c>
      <c r="D69" s="16"/>
      <c r="E69" s="16"/>
      <c r="F69" s="16"/>
      <c r="G69" s="16"/>
      <c r="H69" s="81">
        <v>0</v>
      </c>
      <c r="J69" s="81">
        <v>0</v>
      </c>
      <c r="L69" s="81">
        <v>0</v>
      </c>
      <c r="M69" s="81">
        <v>0</v>
      </c>
    </row>
    <row r="70" spans="2:13">
      <c r="B70" t="s">
        <v>207</v>
      </c>
      <c r="C70" t="s">
        <v>207</v>
      </c>
      <c r="D70" s="16"/>
      <c r="E70" s="16"/>
      <c r="F70" t="s">
        <v>207</v>
      </c>
      <c r="G70" t="s">
        <v>207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79">
        <v>0</v>
      </c>
    </row>
    <row r="71" spans="2:13">
      <c r="B71" s="80" t="s">
        <v>293</v>
      </c>
      <c r="D71" s="16"/>
      <c r="E71" s="16"/>
      <c r="F71" s="16"/>
      <c r="G71" s="16"/>
      <c r="H71" s="81">
        <v>0</v>
      </c>
      <c r="J71" s="81">
        <v>0</v>
      </c>
      <c r="L71" s="81">
        <v>0</v>
      </c>
      <c r="M71" s="81">
        <v>0</v>
      </c>
    </row>
    <row r="72" spans="2:13">
      <c r="B72" t="s">
        <v>207</v>
      </c>
      <c r="C72" t="s">
        <v>207</v>
      </c>
      <c r="D72" s="16"/>
      <c r="E72" s="16"/>
      <c r="F72" t="s">
        <v>207</v>
      </c>
      <c r="G72" t="s">
        <v>207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79">
        <v>0</v>
      </c>
    </row>
    <row r="73" spans="2:13">
      <c r="B73" t="s">
        <v>215</v>
      </c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415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350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351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415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352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353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8338E49-A467-421A-A0F1-17055E644DE3}"/>
</file>

<file path=customXml/itemProps2.xml><?xml version="1.0" encoding="utf-8"?>
<ds:datastoreItem xmlns:ds="http://schemas.openxmlformats.org/officeDocument/2006/customXml" ds:itemID="{BB2C6CC0-ED6A-41A2-9A06-E6CC599BF3F3}"/>
</file>

<file path=customXml/itemProps3.xml><?xml version="1.0" encoding="utf-8"?>
<ds:datastoreItem xmlns:ds="http://schemas.openxmlformats.org/officeDocument/2006/customXml" ds:itemID="{5682BBAF-027B-4650-878A-B7CB786368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