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הלוואות!$B$10:$BE$187</definedName>
    <definedName name="_xlnm._FilterDatabase" localSheetId="5" hidden="1">מניות!$A$10:$BI$243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S246" i="5" l="1"/>
  <c r="S247" i="5"/>
  <c r="O26" i="22" l="1"/>
  <c r="N26" i="22"/>
  <c r="M26" i="22"/>
  <c r="K26" i="22"/>
  <c r="O15" i="22"/>
  <c r="N15" i="22"/>
  <c r="M15" i="22"/>
  <c r="K15" i="22"/>
  <c r="I15" i="26" l="1"/>
  <c r="J31" i="31"/>
  <c r="J25" i="31"/>
  <c r="J28" i="31"/>
  <c r="J20" i="31"/>
  <c r="I73" i="26" l="1"/>
  <c r="I16" i="26"/>
  <c r="I13" i="26"/>
  <c r="I12" i="26"/>
  <c r="I72" i="26"/>
  <c r="J18" i="31"/>
  <c r="J13" i="31"/>
  <c r="I11" i="26" l="1"/>
  <c r="J46" i="31"/>
  <c r="J12" i="31"/>
  <c r="J15" i="26" l="1"/>
  <c r="J16" i="26"/>
  <c r="J73" i="26"/>
  <c r="J69" i="26"/>
  <c r="J65" i="26"/>
  <c r="J61" i="26"/>
  <c r="J57" i="26"/>
  <c r="J53" i="26"/>
  <c r="J49" i="26"/>
  <c r="J45" i="26"/>
  <c r="J41" i="26"/>
  <c r="J37" i="26"/>
  <c r="J33" i="26"/>
  <c r="J29" i="26"/>
  <c r="J25" i="26"/>
  <c r="J21" i="26"/>
  <c r="J17" i="26"/>
  <c r="J72" i="26"/>
  <c r="J68" i="26"/>
  <c r="J64" i="26"/>
  <c r="J60" i="26"/>
  <c r="J56" i="26"/>
  <c r="J52" i="26"/>
  <c r="J48" i="26"/>
  <c r="J44" i="26"/>
  <c r="J40" i="26"/>
  <c r="J36" i="26"/>
  <c r="J32" i="26"/>
  <c r="J28" i="26"/>
  <c r="J24" i="26"/>
  <c r="J20" i="26"/>
  <c r="J11" i="26"/>
  <c r="J71" i="26"/>
  <c r="J67" i="26"/>
  <c r="J63" i="26"/>
  <c r="J59" i="26"/>
  <c r="J55" i="26"/>
  <c r="J51" i="26"/>
  <c r="J47" i="26"/>
  <c r="J43" i="26"/>
  <c r="J39" i="26"/>
  <c r="J35" i="26"/>
  <c r="J31" i="26"/>
  <c r="J27" i="26"/>
  <c r="J23" i="26"/>
  <c r="J19" i="26"/>
  <c r="J14" i="26"/>
  <c r="J70" i="26"/>
  <c r="J66" i="26"/>
  <c r="J62" i="26"/>
  <c r="J58" i="26"/>
  <c r="J54" i="26"/>
  <c r="J50" i="26"/>
  <c r="J46" i="26"/>
  <c r="J42" i="26"/>
  <c r="J38" i="26"/>
  <c r="J34" i="26"/>
  <c r="J30" i="26"/>
  <c r="J26" i="26"/>
  <c r="J22" i="26"/>
  <c r="J18" i="26"/>
  <c r="J13" i="26"/>
  <c r="C37" i="1"/>
  <c r="J12" i="26"/>
  <c r="J45" i="31"/>
  <c r="J11" i="31"/>
  <c r="C39" i="27"/>
  <c r="C17" i="27"/>
  <c r="C12" i="27"/>
  <c r="C11" i="27" s="1"/>
  <c r="C43" i="1" s="1"/>
  <c r="K58" i="31" l="1"/>
  <c r="K56" i="31"/>
  <c r="K57" i="31"/>
  <c r="K55" i="31"/>
  <c r="K46" i="31"/>
  <c r="C11" i="1"/>
  <c r="C42" i="1" s="1"/>
  <c r="K16" i="26" s="1"/>
  <c r="K54" i="31"/>
  <c r="K52" i="31"/>
  <c r="K50" i="31"/>
  <c r="K48" i="31"/>
  <c r="K44" i="31"/>
  <c r="K42" i="31"/>
  <c r="K40" i="31"/>
  <c r="K38" i="31"/>
  <c r="K36" i="31"/>
  <c r="K34" i="31"/>
  <c r="K32" i="31"/>
  <c r="K30" i="31"/>
  <c r="K28" i="31"/>
  <c r="K26" i="31"/>
  <c r="K24" i="31"/>
  <c r="K23" i="31"/>
  <c r="K21" i="31"/>
  <c r="K19" i="31"/>
  <c r="K16" i="31"/>
  <c r="K14" i="31"/>
  <c r="K12" i="31"/>
  <c r="K53" i="31"/>
  <c r="K51" i="31"/>
  <c r="K49" i="31"/>
  <c r="K47" i="31"/>
  <c r="K43" i="31"/>
  <c r="K41" i="31"/>
  <c r="K39" i="31"/>
  <c r="K37" i="31"/>
  <c r="K35" i="31"/>
  <c r="K33" i="31"/>
  <c r="K31" i="31"/>
  <c r="K29" i="31"/>
  <c r="K27" i="31"/>
  <c r="K25" i="31"/>
  <c r="K22" i="31"/>
  <c r="K20" i="31"/>
  <c r="K18" i="31"/>
  <c r="K17" i="31"/>
  <c r="K15" i="31"/>
  <c r="K13" i="31"/>
  <c r="K11" i="31"/>
  <c r="K45" i="31"/>
  <c r="L58" i="31" l="1"/>
  <c r="L56" i="31"/>
  <c r="L57" i="31"/>
  <c r="L55" i="31"/>
  <c r="L53" i="31"/>
  <c r="L51" i="31"/>
  <c r="L49" i="31"/>
  <c r="L47" i="31"/>
  <c r="L43" i="31"/>
  <c r="L41" i="31"/>
  <c r="L39" i="31"/>
  <c r="L37" i="31"/>
  <c r="L35" i="31"/>
  <c r="L33" i="31"/>
  <c r="L31" i="31"/>
  <c r="L29" i="31"/>
  <c r="L27" i="31"/>
  <c r="L25" i="31"/>
  <c r="L22" i="31"/>
  <c r="L20" i="31"/>
  <c r="L18" i="31"/>
  <c r="L17" i="31"/>
  <c r="L15" i="31"/>
  <c r="L13" i="31"/>
  <c r="L54" i="31"/>
  <c r="L52" i="31"/>
  <c r="L50" i="31"/>
  <c r="L48" i="31"/>
  <c r="L44" i="31"/>
  <c r="L42" i="31"/>
  <c r="L40" i="31"/>
  <c r="L38" i="31"/>
  <c r="L36" i="31"/>
  <c r="L34" i="31"/>
  <c r="L32" i="31"/>
  <c r="L30" i="31"/>
  <c r="L26" i="31"/>
  <c r="L19" i="31"/>
  <c r="L14" i="31"/>
  <c r="L24" i="31"/>
  <c r="L12" i="31"/>
  <c r="L23" i="31"/>
  <c r="L28" i="31"/>
  <c r="L21" i="31"/>
  <c r="L16" i="31"/>
  <c r="L46" i="31"/>
  <c r="L11" i="31"/>
  <c r="L45" i="31"/>
  <c r="D11" i="1"/>
  <c r="K72" i="26"/>
  <c r="K70" i="26"/>
  <c r="K68" i="26"/>
  <c r="K66" i="26"/>
  <c r="K64" i="26"/>
  <c r="K62" i="26"/>
  <c r="K60" i="26"/>
  <c r="K58" i="26"/>
  <c r="K56" i="26"/>
  <c r="K54" i="26"/>
  <c r="K52" i="26"/>
  <c r="K50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5" i="26"/>
  <c r="K13" i="26"/>
  <c r="K11" i="26"/>
  <c r="K73" i="26"/>
  <c r="K71" i="26"/>
  <c r="K69" i="26"/>
  <c r="K67" i="26"/>
  <c r="K65" i="26"/>
  <c r="K63" i="26"/>
  <c r="K61" i="26"/>
  <c r="K59" i="26"/>
  <c r="K57" i="26"/>
  <c r="K55" i="26"/>
  <c r="K53" i="26"/>
  <c r="K51" i="26"/>
  <c r="K49" i="26"/>
  <c r="K47" i="26"/>
  <c r="K45" i="26"/>
  <c r="K43" i="26"/>
  <c r="K41" i="26"/>
  <c r="K39" i="26"/>
  <c r="K37" i="26"/>
  <c r="K35" i="26"/>
  <c r="K33" i="26"/>
  <c r="K31" i="26"/>
  <c r="K29" i="26"/>
  <c r="K27" i="26"/>
  <c r="K25" i="26"/>
  <c r="K23" i="26"/>
  <c r="K21" i="26"/>
  <c r="K19" i="26"/>
  <c r="K17" i="26"/>
  <c r="K14" i="26"/>
  <c r="K12" i="26"/>
  <c r="D40" i="1"/>
  <c r="D25" i="1"/>
  <c r="D17" i="1"/>
  <c r="D34" i="1"/>
  <c r="D24" i="1"/>
  <c r="D20" i="1"/>
  <c r="D18" i="1"/>
  <c r="D35" i="1"/>
  <c r="D19" i="1"/>
  <c r="D33" i="1"/>
  <c r="D21" i="1"/>
  <c r="D39" i="1"/>
  <c r="D32" i="1"/>
  <c r="D29" i="1"/>
  <c r="D22" i="1"/>
  <c r="D28" i="1"/>
  <c r="D42" i="1"/>
  <c r="D26" i="1"/>
  <c r="D43" i="1"/>
  <c r="D41" i="1"/>
  <c r="D37" i="1"/>
  <c r="D13" i="1"/>
  <c r="D30" i="1"/>
  <c r="D15" i="1"/>
  <c r="D16" i="1"/>
  <c r="D14" i="1"/>
  <c r="D31" i="1"/>
  <c r="D27" i="1"/>
  <c r="D36" i="1"/>
</calcChain>
</file>

<file path=xl/sharedStrings.xml><?xml version="1.0" encoding="utf-8"?>
<sst xmlns="http://schemas.openxmlformats.org/spreadsheetml/2006/main" count="8915" uniqueCount="2620">
  <si>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</si>
  <si>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</si>
  <si>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</si>
  <si>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</si>
  <si>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</si>
  <si>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</si>
  <si>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</si>
  <si>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</si>
  <si>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</si>
  <si>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</si>
  <si>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</si>
  <si>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</si>
  <si>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</si>
  <si>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</si>
  <si>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</si>
  <si>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</si>
  <si>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</si>
  <si>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</si>
  <si>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</si>
  <si>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</si>
  <si>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</si>
  <si>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</si>
  <si>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</si>
  <si>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</si>
  <si>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</si>
  <si>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</si>
  <si>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</si>
  <si>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</si>
  <si>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</si>
  <si>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</si>
  <si>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</si>
  <si>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</si>
  <si>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</si>
  <si>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</si>
  <si>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</si>
  <si>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</si>
  <si>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</si>
  <si>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</si>
  <si>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</si>
  <si>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</si>
  <si>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</si>
  <si>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</si>
  <si>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</si>
  <si>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</si>
  <si>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</si>
  <si>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</si>
  <si>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</si>
  <si>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</si>
  <si>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</si>
  <si>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</si>
  <si>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</si>
  <si>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</si>
  <si>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</si>
  <si>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</si>
  <si>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</si>
  <si>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</si>
  <si>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</si>
  <si>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</si>
  <si>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</si>
  <si>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</si>
  <si>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</si>
  <si>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</si>
  <si>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</si>
  <si>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</si>
  <si>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</si>
  <si>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</si>
  <si>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</si>
  <si>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</si>
  <si>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</si>
  <si>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</si>
  <si>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</si>
  <si>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</si>
  <si>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</si>
  <si>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</si>
  <si>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</si>
  <si>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</si>
  <si>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</si>
  <si>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</si>
  <si>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</si>
  <si>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</si>
  <si>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</si>
  <si>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</si>
  <si>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</si>
  <si>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</si>
  <si>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</si>
  <si>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</si>
  <si>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</si>
  <si>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</si>
  <si>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</si>
  <si>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</si>
  <si>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</si>
  <si>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</si>
  <si>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</si>
  <si>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</si>
  <si>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</si>
  <si>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</si>
  <si>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</si>
  <si>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</si>
  <si>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</si>
  <si>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</si>
  <si>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</si>
  <si>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</si>
  <si>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</si>
  <si>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</si>
  <si>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</si>
  <si>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</si>
  <si>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</si>
  <si>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</si>
  <si>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</si>
  <si>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</si>
  <si>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</si>
  <si>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</si>
  <si>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</si>
  <si>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</si>
  <si>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</si>
  <si>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</si>
  <si>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</si>
  <si>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</si>
  <si>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</si>
  <si>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</si>
  <si>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</si>
  <si>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</si>
  <si>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</si>
  <si>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</si>
  <si>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</si>
  <si>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</si>
  <si>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</si>
  <si>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</si>
  <si>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</si>
  <si>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</si>
  <si>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</si>
  <si>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</si>
  <si>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</si>
  <si>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</si>
  <si>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</si>
  <si>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</si>
  <si>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</si>
  <si>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</si>
  <si>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</si>
  <si>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</si>
  <si>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</si>
  <si>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</si>
  <si>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</si>
  <si>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</si>
  <si>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</si>
  <si>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</si>
  <si>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</si>
  <si>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</si>
  <si>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</si>
  <si>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</si>
  <si>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</si>
  <si>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</si>
  <si>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</si>
  <si>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</si>
  <si>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</si>
  <si>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</si>
  <si>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</si>
  <si>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</si>
  <si>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</si>
  <si>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</si>
  <si>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</si>
  <si>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</si>
  <si>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</si>
  <si>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</si>
  <si>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</si>
  <si>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</si>
  <si>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</si>
  <si>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</si>
  <si>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</si>
  <si>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</si>
  <si>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</si>
  <si>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</si>
  <si>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</si>
  <si>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</si>
  <si>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</si>
  <si>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</si>
  <si>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</si>
  <si>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</si>
  <si>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</si>
  <si>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</si>
  <si>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</si>
  <si>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</si>
  <si>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</si>
  <si>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</si>
  <si>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</si>
  <si>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</si>
  <si>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</si>
  <si>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</si>
  <si>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</si>
  <si>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</si>
  <si>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</si>
  <si>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635מגדל לתגמולים ולפיצויים מסלול כללי</t>
  </si>
  <si>
    <t>744</t>
  </si>
  <si>
    <t>קוד קופת הגמל</t>
  </si>
  <si>
    <t/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</si>
  <si>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</si>
  <si>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</si>
  <si>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</si>
  <si>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</si>
  <si>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</si>
  <si>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</si>
  <si>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</si>
  <si>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</si>
  <si>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</si>
  <si>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</si>
  <si>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</si>
  <si>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</si>
  <si>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</si>
  <si>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</si>
  <si>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</si>
  <si>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</si>
  <si>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</si>
  <si>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</si>
  <si>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</si>
  <si>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</si>
  <si>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</si>
  <si>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</si>
  <si>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</si>
  <si>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</si>
  <si>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</si>
  <si>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</si>
  <si>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</si>
  <si>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</si>
  <si>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</si>
  <si>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</si>
  <si>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</si>
  <si>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</si>
  <si>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</si>
  <si>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</si>
  <si>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</si>
  <si>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</si>
  <si>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</si>
  <si>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</si>
  <si>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</si>
  <si>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</si>
  <si>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</si>
  <si>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</si>
  <si>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</si>
  <si>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</si>
  <si>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</si>
  <si>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</si>
  <si>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</si>
  <si>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</si>
  <si>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</si>
  <si>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</si>
  <si>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</si>
  <si>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</si>
  <si>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</si>
  <si>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</si>
  <si>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</si>
  <si>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</si>
  <si>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</si>
  <si>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</si>
  <si>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</si>
  <si>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</si>
  <si>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</si>
  <si>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</si>
  <si>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</si>
  <si>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</si>
  <si>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</si>
  <si>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</si>
  <si>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</si>
  <si>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</si>
  <si>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</si>
  <si>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</si>
  <si>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</si>
  <si>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</si>
  <si>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</si>
  <si>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</si>
  <si>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</si>
  <si>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</si>
  <si>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</si>
  <si>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</si>
  <si>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</si>
  <si>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</si>
  <si>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</si>
  <si>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</si>
  <si>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</si>
  <si>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</si>
  <si>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</si>
  <si>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</si>
  <si>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</si>
  <si>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</si>
  <si>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</si>
  <si>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</si>
  <si>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</si>
  <si>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</si>
  <si>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</si>
  <si>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</si>
  <si>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</si>
  <si>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</si>
  <si>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</si>
  <si>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</si>
  <si>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</si>
  <si>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</si>
  <si>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</si>
  <si>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</si>
  <si>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</si>
  <si>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</si>
  <si>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</si>
  <si>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מקמ 517- בנק ישראל- מק"מ</t>
  </si>
  <si>
    <t>8170516</t>
  </si>
  <si>
    <t>17/05/16</t>
  </si>
  <si>
    <t>מקמ 717- בנק ישראל- מק"מ</t>
  </si>
  <si>
    <t>8170714</t>
  </si>
  <si>
    <t>06/07/16</t>
  </si>
  <si>
    <t>מקמ 817- בנק ישראל- מק"מ</t>
  </si>
  <si>
    <t>8170813</t>
  </si>
  <si>
    <t>06/09/16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</si>
  <si>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</si>
  <si>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</si>
  <si>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</si>
  <si>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</si>
  <si>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</si>
  <si>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</si>
  <si>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21/10/12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</si>
  <si>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</si>
  <si>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</si>
  <si>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</si>
  <si>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</si>
  <si>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</si>
  <si>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</si>
  <si>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0347- שחר</t>
  </si>
  <si>
    <t>1140193</t>
  </si>
  <si>
    <t>20/03/17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</si>
  <si>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</si>
  <si>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</si>
  <si>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</si>
  <si>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</si>
  <si>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</si>
  <si>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</si>
  <si>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</si>
  <si>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</si>
  <si>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</si>
  <si>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</si>
  <si>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</si>
  <si>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</si>
  <si>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</si>
  <si>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</si>
  <si>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</si>
  <si>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</si>
  <si>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</si>
  <si>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</si>
  <si>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</si>
  <si>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</si>
  <si>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</si>
  <si>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</si>
  <si>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</si>
  <si>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</si>
  <si>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</si>
  <si>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</si>
  <si>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</si>
  <si>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</si>
  <si>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</si>
  <si>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</si>
  <si>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</si>
  <si>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</si>
  <si>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</si>
  <si>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</si>
  <si>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</si>
  <si>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</si>
  <si>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</si>
  <si>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</si>
  <si>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</si>
  <si>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</si>
  <si>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</si>
  <si>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</si>
  <si>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</si>
  <si>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</si>
  <si>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</si>
  <si>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</si>
  <si>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</si>
  <si>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</si>
  <si>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</si>
  <si>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</si>
  <si>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</si>
  <si>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</si>
  <si>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</si>
  <si>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</si>
  <si>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</si>
  <si>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</si>
  <si>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</si>
  <si>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</si>
  <si>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</si>
  <si>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</si>
  <si>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</si>
  <si>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</si>
  <si>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</si>
  <si>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</si>
  <si>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</si>
  <si>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</si>
  <si>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</si>
  <si>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</si>
  <si>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</si>
  <si>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</si>
  <si>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</si>
  <si>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</si>
  <si>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</si>
  <si>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</si>
  <si>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</si>
  <si>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</si>
  <si>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</si>
  <si>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</si>
  <si>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</si>
  <si>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</si>
  <si>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</si>
  <si>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</si>
  <si>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</si>
  <si>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</si>
  <si>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</si>
  <si>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</si>
  <si>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</si>
  <si>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</si>
  <si>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</si>
  <si>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</si>
  <si>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</si>
  <si>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</si>
  <si>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</si>
  <si>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</si>
  <si>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</si>
  <si>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</si>
  <si>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</si>
  <si>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</si>
  <si>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</si>
  <si>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</si>
  <si>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</si>
  <si>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</si>
  <si>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</si>
  <si>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</si>
  <si>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</si>
  <si>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</si>
  <si>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</si>
  <si>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</si>
  <si>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</si>
  <si>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</si>
  <si>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</si>
  <si>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</si>
  <si>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</si>
  <si>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</si>
  <si>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</si>
  <si>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</si>
  <si>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</si>
  <si>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</si>
  <si>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</si>
  <si>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</si>
  <si>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</si>
  <si>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</si>
  <si>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</si>
  <si>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</si>
  <si>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</si>
  <si>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</si>
  <si>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</si>
  <si>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</si>
  <si>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</si>
  <si>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</si>
  <si>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</si>
  <si>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</si>
  <si>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</si>
  <si>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</si>
  <si>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</si>
  <si>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</si>
  <si>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</si>
  <si>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748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</si>
  <si>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</si>
  <si>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</si>
  <si>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</si>
  <si>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</si>
  <si>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</si>
  <si>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</si>
  <si>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</si>
  <si>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</si>
  <si>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</si>
  <si>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</si>
  <si>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</si>
  <si>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</si>
  <si>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</si>
  <si>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</si>
  <si>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</si>
  <si>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</si>
  <si>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</si>
  <si>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</si>
  <si>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</si>
  <si>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</si>
  <si>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</si>
  <si>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691</t>
  </si>
  <si>
    <t>לאומי שה נד 300- בנק לאומי לישראל בע"מ</t>
  </si>
  <si>
    <t>6040257</t>
  </si>
  <si>
    <t>נצבא אגח ו- נצבא החזקות 1995 בע"מ</t>
  </si>
  <si>
    <t>1128032</t>
  </si>
  <si>
    <t>1043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</si>
  <si>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</si>
  <si>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</si>
  <si>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</si>
  <si>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</si>
  <si>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</si>
  <si>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</si>
  <si>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</si>
  <si>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</si>
  <si>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</si>
  <si>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</si>
  <si>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</si>
  <si>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</si>
  <si>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</si>
  <si>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</si>
  <si>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</si>
  <si>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</si>
  <si>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</si>
  <si>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</si>
  <si>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</si>
  <si>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</si>
  <si>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</si>
  <si>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</si>
  <si>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</si>
  <si>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AA-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</si>
  <si>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</si>
  <si>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</si>
  <si>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</si>
  <si>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</si>
  <si>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</si>
  <si>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</si>
  <si>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</si>
  <si>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</si>
  <si>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</si>
  <si>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</si>
  <si>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</si>
  <si>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</si>
  <si>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</si>
  <si>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</si>
  <si>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</si>
  <si>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</si>
  <si>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</si>
  <si>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</si>
  <si>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</si>
  <si>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</si>
  <si>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</si>
  <si>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</si>
  <si>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</si>
  <si>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</si>
  <si>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</si>
  <si>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</si>
  <si>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</si>
  <si>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</si>
  <si>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</si>
  <si>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</si>
  <si>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</si>
  <si>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</si>
  <si>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</si>
  <si>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</si>
  <si>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</si>
  <si>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</si>
  <si>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</si>
  <si>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</si>
  <si>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</si>
  <si>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</si>
  <si>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</si>
  <si>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</si>
  <si>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</si>
  <si>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</si>
  <si>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</si>
  <si>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</si>
  <si>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</si>
  <si>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</si>
  <si>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</si>
  <si>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</si>
  <si>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</si>
  <si>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</si>
  <si>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</si>
  <si>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</si>
  <si>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</si>
  <si>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</si>
  <si>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</si>
  <si>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</si>
  <si>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</si>
  <si>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</si>
  <si>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</si>
  <si>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</si>
  <si>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</si>
  <si>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</si>
  <si>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</si>
  <si>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</si>
  <si>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</si>
  <si>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</si>
  <si>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</si>
  <si>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</si>
  <si>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</si>
  <si>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</si>
  <si>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</si>
  <si>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</si>
  <si>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</si>
  <si>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</si>
  <si>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</si>
  <si>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</si>
  <si>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</si>
  <si>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</si>
  <si>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</si>
  <si>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</si>
  <si>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</si>
  <si>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</si>
  <si>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</si>
  <si>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</si>
  <si>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</si>
  <si>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</si>
  <si>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</si>
  <si>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</si>
  <si>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</si>
  <si>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</si>
  <si>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</si>
  <si>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</si>
  <si>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</si>
  <si>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</si>
  <si>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</si>
  <si>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</si>
  <si>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</si>
  <si>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</si>
  <si>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</si>
  <si>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</si>
  <si>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</si>
  <si>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</si>
  <si>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</si>
  <si>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</si>
  <si>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</si>
  <si>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</si>
  <si>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</si>
  <si>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1239</t>
  </si>
  <si>
    <t>A1</t>
  </si>
  <si>
    <t>ביג  ח- ביג מרכזי קניות (2004) בע"מ</t>
  </si>
  <si>
    <t>1138924</t>
  </si>
  <si>
    <t>1327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</si>
  <si>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</si>
  <si>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</si>
  <si>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</si>
  <si>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</si>
  <si>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</si>
  <si>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</si>
  <si>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</si>
  <si>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</si>
  <si>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</si>
  <si>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</si>
  <si>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</si>
  <si>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</si>
  <si>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</si>
  <si>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</si>
  <si>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</si>
  <si>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</si>
  <si>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</si>
  <si>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</si>
  <si>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</si>
  <si>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</si>
  <si>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</si>
  <si>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</si>
  <si>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</si>
  <si>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</si>
  <si>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</si>
  <si>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</si>
  <si>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</si>
  <si>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</si>
  <si>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</si>
  <si>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</si>
  <si>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</si>
  <si>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</si>
  <si>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</si>
  <si>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</si>
  <si>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</si>
  <si>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</si>
  <si>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</si>
  <si>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</si>
  <si>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</si>
  <si>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</si>
  <si>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</si>
  <si>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</si>
  <si>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</si>
  <si>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</si>
  <si>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</si>
  <si>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</si>
  <si>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</si>
  <si>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</si>
  <si>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</si>
  <si>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</si>
  <si>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</si>
  <si>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</si>
  <si>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</si>
  <si>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</si>
  <si>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</si>
  <si>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</si>
  <si>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</si>
  <si>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</si>
  <si>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</si>
  <si>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</si>
  <si>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</si>
  <si>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</si>
  <si>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</si>
  <si>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</si>
  <si>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</si>
  <si>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</si>
  <si>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</si>
  <si>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</si>
  <si>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715</t>
  </si>
  <si>
    <t>25/02/13</t>
  </si>
  <si>
    <t>*שיכון ובינוי אגח 6- שיכון ובינוי - אחזקות בע"מ</t>
  </si>
  <si>
    <t>1129733</t>
  </si>
  <si>
    <t>1068</t>
  </si>
  <si>
    <t>A</t>
  </si>
  <si>
    <t>27/01/14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</si>
  <si>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</si>
  <si>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</si>
  <si>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</si>
  <si>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</si>
  <si>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</si>
  <si>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</si>
  <si>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</si>
  <si>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</si>
  <si>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</si>
  <si>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</si>
  <si>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</si>
  <si>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</si>
  <si>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</si>
  <si>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</si>
  <si>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</si>
  <si>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דיסקונט שה 1-הפך סחיר 69100950- בנק דיסקונט לישראל בע"מ</t>
  </si>
  <si>
    <t>6910095</t>
  </si>
  <si>
    <t>דלק קבוצה אגח יג- קבוצת דלק בע"מ</t>
  </si>
  <si>
    <t>1105543</t>
  </si>
  <si>
    <t>1095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</si>
  <si>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</si>
  <si>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</si>
  <si>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</si>
  <si>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</si>
  <si>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</si>
  <si>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</si>
  <si>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</si>
  <si>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</si>
  <si>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</si>
  <si>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</si>
  <si>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</si>
  <si>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</si>
  <si>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</si>
  <si>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</si>
  <si>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</si>
  <si>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</si>
  <si>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</si>
  <si>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</si>
  <si>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</si>
  <si>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</si>
  <si>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</si>
  <si>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</si>
  <si>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</si>
  <si>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</si>
  <si>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</si>
  <si>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</si>
  <si>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</si>
  <si>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</si>
  <si>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</si>
  <si>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</si>
  <si>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</si>
  <si>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</si>
  <si>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</si>
  <si>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בזן אגח א- בתי זקוק לנפט בע"מ</t>
  </si>
  <si>
    <t>2590255</t>
  </si>
  <si>
    <t>259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</si>
  <si>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</si>
  <si>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</si>
  <si>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</si>
  <si>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</si>
  <si>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</si>
  <si>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</si>
  <si>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</si>
  <si>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</si>
  <si>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</si>
  <si>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</si>
  <si>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612</t>
  </si>
  <si>
    <t>01/01/14</t>
  </si>
  <si>
    <t>ירושלים הנ סדרה 10 נ- ירושלים מימון והנפקות (2005) בע"מ</t>
  </si>
  <si>
    <t>1127414</t>
  </si>
  <si>
    <t>23/03/16</t>
  </si>
  <si>
    <t>מבני תעשיה אגח ח- מבני תעשיה בע"מ</t>
  </si>
  <si>
    <t>2260131</t>
  </si>
  <si>
    <t>226</t>
  </si>
  <si>
    <t>13/11/12</t>
  </si>
  <si>
    <t>מבני תעשיה אגח ט- מבני תעשיה בע"מ</t>
  </si>
  <si>
    <t>2260180</t>
  </si>
  <si>
    <t>31/08/10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</si>
  <si>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</si>
  <si>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</si>
  <si>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</si>
  <si>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</si>
  <si>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</si>
  <si>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</si>
  <si>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</si>
  <si>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</si>
  <si>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</si>
  <si>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</si>
  <si>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</si>
  <si>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</si>
  <si>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</si>
  <si>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</si>
  <si>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</si>
  <si>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</si>
  <si>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</si>
  <si>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</si>
  <si>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</si>
  <si>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</si>
  <si>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</si>
  <si>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</si>
  <si>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</si>
  <si>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639</t>
  </si>
  <si>
    <t>BBB</t>
  </si>
  <si>
    <t>25/08/11</t>
  </si>
  <si>
    <t>הכשרה לביטוח אגח 2- הכשרת הישוב חברה לביטוח בע"מ</t>
  </si>
  <si>
    <t>1131218</t>
  </si>
  <si>
    <t>1187</t>
  </si>
  <si>
    <t>Baa2</t>
  </si>
  <si>
    <t>12/02/14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</si>
  <si>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</si>
  <si>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</si>
  <si>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</si>
  <si>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</si>
  <si>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</si>
  <si>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</si>
  <si>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</si>
  <si>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</si>
  <si>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</si>
  <si>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</si>
  <si>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</si>
  <si>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פלאזה סנטרס אגח ב- פלאזה סנטרס</t>
  </si>
  <si>
    <t>1109503</t>
  </si>
  <si>
    <t>1476</t>
  </si>
  <si>
    <t>30/05/11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</si>
  <si>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</si>
  <si>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</si>
  <si>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</si>
  <si>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</si>
  <si>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</si>
  <si>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</si>
  <si>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</si>
  <si>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</si>
  <si>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</si>
  <si>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</si>
  <si>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</si>
  <si>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</si>
  <si>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</si>
  <si>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</si>
  <si>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</si>
  <si>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</si>
  <si>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</si>
  <si>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</si>
  <si>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</si>
  <si>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</si>
  <si>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</si>
  <si>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</si>
  <si>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</si>
  <si>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</si>
  <si>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</si>
  <si>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</si>
  <si>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</si>
  <si>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</si>
  <si>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</si>
  <si>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</si>
  <si>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</si>
  <si>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</si>
  <si>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</si>
  <si>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</si>
  <si>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1266</t>
  </si>
  <si>
    <t>31/03/16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</si>
  <si>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</si>
  <si>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</si>
  <si>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</si>
  <si>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</si>
  <si>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</si>
  <si>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</si>
  <si>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דיסקונט מנ הת ט- דיסקונט מנפיקים בע"מ</t>
  </si>
  <si>
    <t>7480106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</si>
  <si>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</si>
  <si>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</si>
  <si>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</si>
  <si>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</si>
  <si>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</si>
  <si>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</si>
  <si>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</si>
  <si>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</si>
  <si>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</si>
  <si>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</si>
  <si>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*אמות אגח ה- אמות השקעות בע"מ</t>
  </si>
  <si>
    <t>1138114</t>
  </si>
  <si>
    <t>03/01/17</t>
  </si>
  <si>
    <t>*גב ים אגח ז- חברת גב-ים לקרקעות בע"מ</t>
  </si>
  <si>
    <t>7590144</t>
  </si>
  <si>
    <t>22/10/12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</si>
  <si>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</si>
  <si>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</si>
  <si>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</si>
  <si>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</si>
  <si>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</si>
  <si>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</si>
  <si>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</si>
  <si>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</si>
  <si>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</si>
  <si>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</si>
  <si>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</si>
  <si>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</si>
  <si>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</si>
  <si>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</si>
  <si>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</si>
  <si>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</si>
  <si>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</si>
  <si>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</si>
  <si>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</si>
  <si>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</si>
  <si>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</si>
  <si>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</si>
  <si>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</si>
  <si>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</si>
  <si>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</si>
  <si>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</si>
  <si>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</si>
  <si>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</si>
  <si>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</si>
  <si>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</si>
  <si>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</si>
  <si>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</si>
  <si>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</si>
  <si>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</si>
  <si>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</si>
  <si>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</si>
  <si>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</si>
  <si>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</si>
  <si>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</si>
  <si>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</si>
  <si>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</si>
  <si>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</si>
  <si>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</si>
  <si>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</si>
  <si>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</si>
  <si>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</si>
  <si>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</si>
  <si>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</si>
  <si>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</si>
  <si>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</si>
  <si>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</si>
  <si>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</si>
  <si>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</si>
  <si>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</si>
  <si>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</si>
  <si>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</si>
  <si>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</si>
  <si>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</si>
  <si>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</si>
  <si>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</si>
  <si>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</si>
  <si>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</si>
  <si>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</si>
  <si>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</si>
  <si>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</si>
  <si>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</si>
  <si>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נייר חדרה אג 5- נייר חדרה לשעבר מפעלי נייר</t>
  </si>
  <si>
    <t>6320097</t>
  </si>
  <si>
    <t>632</t>
  </si>
  <si>
    <t>עץ, נייר ודפוס</t>
  </si>
  <si>
    <t>18/06/12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</si>
  <si>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</si>
  <si>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</si>
  <si>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</si>
  <si>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</si>
  <si>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</si>
  <si>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</si>
  <si>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</si>
  <si>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</si>
  <si>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</si>
  <si>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</si>
  <si>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</si>
  <si>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</si>
  <si>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</si>
  <si>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</si>
  <si>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</si>
  <si>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</si>
  <si>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</si>
  <si>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</si>
  <si>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</si>
  <si>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</si>
  <si>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</si>
  <si>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</si>
  <si>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</si>
  <si>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</si>
  <si>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</si>
  <si>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</si>
  <si>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</si>
  <si>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</si>
  <si>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</si>
  <si>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</si>
  <si>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</si>
  <si>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</si>
  <si>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</si>
  <si>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</si>
  <si>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</si>
  <si>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</si>
  <si>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יו.טי.אס אגח ח- יו.טי.אס יוניברסל פתרונות תחבורה בע"מ</t>
  </si>
  <si>
    <t>4590147</t>
  </si>
  <si>
    <t>459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</si>
  <si>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</si>
  <si>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</si>
  <si>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</si>
  <si>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</si>
  <si>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</si>
  <si>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22/06/14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</si>
  <si>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</si>
  <si>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</si>
  <si>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</si>
  <si>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</si>
  <si>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</si>
  <si>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</si>
  <si>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</si>
  <si>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</si>
  <si>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</si>
  <si>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</si>
  <si>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</si>
  <si>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</si>
  <si>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</si>
  <si>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</si>
  <si>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</si>
  <si>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</si>
  <si>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</si>
  <si>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</si>
  <si>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</si>
  <si>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</si>
  <si>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</si>
  <si>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</si>
  <si>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</si>
  <si>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</si>
  <si>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</si>
  <si>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BBB+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</si>
  <si>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</si>
  <si>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</si>
  <si>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</si>
  <si>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</si>
  <si>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</si>
  <si>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</si>
  <si>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</si>
  <si>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</si>
  <si>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</si>
  <si>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</si>
  <si>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</si>
  <si>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</si>
  <si>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</si>
  <si>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</si>
  <si>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BB</t>
  </si>
  <si>
    <t>25/12/11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</si>
  <si>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</si>
  <si>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</si>
  <si>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</si>
  <si>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</si>
  <si>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</si>
  <si>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</si>
  <si>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</si>
  <si>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</si>
  <si>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il0011321747</t>
  </si>
  <si>
    <t>בלומברג</t>
  </si>
  <si>
    <t>1620</t>
  </si>
  <si>
    <t>Energy</t>
  </si>
  <si>
    <t>30/09/14</t>
  </si>
  <si>
    <t>il0011321820</t>
  </si>
  <si>
    <t>Devtam 5.082% 30/12/2023- דלק ואבנר תמר בונד בע"מ</t>
  </si>
  <si>
    <t>BBB-</t>
  </si>
  <si>
    <t>S&amp;P</t>
  </si>
  <si>
    <t>devtam 5.412% 30/12/2025 MG- דלק ואבנר תמר בונד בע"מ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</si>
  <si>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</si>
  <si>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</si>
  <si>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</si>
  <si>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</si>
  <si>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</si>
  <si>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</si>
  <si>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</si>
  <si>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</si>
  <si>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</si>
  <si>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</si>
  <si>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</si>
  <si>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</si>
  <si>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</si>
  <si>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</si>
  <si>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</si>
  <si>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</si>
  <si>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</si>
  <si>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</si>
  <si>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</si>
  <si>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</si>
  <si>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</si>
  <si>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</si>
  <si>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</si>
  <si>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</si>
  <si>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</si>
  <si>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</si>
  <si>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</si>
  <si>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</si>
  <si>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</si>
  <si>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</si>
  <si>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</si>
  <si>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</si>
  <si>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</si>
  <si>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</si>
  <si>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</si>
  <si>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</si>
  <si>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</si>
  <si>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</si>
  <si>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</si>
  <si>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</si>
  <si>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</si>
  <si>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</si>
  <si>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</si>
  <si>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</si>
  <si>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</si>
  <si>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</si>
  <si>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</si>
  <si>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</si>
  <si>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</si>
  <si>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</si>
  <si>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</si>
  <si>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</si>
  <si>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</si>
  <si>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</si>
  <si>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</si>
  <si>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</si>
  <si>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</si>
  <si>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</si>
  <si>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</si>
  <si>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</si>
  <si>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</si>
  <si>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</si>
  <si>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</si>
  <si>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</si>
  <si>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</si>
  <si>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</si>
  <si>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</si>
  <si>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</si>
  <si>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</si>
  <si>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</si>
  <si>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</si>
  <si>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</si>
  <si>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</si>
  <si>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</si>
  <si>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</si>
  <si>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</si>
  <si>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</si>
  <si>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</si>
  <si>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</si>
  <si>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</si>
  <si>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</si>
  <si>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</si>
  <si>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</si>
  <si>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</si>
  <si>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</si>
  <si>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</si>
  <si>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</si>
  <si>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</si>
  <si>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*ארד- ארד בע"מ</t>
  </si>
  <si>
    <t>1091651</t>
  </si>
  <si>
    <t>1219</t>
  </si>
  <si>
    <t>אלקטרוניקה ואופטיקה</t>
  </si>
  <si>
    <t>*מיטרוניקס-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</si>
  <si>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</si>
  <si>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</si>
  <si>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</si>
  <si>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</si>
  <si>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</si>
  <si>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</si>
  <si>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</si>
  <si>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</si>
  <si>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</si>
  <si>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</si>
  <si>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</si>
  <si>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</si>
  <si>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</si>
  <si>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</si>
  <si>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</si>
  <si>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</si>
  <si>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</si>
  <si>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</si>
  <si>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</si>
  <si>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</si>
  <si>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</si>
  <si>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</si>
  <si>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</si>
  <si>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</si>
  <si>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</si>
  <si>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</si>
  <si>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</si>
  <si>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</si>
  <si>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</si>
  <si>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</si>
  <si>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</si>
  <si>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</si>
  <si>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</si>
  <si>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</si>
  <si>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</si>
  <si>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</si>
  <si>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*פלרם- פלרם (1990) תעשיות בע"מ</t>
  </si>
  <si>
    <t>644013</t>
  </si>
  <si>
    <t>644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</si>
  <si>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</si>
  <si>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</si>
  <si>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</si>
  <si>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</si>
  <si>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</si>
  <si>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</si>
  <si>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</si>
  <si>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</si>
  <si>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</si>
  <si>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</si>
  <si>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</si>
  <si>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</si>
  <si>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</si>
  <si>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</si>
  <si>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</si>
  <si>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</si>
  <si>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*סקופ-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</si>
  <si>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</si>
  <si>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</si>
  <si>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</si>
  <si>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</si>
  <si>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</si>
  <si>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</si>
  <si>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</si>
  <si>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</si>
  <si>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</si>
  <si>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</si>
  <si>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</si>
  <si>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*המלט- המ-לט (ישראל-קנדה) בע"מ</t>
  </si>
  <si>
    <t>1080324</t>
  </si>
  <si>
    <t>68</t>
  </si>
  <si>
    <t>*קליל- קליל תעשיות בע"מ</t>
  </si>
  <si>
    <t>797035</t>
  </si>
  <si>
    <t>797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</si>
  <si>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</si>
  <si>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</si>
  <si>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</si>
  <si>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</si>
  <si>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וילאר- וילאר אינטרנשיונל בע"מ</t>
  </si>
  <si>
    <t>416016</t>
  </si>
  <si>
    <t>*גב ים- חברת גב-ים לקרקעות בע"מ</t>
  </si>
  <si>
    <t>759019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</si>
  <si>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</si>
  <si>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</si>
  <si>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</si>
  <si>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</si>
  <si>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</si>
  <si>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</si>
  <si>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</si>
  <si>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</si>
  <si>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</si>
  <si>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</si>
  <si>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</si>
  <si>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</si>
  <si>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</si>
  <si>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</si>
  <si>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</si>
  <si>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</si>
  <si>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</si>
  <si>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</si>
  <si>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</si>
  <si>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סרגון- סרגון נטוורקס בע"מ</t>
  </si>
  <si>
    <t>1085166</t>
  </si>
  <si>
    <t>2185</t>
  </si>
  <si>
    <t>ציוד תקשורת</t>
  </si>
  <si>
    <t>*אנרג'יקס-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</si>
  <si>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</si>
  <si>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</si>
  <si>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</si>
  <si>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</si>
  <si>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</si>
  <si>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</si>
  <si>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</si>
  <si>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</si>
  <si>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</si>
  <si>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</si>
  <si>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</si>
  <si>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</si>
  <si>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</si>
  <si>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</si>
  <si>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</si>
  <si>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</si>
  <si>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</si>
  <si>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</si>
  <si>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</si>
  <si>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</si>
  <si>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לייבפרסון- לייבפרסון, אינק</t>
  </si>
  <si>
    <t>1123017</t>
  </si>
  <si>
    <t>1579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</si>
  <si>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</si>
  <si>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</si>
  <si>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</si>
  <si>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</si>
  <si>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</si>
  <si>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</si>
  <si>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</si>
  <si>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</si>
  <si>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</si>
  <si>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</si>
  <si>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*אבוג'ן- אבוג'ן בע"מ</t>
  </si>
  <si>
    <t>1105055</t>
  </si>
  <si>
    <t>1461</t>
  </si>
  <si>
    <t>ביוליין- ביוליין אר אקס בע"מ</t>
  </si>
  <si>
    <t>1101518</t>
  </si>
  <si>
    <t>1394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</si>
  <si>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</si>
  <si>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</si>
  <si>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</si>
  <si>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</si>
  <si>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</si>
  <si>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</si>
  <si>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</si>
  <si>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</si>
  <si>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</si>
  <si>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השקעות במדעי החיים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</si>
  <si>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</si>
  <si>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</si>
  <si>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</si>
  <si>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</si>
  <si>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</si>
  <si>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</si>
  <si>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</si>
  <si>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</si>
  <si>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</si>
  <si>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</si>
  <si>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</si>
  <si>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</si>
  <si>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</si>
  <si>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</si>
  <si>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</si>
  <si>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</si>
  <si>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</si>
  <si>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</si>
  <si>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</si>
  <si>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</si>
  <si>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</si>
  <si>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</si>
  <si>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</si>
  <si>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</si>
  <si>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</si>
  <si>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</si>
  <si>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</si>
  <si>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</si>
  <si>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</si>
  <si>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</si>
  <si>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</si>
  <si>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</si>
  <si>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</si>
  <si>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</si>
  <si>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</si>
  <si>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</si>
  <si>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</si>
  <si>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</si>
  <si>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</si>
  <si>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</si>
  <si>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</si>
  <si>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</si>
  <si>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</si>
  <si>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</si>
  <si>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</si>
  <si>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</si>
  <si>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</si>
  <si>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</si>
  <si>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</si>
  <si>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</si>
  <si>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</si>
  <si>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</si>
  <si>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</si>
  <si>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</si>
  <si>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</si>
  <si>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</si>
  <si>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</si>
  <si>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</si>
  <si>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*אפריקה תעשיות- אפריקה ישראל תעשיות בע"מ</t>
  </si>
  <si>
    <t>800011</t>
  </si>
  <si>
    <t>800</t>
  </si>
  <si>
    <t>*חד אסף תעשיות- חד-אסף תעשיות בע"מ</t>
  </si>
  <si>
    <t>351015</t>
  </si>
  <si>
    <t>351</t>
  </si>
  <si>
    <t>תדיר גן- תדיר-גן (מוצרים מדוייקים) 1993 בע"מ</t>
  </si>
  <si>
    <t>1090141</t>
  </si>
  <si>
    <t>1185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</si>
  <si>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</si>
  <si>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</si>
  <si>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</si>
  <si>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</si>
  <si>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</si>
  <si>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</si>
  <si>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625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</si>
  <si>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</si>
  <si>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</si>
  <si>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</si>
  <si>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</si>
  <si>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</si>
  <si>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</si>
  <si>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</si>
  <si>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</si>
  <si>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</si>
  <si>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*לודן- לודן חברה להנדסה בע"מ</t>
  </si>
  <si>
    <t>1081439</t>
  </si>
  <si>
    <t>1050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</si>
  <si>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</si>
  <si>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</si>
  <si>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</si>
  <si>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</si>
  <si>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</si>
  <si>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</si>
  <si>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</si>
  <si>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</si>
  <si>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</si>
  <si>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</si>
  <si>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</si>
  <si>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</si>
  <si>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NASDAQ</t>
  </si>
  <si>
    <t>12694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</si>
  <si>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</si>
  <si>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</si>
  <si>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</si>
  <si>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</si>
  <si>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</si>
  <si>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</si>
  <si>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</si>
  <si>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</si>
  <si>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</si>
  <si>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</si>
  <si>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</si>
  <si>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</si>
  <si>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</si>
  <si>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</si>
  <si>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</si>
  <si>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</si>
  <si>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</si>
  <si>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</si>
  <si>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</si>
  <si>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</si>
  <si>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</si>
  <si>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</si>
  <si>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</si>
  <si>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Teva Pharm- טבע תעשיות פרמצבטיות בע"מ</t>
  </si>
  <si>
    <t>US8816242098</t>
  </si>
  <si>
    <t>NYSE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</si>
  <si>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</si>
  <si>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</si>
  <si>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</si>
  <si>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</si>
  <si>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</si>
  <si>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</si>
  <si>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</si>
  <si>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</si>
  <si>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</si>
  <si>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</si>
  <si>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</si>
  <si>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</si>
  <si>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</si>
  <si>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</si>
  <si>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</si>
  <si>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</si>
  <si>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</si>
  <si>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</si>
  <si>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</si>
  <si>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</si>
  <si>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</si>
  <si>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</si>
  <si>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</si>
  <si>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</si>
  <si>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</si>
  <si>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</si>
  <si>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</si>
  <si>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</si>
  <si>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</si>
  <si>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</si>
  <si>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</si>
  <si>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</si>
  <si>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</si>
  <si>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*Ituran Location And Control- איתוראן איתור ושליטה בע"מ</t>
  </si>
  <si>
    <t>IL0010818685</t>
  </si>
  <si>
    <t>1065</t>
  </si>
  <si>
    <t>*ITURAN- איתוראן איתור ושליטה בע"מ</t>
  </si>
  <si>
    <t>MLNX US_MELLANOX TECHNOLOGI - מלאנוקס טכנולוגיות בע"מ</t>
  </si>
  <si>
    <t>US46429B5983</t>
  </si>
  <si>
    <t>*ORA- אורמת טכנולגיות אינק דואלי</t>
  </si>
  <si>
    <t>US6866881021</t>
  </si>
  <si>
    <t>Utilities</t>
  </si>
  <si>
    <t>opko us- Opko Health Inc</t>
  </si>
  <si>
    <t>US68375N1036</t>
  </si>
  <si>
    <t>Delphi Automotive plc- Delphi Automotive plc</t>
  </si>
  <si>
    <t>JE00B783TY65</t>
  </si>
  <si>
    <t>12252</t>
  </si>
  <si>
    <t>Automobiles &amp; Components</t>
  </si>
  <si>
    <t>BANCO ITAU HOLDING- BANCO</t>
  </si>
  <si>
    <t>US4655621062-70418868</t>
  </si>
  <si>
    <t>10042</t>
  </si>
  <si>
    <t>Banks</t>
  </si>
  <si>
    <t>BNP PARIBAS- BNP</t>
  </si>
  <si>
    <t>FR0000131104</t>
  </si>
  <si>
    <t>10053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</si>
  <si>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</si>
  <si>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</si>
  <si>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</si>
  <si>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</si>
  <si>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</si>
  <si>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</si>
  <si>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</si>
  <si>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</si>
  <si>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</si>
  <si>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</si>
  <si>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300281- CH0012221716</t>
  </si>
  <si>
    <t>10000</t>
  </si>
  <si>
    <t>Capital Goods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</si>
  <si>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</si>
  <si>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</si>
  <si>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</si>
  <si>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</si>
  <si>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</si>
  <si>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</si>
  <si>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</si>
  <si>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</si>
  <si>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</si>
  <si>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</si>
  <si>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</si>
  <si>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</si>
  <si>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</si>
  <si>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</si>
  <si>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</si>
  <si>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</si>
  <si>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</si>
  <si>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</si>
  <si>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</si>
  <si>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</si>
  <si>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</si>
  <si>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</si>
  <si>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</si>
  <si>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</si>
  <si>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THALES SA</t>
  </si>
  <si>
    <t>FR0000121329</t>
  </si>
  <si>
    <t>8527</t>
  </si>
  <si>
    <t>Diversified Financials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</si>
  <si>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</si>
  <si>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</si>
  <si>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</si>
  <si>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</si>
  <si>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</si>
  <si>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</si>
  <si>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</si>
  <si>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</si>
  <si>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</si>
  <si>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CAP GEMINI SA- Cap Gemini</t>
  </si>
  <si>
    <t>FR0000125338</t>
  </si>
  <si>
    <t>10711</t>
  </si>
  <si>
    <t>Citigroup Inc- CITIGROUP INC</t>
  </si>
  <si>
    <t>US1729674242</t>
  </si>
  <si>
    <t>10083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</si>
  <si>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</si>
  <si>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</si>
  <si>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</si>
  <si>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</si>
  <si>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</si>
  <si>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</si>
  <si>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</si>
  <si>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</si>
  <si>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</si>
  <si>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</si>
  <si>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</si>
  <si>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</si>
  <si>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</si>
  <si>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</si>
  <si>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</si>
  <si>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</si>
  <si>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</si>
  <si>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</si>
  <si>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</si>
  <si>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</si>
  <si>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</si>
  <si>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</si>
  <si>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</si>
  <si>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</si>
  <si>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</si>
  <si>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</si>
  <si>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</si>
  <si>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</si>
  <si>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</si>
  <si>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</si>
  <si>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</si>
  <si>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</si>
  <si>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</si>
  <si>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</si>
  <si>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</si>
  <si>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</si>
  <si>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</si>
  <si>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</si>
  <si>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</si>
  <si>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</si>
  <si>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</si>
  <si>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</si>
  <si>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</si>
  <si>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</si>
  <si>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</si>
  <si>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</si>
  <si>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</si>
  <si>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MYLAN NV- MYLAN, INC</t>
  </si>
  <si>
    <t>NL0011031208</t>
  </si>
  <si>
    <t>10295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</si>
  <si>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</si>
  <si>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</si>
  <si>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</si>
  <si>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</si>
  <si>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</si>
  <si>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</si>
  <si>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</si>
  <si>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Media</t>
  </si>
  <si>
    <t>Adidas ag- Adidas ag</t>
  </si>
  <si>
    <t>DE000A1EWWW0</t>
  </si>
  <si>
    <t>12123</t>
  </si>
  <si>
    <t>Other</t>
  </si>
  <si>
    <t>ross stores inc- ross stores</t>
  </si>
  <si>
    <t>US7782961038</t>
  </si>
  <si>
    <t>27461</t>
  </si>
  <si>
    <t>TWTR US- Twitter Inc</t>
  </si>
  <si>
    <t>US90184L1025</t>
  </si>
  <si>
    <t>12712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</si>
  <si>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</si>
  <si>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</si>
  <si>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</si>
  <si>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</si>
  <si>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</si>
  <si>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</si>
  <si>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</si>
  <si>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</si>
  <si>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</si>
  <si>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</si>
  <si>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</si>
  <si>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</si>
  <si>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</si>
  <si>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Co Plc- פריגו קומפני דואלי</t>
  </si>
  <si>
    <t>NEXT LN</t>
  </si>
  <si>
    <t>GB0032089863</t>
  </si>
  <si>
    <t>Retailing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</si>
  <si>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</si>
  <si>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</si>
  <si>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</si>
  <si>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</si>
  <si>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</si>
  <si>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</si>
  <si>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</si>
  <si>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</si>
  <si>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</si>
  <si>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Tjx Companies inc- Tjx Companies Inc</t>
  </si>
  <si>
    <t>US8725401090</t>
  </si>
  <si>
    <t>12558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</si>
  <si>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</si>
  <si>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</si>
  <si>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</si>
  <si>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</si>
  <si>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</si>
  <si>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</si>
  <si>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</si>
  <si>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</si>
  <si>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</si>
  <si>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</si>
  <si>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</si>
  <si>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</si>
  <si>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</si>
  <si>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</si>
  <si>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</si>
  <si>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</si>
  <si>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</si>
  <si>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</si>
  <si>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</si>
  <si>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</si>
  <si>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</si>
  <si>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</si>
  <si>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</si>
  <si>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</si>
  <si>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</si>
  <si>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</si>
  <si>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</si>
  <si>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</si>
  <si>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</si>
  <si>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Cisco systems- CISCO SYS</t>
  </si>
  <si>
    <t>US17275R1023</t>
  </si>
  <si>
    <t>10082</t>
  </si>
  <si>
    <t>Juniper networks- Juniper Networks Inc</t>
  </si>
  <si>
    <t>US48203R1041</t>
  </si>
  <si>
    <t>27077</t>
  </si>
  <si>
    <t>SOLAR EDGE TECH- SOLAREDGE TECHNOLOGIES INC</t>
  </si>
  <si>
    <t>US83417M1045</t>
  </si>
  <si>
    <t>27183</t>
  </si>
  <si>
    <t>Facebook Inc- FACEBOOK INC - A</t>
  </si>
  <si>
    <t>US30303M1027</t>
  </si>
  <si>
    <t>12310</t>
  </si>
  <si>
    <t>Telecommunication Services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</si>
  <si>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</si>
  <si>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</si>
  <si>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</si>
  <si>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</si>
  <si>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</si>
  <si>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</si>
  <si>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</si>
  <si>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</si>
  <si>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</si>
  <si>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Transportation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</si>
  <si>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</si>
  <si>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</si>
  <si>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</si>
  <si>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</si>
  <si>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</si>
  <si>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</si>
  <si>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</si>
  <si>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</si>
  <si>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</si>
  <si>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SEDG US- SOLAREDGE TECHNOLOGIES INC</t>
  </si>
  <si>
    <t>Inditex- Industria de Diseno Textil s.a ZARA</t>
  </si>
  <si>
    <t>ES0148396007</t>
  </si>
  <si>
    <t>12537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</si>
  <si>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</si>
  <si>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</si>
  <si>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</si>
  <si>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</si>
  <si>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</si>
  <si>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</si>
  <si>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</si>
  <si>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</si>
  <si>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</si>
  <si>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</si>
  <si>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</si>
  <si>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</si>
  <si>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S@P 500</t>
  </si>
  <si>
    <t>390637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</si>
  <si>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</si>
  <si>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</si>
  <si>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</si>
  <si>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</si>
  <si>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</si>
  <si>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</si>
  <si>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</si>
  <si>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</si>
  <si>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DEUTSCHE X-TRAC- DEUTSCHE BANK AG</t>
  </si>
  <si>
    <t>US2330511013</t>
  </si>
  <si>
    <t>10113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</si>
  <si>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</si>
  <si>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</si>
  <si>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</si>
  <si>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</si>
  <si>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</si>
  <si>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</si>
  <si>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</si>
  <si>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</si>
  <si>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</si>
  <si>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</si>
  <si>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</si>
  <si>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</si>
  <si>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</si>
  <si>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</si>
  <si>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</si>
  <si>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</si>
  <si>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</si>
  <si>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</si>
  <si>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</si>
  <si>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</si>
  <si>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</si>
  <si>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</si>
  <si>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</si>
  <si>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</si>
  <si>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</si>
  <si>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</si>
  <si>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</si>
  <si>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</si>
  <si>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</si>
  <si>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</si>
  <si>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</si>
  <si>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</si>
  <si>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</si>
  <si>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Kraneshares Csi China- Kraneshares Csi China</t>
  </si>
  <si>
    <t>US5007673065</t>
  </si>
  <si>
    <t>12941</t>
  </si>
  <si>
    <t>Lyxor etf basic rs- LYXOR ETF</t>
  </si>
  <si>
    <t>FR0010345389- 312497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</si>
  <si>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</si>
  <si>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</si>
  <si>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</si>
  <si>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</si>
  <si>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</si>
  <si>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</si>
  <si>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Market vectors russ- MARKET VECTORS</t>
  </si>
  <si>
    <t>US92189F4037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</si>
  <si>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</si>
  <si>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</si>
  <si>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</si>
  <si>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</si>
  <si>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</si>
  <si>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</si>
  <si>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SPDR FT EP EU- SPDR - State Street Global Advisors</t>
  </si>
  <si>
    <t>IE00BSJCQV56</t>
  </si>
  <si>
    <t>22040</t>
  </si>
  <si>
    <t>Spdr s&amp;p homebuilders etf- SPDR - State Street Global Advisors</t>
  </si>
  <si>
    <t>US78464A8889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</si>
  <si>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</si>
  <si>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</si>
  <si>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</si>
  <si>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</si>
  <si>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</si>
  <si>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</si>
  <si>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</si>
  <si>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</si>
  <si>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</si>
  <si>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</si>
  <si>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</si>
  <si>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</si>
  <si>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</si>
  <si>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</si>
  <si>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</si>
  <si>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</si>
  <si>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</si>
  <si>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</si>
  <si>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</si>
  <si>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</si>
  <si>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</si>
  <si>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</si>
  <si>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</si>
  <si>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</si>
  <si>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</si>
  <si>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</si>
  <si>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</si>
  <si>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</si>
  <si>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</si>
  <si>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</si>
  <si>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</si>
  <si>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</si>
  <si>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</si>
  <si>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</si>
  <si>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</si>
  <si>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</si>
  <si>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</si>
  <si>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</si>
  <si>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</si>
  <si>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</si>
  <si>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</si>
  <si>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</si>
  <si>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</si>
  <si>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</si>
  <si>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</si>
  <si>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</si>
  <si>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Neuber Berman hy bond- Neuberger Berman</t>
  </si>
  <si>
    <t>IE00B8QBJF01</t>
  </si>
  <si>
    <t>11100</t>
  </si>
  <si>
    <t>AMUNDI IND MSCI EMU</t>
  </si>
  <si>
    <t>461314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</si>
  <si>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</si>
  <si>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</si>
  <si>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</si>
  <si>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</si>
  <si>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</si>
  <si>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</si>
  <si>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</si>
  <si>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</si>
  <si>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</si>
  <si>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</si>
  <si>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</si>
  <si>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</si>
  <si>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</t>
  </si>
  <si>
    <t>461315</t>
  </si>
  <si>
    <t>CS Nova lux global loan fund- CREDIT SUISSE</t>
  </si>
  <si>
    <t>LU0635707705</t>
  </si>
  <si>
    <t>10103</t>
  </si>
  <si>
    <t>KOTAK FUNDS IND- Kotak</t>
  </si>
  <si>
    <t>LU0675383409</t>
  </si>
  <si>
    <t>12688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</si>
  <si>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</si>
  <si>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</si>
  <si>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</si>
  <si>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</si>
  <si>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</si>
  <si>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</si>
  <si>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</si>
  <si>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</si>
  <si>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</si>
  <si>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</si>
  <si>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</si>
  <si>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</si>
  <si>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</si>
  <si>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SISF-AS OP-C AC- SCHRODER INTERNATIONAL SELECTION FUND</t>
  </si>
  <si>
    <t>LU0106259988</t>
  </si>
  <si>
    <t>26008</t>
  </si>
  <si>
    <t>SPIOHYZ LX- Eurizon EasyFund</t>
  </si>
  <si>
    <t>LU0335991534</t>
  </si>
  <si>
    <t>12436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</si>
  <si>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</si>
  <si>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</si>
  <si>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</si>
  <si>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</si>
  <si>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</si>
  <si>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</si>
  <si>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</si>
  <si>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</si>
  <si>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</si>
  <si>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</si>
  <si>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</si>
  <si>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</si>
  <si>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</si>
  <si>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</si>
  <si>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</si>
  <si>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</si>
  <si>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</si>
  <si>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</si>
  <si>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</si>
  <si>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</si>
  <si>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</si>
  <si>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RUSSELL 2000 JUNE17- Russell 2000</t>
  </si>
  <si>
    <t>73026791</t>
  </si>
  <si>
    <t>RUSSELL 2000 M התחייבות- Russell 2000</t>
  </si>
  <si>
    <t>730267911</t>
  </si>
  <si>
    <t>FTSE 100 FUT JUN 17- בנק הפועלים בע"מ</t>
  </si>
  <si>
    <t>73026551</t>
  </si>
  <si>
    <t>FTSE 100 FUT JUN 17 התחייבות- בנק הפועלים בע"מ</t>
  </si>
  <si>
    <t>730265511</t>
  </si>
  <si>
    <t>EURO STOXX 50 JUN17 התחייבות - חוזים עתידיים בחול</t>
  </si>
  <si>
    <t>730265441</t>
  </si>
  <si>
    <t>EURO STOXX 50 JUN17- חוזים עתידיים בחול</t>
  </si>
  <si>
    <t>73026544</t>
  </si>
  <si>
    <t>EURO STOXX 50 התחייבות MAR17- חוזים עתידיים בחול</t>
  </si>
  <si>
    <t>730253481</t>
  </si>
  <si>
    <t>EURO STOXX BANK JUN17- חוזים עתידיים בחול</t>
  </si>
  <si>
    <t>73026858</t>
  </si>
  <si>
    <t>EURO STOXX BANK התחייבות- חוזים עתידיים בחול</t>
  </si>
  <si>
    <t>730268581</t>
  </si>
  <si>
    <t>S&amp;P500 EMINI FU JUN17- חוזים עתידיים בחול</t>
  </si>
  <si>
    <t>73026171</t>
  </si>
  <si>
    <t>S&amp;P500 EMINI FU התחייבות MAR17- חוזים עתידיים בחול</t>
  </si>
  <si>
    <t>730251081</t>
  </si>
  <si>
    <t>S&amp;P500 EMINI FU התחייבות- חוזים עתידיים בחול</t>
  </si>
  <si>
    <t>730261711</t>
  </si>
  <si>
    <t>TOPIX IDX FUT JUN17 התחייבות- חוזים עתידיים בחול</t>
  </si>
  <si>
    <t>730267751</t>
  </si>
  <si>
    <t>TOPIX IDX FUT JUN17- חוזים עתידיים בחול</t>
  </si>
  <si>
    <t>73026775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</si>
  <si>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</si>
  <si>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</si>
  <si>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</si>
  <si>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</si>
  <si>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</si>
  <si>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</si>
  <si>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</si>
  <si>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</si>
  <si>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</si>
  <si>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</si>
  <si>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</si>
  <si>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</si>
  <si>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</si>
  <si>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</si>
  <si>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</si>
  <si>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</si>
  <si>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</si>
  <si>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</si>
  <si>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</si>
  <si>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</si>
  <si>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</si>
  <si>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</si>
  <si>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</si>
  <si>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</si>
  <si>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</si>
  <si>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רפאל ג'- רפאל-רשות לפיתוח אמצעי לחימה בע"מ</t>
  </si>
  <si>
    <t>1140276</t>
  </si>
  <si>
    <t>1315</t>
  </si>
  <si>
    <t>Aaa</t>
  </si>
  <si>
    <t>02/03/17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</si>
  <si>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</si>
  <si>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</si>
  <si>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</si>
  <si>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</si>
  <si>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</si>
  <si>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Aa2</t>
  </si>
  <si>
    <t>חשמל אגח יב רמ- חברת החשמל לישראל בע"מ</t>
  </si>
  <si>
    <t>6000046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</si>
  <si>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</si>
  <si>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</si>
  <si>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</si>
  <si>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</si>
  <si>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</si>
  <si>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</si>
  <si>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</si>
  <si>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</si>
  <si>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</si>
  <si>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פועלים ש"ה ג ר"מ- בנק הפועלים בע"מ</t>
  </si>
  <si>
    <t>6620280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</si>
  <si>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</si>
  <si>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</si>
  <si>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</si>
  <si>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</si>
  <si>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</si>
  <si>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</si>
  <si>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דלק אגח א חש1/17- אלון חברת הדלק לישראל בע"מ</t>
  </si>
  <si>
    <t>11399301</t>
  </si>
  <si>
    <t>2202</t>
  </si>
  <si>
    <t>D</t>
  </si>
  <si>
    <t>25/01/17</t>
  </si>
  <si>
    <t>אלון חברת הדלק אגח סד' א MG- אלון חברת הדלק לישראל בע"מ</t>
  </si>
  <si>
    <t>11015671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</si>
  <si>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</si>
  <si>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</si>
  <si>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</si>
  <si>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</si>
  <si>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</si>
  <si>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כרמל משכנתאות 4%- כרמל-אגוד למשכנתאות והשקעות בע"מ</t>
  </si>
  <si>
    <t>1710250</t>
  </si>
  <si>
    <t>710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</si>
  <si>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</si>
  <si>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</si>
  <si>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</si>
  <si>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</si>
  <si>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</si>
  <si>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</si>
  <si>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</si>
  <si>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</si>
  <si>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</si>
  <si>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</si>
  <si>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</si>
  <si>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</si>
  <si>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</si>
  <si>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21/09/14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</si>
  <si>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</si>
  <si>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</si>
  <si>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</si>
  <si>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</si>
  <si>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</si>
  <si>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</si>
  <si>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</si>
  <si>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</si>
  <si>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</si>
  <si>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</si>
  <si>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</si>
  <si>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12/05/15</t>
  </si>
  <si>
    <t>ALLISON TRANSMISSION- ALLISON TRANSMISSION</t>
  </si>
  <si>
    <t>GB0000566504</t>
  </si>
  <si>
    <t>27459</t>
  </si>
  <si>
    <t>23/02/17</t>
  </si>
  <si>
    <t>Transed 3.951 9/50- TRANSED PARTNERS GP</t>
  </si>
  <si>
    <t>CA89366TAA57</t>
  </si>
  <si>
    <t>27306</t>
  </si>
  <si>
    <t>גורם 83</t>
  </si>
  <si>
    <t>431435</t>
  </si>
  <si>
    <t>720</t>
  </si>
  <si>
    <t>גורם 40</t>
  </si>
  <si>
    <t>341173</t>
  </si>
  <si>
    <t>12720</t>
  </si>
  <si>
    <t>גורם 59</t>
  </si>
  <si>
    <t>29992224</t>
  </si>
  <si>
    <t>גורם 28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</si>
  <si>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</si>
  <si>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</si>
  <si>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</si>
  <si>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</si>
  <si>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</si>
  <si>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</si>
  <si>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</si>
  <si>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</si>
  <si>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</si>
  <si>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</si>
  <si>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</si>
  <si>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</si>
  <si>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</si>
  <si>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</si>
  <si>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</si>
  <si>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</si>
  <si>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</si>
  <si>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</si>
  <si>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</si>
  <si>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</si>
  <si>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</si>
  <si>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</si>
  <si>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</si>
  <si>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</si>
  <si>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</si>
  <si>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</si>
  <si>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</si>
  <si>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SKY 3- sky 3</t>
  </si>
  <si>
    <t>5289</t>
  </si>
  <si>
    <t>12/01/17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</si>
  <si>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</si>
  <si>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</si>
  <si>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</si>
  <si>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</si>
  <si>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</si>
  <si>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</si>
  <si>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</si>
  <si>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</si>
  <si>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</si>
  <si>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</si>
  <si>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</si>
  <si>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Vintage Investments Partn</t>
  </si>
  <si>
    <t>סה"כ קרנות גידור בחו"ל</t>
  </si>
  <si>
    <t>GS GAMMA INV A/11240210</t>
  </si>
  <si>
    <t>XD0312807312</t>
  </si>
  <si>
    <t>17/06/16</t>
  </si>
  <si>
    <t>OVERLAND ADVISORS</t>
  </si>
  <si>
    <t>XD0268604259</t>
  </si>
  <si>
    <t>eden rock fin ma red- EDEN ROCK STRUC.FIN</t>
  </si>
  <si>
    <t>VGG293041056</t>
  </si>
  <si>
    <t>Gottex abi fund- GOTTEX</t>
  </si>
  <si>
    <t>KYG399911075</t>
  </si>
  <si>
    <t>m realzation d invest- UBP</t>
  </si>
  <si>
    <t>71192256</t>
  </si>
  <si>
    <t>28/11/16</t>
  </si>
  <si>
    <t>CHEYNE 1/A/20/1/GB</t>
  </si>
  <si>
    <t>XD0286426446</t>
  </si>
  <si>
    <t>GOLDEN OFF C/273/UR</t>
  </si>
  <si>
    <t>XD0287353003</t>
  </si>
  <si>
    <t>26/06/15</t>
  </si>
  <si>
    <t>סה"כ קרנות נדל"ן בחו"ל</t>
  </si>
  <si>
    <t>Brookfield strategic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</si>
  <si>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</si>
  <si>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</si>
  <si>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</si>
  <si>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</si>
  <si>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</si>
  <si>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</si>
  <si>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ARES- Ares special situation fund IB</t>
  </si>
  <si>
    <t>4122</t>
  </si>
  <si>
    <t>19/03/15</t>
  </si>
  <si>
    <t>HARBOURVEST CO INV DNLD</t>
  </si>
  <si>
    <t>5292</t>
  </si>
  <si>
    <t>PERMIRA</t>
  </si>
  <si>
    <t>5287</t>
  </si>
  <si>
    <t>15/03/17</t>
  </si>
  <si>
    <t>WARBURG PINCUS</t>
  </si>
  <si>
    <t>5286</t>
  </si>
  <si>
    <t>22/12/16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</si>
  <si>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</si>
  <si>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</si>
  <si>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</si>
  <si>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</si>
  <si>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</si>
  <si>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</si>
  <si>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</si>
  <si>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</si>
  <si>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</si>
  <si>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</si>
  <si>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</si>
  <si>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</si>
  <si>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</si>
  <si>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</si>
  <si>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</si>
  <si>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</si>
  <si>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</si>
  <si>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</si>
  <si>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</si>
  <si>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</si>
  <si>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</si>
  <si>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31/08/16</t>
  </si>
  <si>
    <t>MERIDIAM 3</t>
  </si>
  <si>
    <t>5278</t>
  </si>
  <si>
    <t>11/07/16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</si>
  <si>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</si>
  <si>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</si>
  <si>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</si>
  <si>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</si>
  <si>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</si>
  <si>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</si>
  <si>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</si>
  <si>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</si>
  <si>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קרן סילברפליט</t>
  </si>
  <si>
    <t>5267</t>
  </si>
  <si>
    <t>17/03/16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</si>
  <si>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</si>
  <si>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</si>
  <si>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</si>
  <si>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</si>
  <si>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</si>
  <si>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</si>
  <si>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</si>
  <si>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</si>
  <si>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</si>
  <si>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</si>
  <si>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</si>
  <si>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</si>
  <si>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</si>
  <si>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</si>
  <si>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</si>
  <si>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</si>
  <si>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</si>
  <si>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</si>
  <si>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</si>
  <si>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</si>
  <si>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</si>
  <si>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</si>
  <si>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</si>
  <si>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סה"כ מטבע</t>
  </si>
  <si>
    <t>קניית מדד מחירים לצרכן 98.8848 _080518</t>
  </si>
  <si>
    <t>90001938</t>
  </si>
  <si>
    <t>05/05/16</t>
  </si>
  <si>
    <t>FWD CCY\CCYILS\USD 3.95 15.06.17- בנק הפועלים בע"מ</t>
  </si>
  <si>
    <t>90003871</t>
  </si>
  <si>
    <t>22/03/17</t>
  </si>
  <si>
    <t>FWD CCY\ILS 20170118 EUR\ILS 4.0782500 20170405- בנק לאומי לישראל בע"מ</t>
  </si>
  <si>
    <t>90003364</t>
  </si>
  <si>
    <t>18/01/17</t>
  </si>
  <si>
    <t>FWD CCY\ILS 20170214 USD\ILS 3.7400000 20170517- בנק לאומי לישראל בע"מ</t>
  </si>
  <si>
    <t>90003558</t>
  </si>
  <si>
    <t>FWD CCY\ILS 20170222 USD\ILS 3.7010000 20170525- בנק לאומי לישראל בע"מ</t>
  </si>
  <si>
    <t>90003615</t>
  </si>
  <si>
    <t>FWD CCY\ILS 20170302 EUR\ILS 3.8893000 20170607- בנק לאומי לישראל בע"מ</t>
  </si>
  <si>
    <t>90003696</t>
  </si>
  <si>
    <t>FWD CCY\ILS 20170302 USD\ILS 3.6620000 20170525- בנק לאומי לישראל בע"מ</t>
  </si>
  <si>
    <t>90003694</t>
  </si>
  <si>
    <t>FWD CCY\ILS 20170306 USD\ILS 3.6822000 20170525- בנק לאומי לישראל בע"מ</t>
  </si>
  <si>
    <t>90003707</t>
  </si>
  <si>
    <t>06/03/17</t>
  </si>
  <si>
    <t>FWD CCY\ILS 20170315 USD\ILS 3.6495000 20170614- בנק לאומי לישראל בע"מ</t>
  </si>
  <si>
    <t>90003786</t>
  </si>
  <si>
    <t>FWD CCY\ILS 20170322 USD\ILS 3.6473000 20170620- בנק לאומי לישראל בע"מ</t>
  </si>
  <si>
    <t>90003856</t>
  </si>
  <si>
    <t>FWD CCY\ILS 20170327 USD\ILS 3.6021500 20170807- בנק לאומי לישראל בע"מ</t>
  </si>
  <si>
    <t>90003887</t>
  </si>
  <si>
    <t>27/03/17</t>
  </si>
  <si>
    <t>FWD CCY\ILS 20170328 USD\ILS 3.6070000 20170622- בנק לאומי לישראל בע"מ</t>
  </si>
  <si>
    <t>90003898</t>
  </si>
  <si>
    <t>FWD CCY\ILS 20170329 USD\ILS 3.6129000 20170626- בנק לאומי לישראל בע"מ</t>
  </si>
  <si>
    <t>90003906</t>
  </si>
  <si>
    <t>29/03/17</t>
  </si>
  <si>
    <t>FWD CCY\CCY 20170215 EUR\USD 1.0599300 20170522</t>
  </si>
  <si>
    <t>90003573</t>
  </si>
  <si>
    <t>15/02/17</t>
  </si>
  <si>
    <t>FWD CCY\CCY 20161130 GBP\USD 1.2450831.07.17- בנק הפועלים בע"מ</t>
  </si>
  <si>
    <t>90003839</t>
  </si>
  <si>
    <t>FWD CCY\CCY 20161212 GBP\USD 1.2636000 20170404- בנק לאומי לישראל בע"מ</t>
  </si>
  <si>
    <t>90003112</t>
  </si>
  <si>
    <t>12/12/16</t>
  </si>
  <si>
    <t>FWD CCY\CCY 20161228 GBP\USD 1.2243400 20170404- בנק לאומי לישראל בע"מ</t>
  </si>
  <si>
    <t>90003220</t>
  </si>
  <si>
    <t>FWD CCY\CCY 20170103 EUR\USD 1.0457300 20170403- בנק לאומי לישראל בע"מ</t>
  </si>
  <si>
    <t>90003252</t>
  </si>
  <si>
    <t>FWD CCY\CCY 20170124 EUR\USD 1.0794700 20170403- בנק לאומי לישראל בע"מ</t>
  </si>
  <si>
    <t>90003407</t>
  </si>
  <si>
    <t>24/01/17</t>
  </si>
  <si>
    <t>FWD CCY\CCY 20170207 USD\JPY 111.8810000 20170601- בנק לאומי לישראל בע"מ</t>
  </si>
  <si>
    <t>90003512</t>
  </si>
  <si>
    <t>FWD CCY\CCY 20170209 EUR\USD 1.0747000 20170522- בנק לאומי לישראל בע"מ</t>
  </si>
  <si>
    <t>90003537</t>
  </si>
  <si>
    <t>09/02/17</t>
  </si>
  <si>
    <t>FWD CCY\CCY 20170216 EUR\USD 1.0657700 20170403- בנק לאומי לישראל בע"מ</t>
  </si>
  <si>
    <t>90003583</t>
  </si>
  <si>
    <t>16/02/17</t>
  </si>
  <si>
    <t>FWD CCY\CCY 20170222 EUR\USD 1.0536500 20170403- בנק לאומי לישראל בע"מ</t>
  </si>
  <si>
    <t>90003618</t>
  </si>
  <si>
    <t>FWD CCY\CCY 20170223 GBP\USD 1.2523600 20170404- בנק לאומי לישראל בע"מ</t>
  </si>
  <si>
    <t>90003632</t>
  </si>
  <si>
    <t>FWD CCY\CCY 20170228 EUR\USD 1.0631500 20170606- בנק לאומי לישראל בע"מ</t>
  </si>
  <si>
    <t>90003672</t>
  </si>
  <si>
    <t>FWD CCY\CCY 20170307 GBP\USD 1.2213500 20170503- בנק לאומי לישראל בע"מ</t>
  </si>
  <si>
    <t>90003714</t>
  </si>
  <si>
    <t>FWD CCY\CCY 20170313 EUR\USD 1.0682600 20170403- בנק לאומי לישראל בע"מ</t>
  </si>
  <si>
    <t>90003766</t>
  </si>
  <si>
    <t>13/03/17</t>
  </si>
  <si>
    <t>FWD CCY\CCY 20170313 GBP\USD 1.2250950 20170608- בנק לאומי לישראל בע"מ</t>
  </si>
  <si>
    <t>90003763</t>
  </si>
  <si>
    <t>FWD CCY\CCY 20170315 EUR\USD 1.0651000 20170522- בנק לאומי לישראל בע"מ</t>
  </si>
  <si>
    <t>90003787</t>
  </si>
  <si>
    <t>FWD CCY\CCY 20170320 GBP\USD 1.2453700 20170731- בנק לאומי לישראל בע"מ</t>
  </si>
  <si>
    <t>90003824</t>
  </si>
  <si>
    <t>FWD CCY\CCY 20170321 GBP\USD 1.2503800 20170731- בנק לאומי לישראל בע"מ</t>
  </si>
  <si>
    <t>90003842</t>
  </si>
  <si>
    <t>21/03/17</t>
  </si>
  <si>
    <t>FWD CCY\CCY 20170328 EUR\USD 1.0881500 20170606- בנק לאומי לישראל בע"מ</t>
  </si>
  <si>
    <t>90003900</t>
  </si>
  <si>
    <t>פורוורד ריבית</t>
  </si>
  <si>
    <t>404626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</si>
  <si>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</si>
  <si>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</si>
  <si>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</si>
  <si>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</si>
  <si>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</si>
  <si>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</si>
  <si>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</si>
  <si>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</si>
  <si>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</si>
  <si>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סה"כ מבוטחות במשכנתא או תיקי משכנתאות</t>
  </si>
  <si>
    <t>סה"כ מובטחות בערבות בנקאית</t>
  </si>
  <si>
    <t>סה"כ מובטחות בבטחונות אחרים</t>
  </si>
  <si>
    <t>435946</t>
  </si>
  <si>
    <t>448548</t>
  </si>
  <si>
    <t>435945</t>
  </si>
  <si>
    <t>448547</t>
  </si>
  <si>
    <t>4563</t>
  </si>
  <si>
    <t>4693</t>
  </si>
  <si>
    <t>425769</t>
  </si>
  <si>
    <t>455714</t>
  </si>
  <si>
    <t>90150400</t>
  </si>
  <si>
    <t>55061</t>
  </si>
  <si>
    <t>455531</t>
  </si>
  <si>
    <t>29991703</t>
  </si>
  <si>
    <t>4410</t>
  </si>
  <si>
    <t>9242</t>
  </si>
  <si>
    <t>444873</t>
  </si>
  <si>
    <t>379497</t>
  </si>
  <si>
    <t>455954</t>
  </si>
  <si>
    <t>50013</t>
  </si>
  <si>
    <t>2963</t>
  </si>
  <si>
    <t>2968</t>
  </si>
  <si>
    <t>4605</t>
  </si>
  <si>
    <t>4606</t>
  </si>
  <si>
    <t>458869</t>
  </si>
  <si>
    <t>458870</t>
  </si>
  <si>
    <t>454099</t>
  </si>
  <si>
    <t>462345</t>
  </si>
  <si>
    <t>392454</t>
  </si>
  <si>
    <t>395153</t>
  </si>
  <si>
    <t>כן</t>
  </si>
  <si>
    <t>429027</t>
  </si>
  <si>
    <t>95350501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</si>
  <si>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</si>
  <si>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</si>
  <si>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</si>
  <si>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</si>
  <si>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</si>
  <si>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</si>
  <si>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</si>
  <si>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</si>
  <si>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</si>
  <si>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</si>
  <si>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434406</t>
  </si>
  <si>
    <t>4203</t>
  </si>
  <si>
    <t>434410</t>
  </si>
  <si>
    <t>4206</t>
  </si>
  <si>
    <t>434404</t>
  </si>
  <si>
    <t>371197</t>
  </si>
  <si>
    <t>3364</t>
  </si>
  <si>
    <t>364477</t>
  </si>
  <si>
    <t>451305</t>
  </si>
  <si>
    <t>451303</t>
  </si>
  <si>
    <t>451301</t>
  </si>
  <si>
    <t>451304</t>
  </si>
  <si>
    <t>451302</t>
  </si>
  <si>
    <t>454754</t>
  </si>
  <si>
    <t>4201</t>
  </si>
  <si>
    <t>434408</t>
  </si>
  <si>
    <t>4205</t>
  </si>
  <si>
    <t>434407</t>
  </si>
  <si>
    <t>452464</t>
  </si>
  <si>
    <t>411270</t>
  </si>
  <si>
    <t>434412</t>
  </si>
  <si>
    <t>4208</t>
  </si>
  <si>
    <t>434405</t>
  </si>
  <si>
    <t>464742</t>
  </si>
  <si>
    <t>371707</t>
  </si>
  <si>
    <t>372051</t>
  </si>
  <si>
    <t>29991704</t>
  </si>
  <si>
    <t>371706</t>
  </si>
  <si>
    <t>443423</t>
  </si>
  <si>
    <t>443424</t>
  </si>
  <si>
    <t>385055</t>
  </si>
  <si>
    <t>2571</t>
  </si>
  <si>
    <t>2572</t>
  </si>
  <si>
    <t>435944</t>
  </si>
  <si>
    <t>448456</t>
  </si>
  <si>
    <t>435943</t>
  </si>
  <si>
    <t>448455</t>
  </si>
  <si>
    <t>380163</t>
  </si>
  <si>
    <t>375044</t>
  </si>
  <si>
    <t>4280</t>
  </si>
  <si>
    <t>4344</t>
  </si>
  <si>
    <t>439284</t>
  </si>
  <si>
    <t>453772</t>
  </si>
  <si>
    <t>390693</t>
  </si>
  <si>
    <t>393154</t>
  </si>
  <si>
    <t>406504</t>
  </si>
  <si>
    <t>4859</t>
  </si>
  <si>
    <t>4565</t>
  </si>
  <si>
    <t>4566</t>
  </si>
  <si>
    <t>439969</t>
  </si>
  <si>
    <t>455057</t>
  </si>
  <si>
    <t>439968</t>
  </si>
  <si>
    <t>445945</t>
  </si>
  <si>
    <t>445946</t>
  </si>
  <si>
    <t>455056</t>
  </si>
  <si>
    <t>29993125</t>
  </si>
  <si>
    <t>29993126</t>
  </si>
  <si>
    <t>414968</t>
  </si>
  <si>
    <t>908395120</t>
  </si>
  <si>
    <t>4314</t>
  </si>
  <si>
    <t>443656</t>
  </si>
  <si>
    <t>384577</t>
  </si>
  <si>
    <t>908395160</t>
  </si>
  <si>
    <t>403836</t>
  </si>
  <si>
    <t>415814</t>
  </si>
  <si>
    <t>433981</t>
  </si>
  <si>
    <t>463236</t>
  </si>
  <si>
    <t>455012</t>
  </si>
  <si>
    <t>440022</t>
  </si>
  <si>
    <t>345369</t>
  </si>
  <si>
    <t>66241</t>
  </si>
  <si>
    <t>4540068</t>
  </si>
  <si>
    <t>4647</t>
  </si>
  <si>
    <t>3153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</si>
  <si>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</si>
  <si>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</si>
  <si>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</si>
  <si>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</si>
  <si>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</si>
  <si>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</si>
  <si>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</si>
  <si>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</si>
  <si>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</si>
  <si>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464741</t>
  </si>
  <si>
    <t>464740</t>
  </si>
  <si>
    <t>462480</t>
  </si>
  <si>
    <t>462906</t>
  </si>
  <si>
    <t>429756</t>
  </si>
  <si>
    <t>434246</t>
  </si>
  <si>
    <t>436666</t>
  </si>
  <si>
    <t>442733</t>
  </si>
  <si>
    <t>445630</t>
  </si>
  <si>
    <t>450754</t>
  </si>
  <si>
    <t>453602</t>
  </si>
  <si>
    <t>455953</t>
  </si>
  <si>
    <t>439880</t>
  </si>
  <si>
    <t>451488</t>
  </si>
  <si>
    <t>439559</t>
  </si>
  <si>
    <t>426190</t>
  </si>
  <si>
    <t>429972</t>
  </si>
  <si>
    <t>434245</t>
  </si>
  <si>
    <t>442732</t>
  </si>
  <si>
    <t>445631</t>
  </si>
  <si>
    <t>454193</t>
  </si>
  <si>
    <t>456225</t>
  </si>
  <si>
    <t>462478</t>
  </si>
  <si>
    <t>465658</t>
  </si>
  <si>
    <t>415036</t>
  </si>
  <si>
    <t>416270</t>
  </si>
  <si>
    <t>426189</t>
  </si>
  <si>
    <t>452639</t>
  </si>
  <si>
    <t>PANDA</t>
  </si>
  <si>
    <t>415761</t>
  </si>
  <si>
    <t>445549</t>
  </si>
  <si>
    <t>5526</t>
  </si>
  <si>
    <t>360793</t>
  </si>
  <si>
    <t>404555</t>
  </si>
  <si>
    <t>טפחות פקדון 6.15% 2017- בנק מזרחי טפחות בע"מ</t>
  </si>
  <si>
    <t>3288</t>
  </si>
  <si>
    <t>פקדון בלמ"ש 5.9% 2017- בנק לאומי לישראל בע"מ</t>
  </si>
  <si>
    <t>32771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</si>
  <si>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</si>
  <si>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</si>
  <si>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</si>
  <si>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</si>
  <si>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פקדון בבנק פועלים- בנק הפועלים בע"מ</t>
  </si>
  <si>
    <t>29994007</t>
  </si>
  <si>
    <t>29994008</t>
  </si>
  <si>
    <t>443773</t>
  </si>
  <si>
    <t>451231</t>
  </si>
  <si>
    <t>454134</t>
  </si>
  <si>
    <t>456209</t>
  </si>
  <si>
    <t>460128</t>
  </si>
  <si>
    <t>463294</t>
  </si>
  <si>
    <t>פקדון יו בנק  21.09.16- יו בנק בע"מ לשעבר בנק אינווסטק</t>
  </si>
  <si>
    <t>4444581</t>
  </si>
  <si>
    <t>פקדון יו בנק- יו בנק בע"מ לשעבר בנק אינווסטק</t>
  </si>
  <si>
    <t>444458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</si>
  <si>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</si>
  <si>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</si>
  <si>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</si>
  <si>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</si>
  <si>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</si>
  <si>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</si>
  <si>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</si>
  <si>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</si>
  <si>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</si>
  <si>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</si>
  <si>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</si>
  <si>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</si>
  <si>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</si>
  <si>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</si>
  <si>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</si>
  <si>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</si>
  <si>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1130848</t>
  </si>
  <si>
    <t>*ארד(דיבידנד לקבל)</t>
  </si>
  <si>
    <t>איידיאיי ביטוח(דיבידנד לקבל)</t>
  </si>
  <si>
    <t>פניקס הון אגח ב(ריבית לקבל)</t>
  </si>
  <si>
    <t>פניקס הון אגח ג(ריבית לקבל)</t>
  </si>
  <si>
    <t>הראל השקעות(דיבידנד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</si>
  <si>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</si>
  <si>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</si>
  <si>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</si>
  <si>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</si>
  <si>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דסקונט מנפיקים הת א(פדיון לקבל)</t>
  </si>
  <si>
    <t>דסקונט מנפיקים הת א(ריבית לקבל)</t>
  </si>
  <si>
    <t>דקסיה הנ אגח יא(ריבית לקבל)</t>
  </si>
  <si>
    <t>דקסיה ישראל הנפק אגח ט(פדיון לקבל)</t>
  </si>
  <si>
    <t>1126051</t>
  </si>
  <si>
    <t>דקסיה ישראל הנפק אגח ט(ריבית לקבל)</t>
  </si>
  <si>
    <t>בינלאומי 5(דיבידנד לקבל)</t>
  </si>
  <si>
    <t>פועלים הנפ שה נד 1(ריבית לקבל)</t>
  </si>
  <si>
    <t>מרכנתיל  ב(ריבית לקבל)</t>
  </si>
  <si>
    <t>הכשרת ישוב אגח 17(ריבית לקבל)</t>
  </si>
  <si>
    <t>*יואל  אגח 3(פדיון לקבל)</t>
  </si>
  <si>
    <t>*יואל  אגח 3(ריבית לקבל)</t>
  </si>
  <si>
    <t>נץ בונדס אגח א לס</t>
  </si>
  <si>
    <t>4550042</t>
  </si>
  <si>
    <t>כיל(דיבידנד לקבל)</t>
  </si>
  <si>
    <t>*קרור(דיבידנד לקבל)</t>
  </si>
  <si>
    <t>גלובליקום ב' חש 11.08</t>
  </si>
  <si>
    <t>11129030</t>
  </si>
  <si>
    <t>שופרסל(דיבידנד לקבל)</t>
  </si>
  <si>
    <t>שפיר הנדסה  אג"ח א(ריבית לקבל)</t>
  </si>
  <si>
    <t>*אלוני חץ(דיבידנד לקבל)</t>
  </si>
  <si>
    <t>ביג אגח ג(פדיון לקבל)</t>
  </si>
  <si>
    <t>ביג אגח ג(ריבית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</si>
  <si>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</si>
  <si>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</si>
  <si>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</si>
  <si>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27.3.2007(פדיון לקבל)</t>
  </si>
  <si>
    <t>*גב ים סד ה (7590094) 27.3.2007(ריבית לקבל)</t>
  </si>
  <si>
    <t>*גב ים סד' ו'(ריבית לקבל)</t>
  </si>
  <si>
    <t>ישרס(דיבידנד לקבל)</t>
  </si>
  <si>
    <t>מבני תעשייה אגח טו(פדיון לקבל)</t>
  </si>
  <si>
    <t>מבני תעשייה אגח טו(ריבית לקבל)</t>
  </si>
  <si>
    <t>*מליסרון אגח ו(ריבית לקבל)</t>
  </si>
  <si>
    <t>*מליסרון טז'(פדיון לקבל)</t>
  </si>
  <si>
    <t>*מליסרון טז'(ריבית לקבל)</t>
  </si>
  <si>
    <t>*עזריאלי קבוצה אגח ב סחיר(פדיון לקבל)</t>
  </si>
  <si>
    <t>*עזריאלי קבוצה אגח ב סחיר(ריבית לקבל)</t>
  </si>
  <si>
    <t>*ריט 1(דיבידנד לקבל)</t>
  </si>
  <si>
    <t>רילייטד א' 2020(ריבית לקבל)</t>
  </si>
  <si>
    <t>*שיכון ובינוי אגח 6(פדיון לקבל)</t>
  </si>
  <si>
    <t>*שיכון ובינוי אגח 6(ריבית לקבל)</t>
  </si>
  <si>
    <t>*אורמת טכנולוגיות(דיבידנד לקבל)</t>
  </si>
  <si>
    <t>וואן טכנולוגיות תוכנה(דיבידנד לקבל)</t>
  </si>
  <si>
    <t>*דנאל כא(דיבידנד לקבל)</t>
  </si>
  <si>
    <t>הוט אגח ב(פדיון לקבל)</t>
  </si>
  <si>
    <t>הוט אגח ב(ריבית לקבל)</t>
  </si>
  <si>
    <t>*קו מנחה(דיבידנד לקבל)</t>
  </si>
  <si>
    <t xml:space="preserve">בזק 6.2017 </t>
  </si>
  <si>
    <t>Sky I</t>
  </si>
  <si>
    <t>Fimi Israel Opportunity II</t>
  </si>
  <si>
    <t>איגודן</t>
  </si>
  <si>
    <t>ANATOMY I</t>
  </si>
  <si>
    <t>הליוס</t>
  </si>
  <si>
    <t>קשר ראנט אקאר</t>
  </si>
  <si>
    <t xml:space="preserve">נגב אנרגיה שקלי </t>
  </si>
  <si>
    <t xml:space="preserve">נגב אנרגיה צמוד </t>
  </si>
  <si>
    <t>Evolution Venture Capital Fund</t>
  </si>
  <si>
    <t>אגירה שאובה PSP</t>
  </si>
  <si>
    <t>אגירה שאובה PSP standby</t>
  </si>
  <si>
    <t>אגירה שאובה PSP additional standby</t>
  </si>
  <si>
    <t>נטפים לז"ק</t>
  </si>
  <si>
    <t>נבטים להגדלת מינוף</t>
  </si>
  <si>
    <t>לוויתן</t>
  </si>
  <si>
    <t>ANATOMY 2</t>
  </si>
  <si>
    <t>Reality III</t>
  </si>
  <si>
    <t>אגירה שאובה PSP מינוף</t>
  </si>
  <si>
    <t>NOY 2 infra &amp; energy investment LP</t>
  </si>
  <si>
    <t>NOY 2 co-investment Ashalim plot A</t>
  </si>
  <si>
    <t>Accelmed growth partners</t>
  </si>
  <si>
    <t>fimi 6</t>
  </si>
  <si>
    <t>Orbimed  II</t>
  </si>
  <si>
    <t>sky 3</t>
  </si>
  <si>
    <t>firebalt</t>
  </si>
  <si>
    <t>LORDSTOWN</t>
  </si>
  <si>
    <t>harbourvest ח-ן מנוהל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</si>
  <si>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</si>
  <si>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</si>
  <si>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</si>
  <si>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</si>
  <si>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</si>
  <si>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</si>
  <si>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</si>
  <si>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ARES private credit solutions</t>
  </si>
  <si>
    <t>Viola PE 2 LP</t>
  </si>
  <si>
    <t>Blackstone RE VIII</t>
  </si>
  <si>
    <t>Silverfleet II</t>
  </si>
  <si>
    <t>Rhone VRhone Capital Partners V</t>
  </si>
  <si>
    <t>cpv</t>
  </si>
  <si>
    <t>Crescent mezzanine VII</t>
  </si>
  <si>
    <t>THOMA BRAVO</t>
  </si>
  <si>
    <t>Advent</t>
  </si>
  <si>
    <t>Brookfield  RE  II</t>
  </si>
  <si>
    <t>Permira</t>
  </si>
  <si>
    <t>harbourvest DOVER</t>
  </si>
  <si>
    <t>SVB</t>
  </si>
  <si>
    <t>Warburg Pincus China I</t>
  </si>
  <si>
    <t>Vintage IX Migdal LP</t>
  </si>
  <si>
    <t>meridiam III</t>
  </si>
  <si>
    <t>UBS</t>
  </si>
  <si>
    <t>פועלים סהר</t>
  </si>
  <si>
    <t>בנק הפועלים</t>
  </si>
  <si>
    <t>יובנק בע"מ</t>
  </si>
  <si>
    <t>בנק לאומי</t>
  </si>
  <si>
    <t>*גורם 33</t>
  </si>
  <si>
    <t>*גורם 28</t>
  </si>
  <si>
    <t>גורם 07</t>
  </si>
  <si>
    <t>גורם 29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</si>
  <si>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</si>
  <si>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</si>
  <si>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</si>
  <si>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</si>
  <si>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</si>
  <si>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</si>
  <si>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</si>
  <si>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</si>
  <si>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</si>
  <si>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454874</t>
  </si>
  <si>
    <t>גורם 62</t>
  </si>
  <si>
    <t>גורם 63</t>
  </si>
  <si>
    <t>גורם 64</t>
  </si>
  <si>
    <t>גורם 92</t>
  </si>
  <si>
    <t>גורם 38</t>
  </si>
  <si>
    <t>גורם 43</t>
  </si>
  <si>
    <t>גורם 67</t>
  </si>
  <si>
    <t>גורם 68</t>
  </si>
  <si>
    <t>גורם 76</t>
  </si>
  <si>
    <t>גורם 77</t>
  </si>
  <si>
    <t>גורם 03</t>
  </si>
  <si>
    <t>גורם 17</t>
  </si>
  <si>
    <t>גורם 70</t>
  </si>
  <si>
    <t>*גורם 14</t>
  </si>
  <si>
    <t>גורם 01</t>
  </si>
  <si>
    <t>גורם 87</t>
  </si>
  <si>
    <t>גורם 88</t>
  </si>
  <si>
    <t>גורם 91</t>
  </si>
  <si>
    <t>גורם 93</t>
  </si>
  <si>
    <t>גורם 97</t>
  </si>
  <si>
    <t>גורם 58</t>
  </si>
  <si>
    <t>גורם 79</t>
  </si>
  <si>
    <t>גורם 65</t>
  </si>
  <si>
    <t>גורם 86</t>
  </si>
  <si>
    <t>גורם 84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</si>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</sst>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17" fontId="20" fillId="0" borderId="0" xfId="0" applyNumberFormat="1" applyFont="1" applyFill="1" applyBorder="1" applyAlignment="1">
      <alignment horizontal="right"/>
    </xf>
    <xf numFmtId="4" fontId="2" fillId="0" borderId="0" xfId="0" applyNumberFormat="1" applyFont="1" applyAlignment="1">
      <alignment horizontal="center"/>
    </xf>
    <xf numFmtId="0" fontId="1" fillId="0" borderId="0" xfId="0" applyFont="1"/>
    <xf numFmtId="4" fontId="21" fillId="4" borderId="0" xfId="0" applyNumberFormat="1" applyFont="1" applyFill="1"/>
    <xf numFmtId="4" fontId="21" fillId="0" borderId="0" xfId="0" applyNumberFormat="1" applyFont="1"/>
    <xf numFmtId="0" fontId="3" fillId="0" borderId="0" xfId="0" applyFont="1" applyAlignment="1">
      <alignment horizontal="right" wrapText="1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8" fillId="2" borderId="2" xfId="0" applyFont="1" applyFill="1" applyBorder="1" applyAlignment="1">
      <alignment horizontal="right" vertical="center" wrapText="1"/>
    </xf>
    <xf numFmtId="49" fontId="7" fillId="2" borderId="2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12" sqref="H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6" t="s">
        <v>190</v>
      </c>
    </row>
    <row r="2" spans="1:36">
      <c r="B2" s="2" t="s">
        <v>1</v>
      </c>
      <c r="C2" s="12" t="s">
        <v>2619</v>
      </c>
    </row>
    <row r="3" spans="1:36">
      <c r="B3" s="2" t="s">
        <v>2</v>
      </c>
      <c r="C3" s="96" t="s">
        <v>191</v>
      </c>
    </row>
    <row r="4" spans="1:36">
      <c r="B4" s="2" t="s">
        <v>3</v>
      </c>
      <c r="C4" s="96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87409.013097756717</v>
      </c>
      <c r="D11" s="78">
        <f>C11/$C$42*100</f>
        <v>6.9520355765456037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315317.563242</v>
      </c>
      <c r="D13" s="79">
        <f t="shared" ref="D13:D37" si="0">C13/$C$42*100</f>
        <v>25.078637086503274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220997.47906092225</v>
      </c>
      <c r="D15" s="79">
        <f t="shared" si="0"/>
        <v>17.576932656134218</v>
      </c>
    </row>
    <row r="16" spans="1:36">
      <c r="A16" s="10" t="s">
        <v>13</v>
      </c>
      <c r="B16" s="73" t="s">
        <v>19</v>
      </c>
      <c r="C16" s="79">
        <v>213919.62106155464</v>
      </c>
      <c r="D16" s="79">
        <f t="shared" si="0"/>
        <v>17.013998481802435</v>
      </c>
    </row>
    <row r="17" spans="1:4">
      <c r="A17" s="10" t="s">
        <v>13</v>
      </c>
      <c r="B17" s="73" t="s">
        <v>20</v>
      </c>
      <c r="C17" s="79">
        <v>147840.9704708904</v>
      </c>
      <c r="D17" s="79">
        <f t="shared" si="0"/>
        <v>11.758463457712184</v>
      </c>
    </row>
    <row r="18" spans="1:4">
      <c r="A18" s="10" t="s">
        <v>13</v>
      </c>
      <c r="B18" s="73" t="s">
        <v>21</v>
      </c>
      <c r="C18" s="79">
        <v>79726.398410729715</v>
      </c>
      <c r="D18" s="79">
        <f t="shared" si="0"/>
        <v>6.341002357747322</v>
      </c>
    </row>
    <row r="19" spans="1:4">
      <c r="A19" s="10" t="s">
        <v>13</v>
      </c>
      <c r="B19" s="73" t="s">
        <v>22</v>
      </c>
      <c r="C19" s="79">
        <v>83.391887499999996</v>
      </c>
      <c r="D19" s="79">
        <f t="shared" si="0"/>
        <v>6.6325353433165264E-3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203.182282367201</v>
      </c>
      <c r="D21" s="79">
        <f t="shared" si="0"/>
        <v>1.6160009196772032E-2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22128.638769954243</v>
      </c>
      <c r="D26" s="79">
        <f t="shared" si="0"/>
        <v>1.7599910871570794</v>
      </c>
    </row>
    <row r="27" spans="1:4">
      <c r="A27" s="10" t="s">
        <v>13</v>
      </c>
      <c r="B27" s="73" t="s">
        <v>29</v>
      </c>
      <c r="C27" s="79">
        <v>4869.7975135143442</v>
      </c>
      <c r="D27" s="79">
        <f t="shared" si="0"/>
        <v>0.38731710111704604</v>
      </c>
    </row>
    <row r="28" spans="1:4">
      <c r="A28" s="10" t="s">
        <v>13</v>
      </c>
      <c r="B28" s="73" t="s">
        <v>30</v>
      </c>
      <c r="C28" s="79">
        <v>16067.890057281908</v>
      </c>
      <c r="D28" s="79">
        <f t="shared" si="0"/>
        <v>1.2779522312340807</v>
      </c>
    </row>
    <row r="29" spans="1:4">
      <c r="A29" s="10" t="s">
        <v>13</v>
      </c>
      <c r="B29" s="73" t="s">
        <v>31</v>
      </c>
      <c r="C29" s="79">
        <v>425.93092357890379</v>
      </c>
      <c r="D29" s="79">
        <f t="shared" si="0"/>
        <v>3.3876219727590764E-2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3230.6448039011211</v>
      </c>
      <c r="D31" s="79">
        <f t="shared" si="0"/>
        <v>0.25694784571911833</v>
      </c>
    </row>
    <row r="32" spans="1:4">
      <c r="A32" s="10" t="s">
        <v>13</v>
      </c>
      <c r="B32" s="73" t="s">
        <v>34</v>
      </c>
      <c r="C32" s="79">
        <v>5.82300723</v>
      </c>
      <c r="D32" s="79">
        <f t="shared" si="0"/>
        <v>4.6313019665567191E-4</v>
      </c>
    </row>
    <row r="33" spans="1:4">
      <c r="A33" s="10" t="s">
        <v>13</v>
      </c>
      <c r="B33" s="72" t="s">
        <v>35</v>
      </c>
      <c r="C33" s="79">
        <v>98326.386593585397</v>
      </c>
      <c r="D33" s="79">
        <f t="shared" si="0"/>
        <v>7.8203438465469368</v>
      </c>
    </row>
    <row r="34" spans="1:4">
      <c r="A34" s="10" t="s">
        <v>13</v>
      </c>
      <c r="B34" s="72" t="s">
        <v>36</v>
      </c>
      <c r="C34" s="79">
        <v>38218.361974828644</v>
      </c>
      <c r="D34" s="79">
        <f t="shared" si="0"/>
        <v>3.0396798077236871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8544.2950526212971</v>
      </c>
      <c r="D37" s="79">
        <f t="shared" si="0"/>
        <v>0.67956656959269912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1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1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1"/>
        <v>0</v>
      </c>
    </row>
    <row r="42" spans="1:4">
      <c r="B42" s="75" t="s">
        <v>44</v>
      </c>
      <c r="C42" s="79">
        <f>SUM(C11:C41)</f>
        <v>1257315.3882102165</v>
      </c>
      <c r="D42" s="79">
        <f t="shared" si="1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64962.041543030762</v>
      </c>
      <c r="D43" s="79">
        <f t="shared" si="1"/>
        <v>5.166726038047142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122</v>
      </c>
      <c r="D52">
        <v>2.7092000000000001</v>
      </c>
    </row>
    <row r="53" spans="3:4">
      <c r="C53" t="s">
        <v>126</v>
      </c>
      <c r="D53">
        <v>2.7730000000000001</v>
      </c>
    </row>
    <row r="54" spans="3:4">
      <c r="C54" t="s">
        <v>197</v>
      </c>
      <c r="D54">
        <v>0.40600000000000003</v>
      </c>
    </row>
    <row r="55" spans="3:4">
      <c r="C55" t="s">
        <v>198</v>
      </c>
      <c r="D55">
        <v>0.52180000000000004</v>
      </c>
    </row>
    <row r="56" spans="3:4">
      <c r="C56" t="s">
        <v>199</v>
      </c>
      <c r="D56">
        <v>0.46539999999999998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6" t="s">
        <v>190</v>
      </c>
    </row>
    <row r="2" spans="2:61">
      <c r="B2" s="2" t="s">
        <v>1</v>
      </c>
      <c r="C2" s="12" t="s">
        <v>2619</v>
      </c>
    </row>
    <row r="3" spans="2:61">
      <c r="B3" s="2" t="s">
        <v>2</v>
      </c>
      <c r="C3" s="96" t="s">
        <v>191</v>
      </c>
    </row>
    <row r="4" spans="2:61">
      <c r="B4" s="2" t="s">
        <v>3</v>
      </c>
      <c r="C4" s="96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1898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246</v>
      </c>
      <c r="C14" t="s">
        <v>246</v>
      </c>
      <c r="D14" s="16"/>
      <c r="E14" t="s">
        <v>246</v>
      </c>
      <c r="F14" t="s">
        <v>246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1899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246</v>
      </c>
      <c r="C16" t="s">
        <v>246</v>
      </c>
      <c r="D16" s="16"/>
      <c r="E16" t="s">
        <v>246</v>
      </c>
      <c r="F16" t="s">
        <v>246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1900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246</v>
      </c>
      <c r="C18" t="s">
        <v>246</v>
      </c>
      <c r="D18" s="16"/>
      <c r="E18" t="s">
        <v>246</v>
      </c>
      <c r="F18" t="s">
        <v>246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246</v>
      </c>
      <c r="C20" t="s">
        <v>246</v>
      </c>
      <c r="D20" s="16"/>
      <c r="E20" t="s">
        <v>246</v>
      </c>
      <c r="F20" t="s">
        <v>246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1898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246</v>
      </c>
      <c r="C23" t="s">
        <v>246</v>
      </c>
      <c r="D23" s="16"/>
      <c r="E23" t="s">
        <v>246</v>
      </c>
      <c r="F23" t="s">
        <v>246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1900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246</v>
      </c>
      <c r="C25" t="s">
        <v>246</v>
      </c>
      <c r="D25" s="16"/>
      <c r="E25" t="s">
        <v>246</v>
      </c>
      <c r="F25" t="s">
        <v>246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1901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246</v>
      </c>
      <c r="C27" t="s">
        <v>246</v>
      </c>
      <c r="D27" s="16"/>
      <c r="E27" t="s">
        <v>246</v>
      </c>
      <c r="F27" t="s">
        <v>246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246</v>
      </c>
      <c r="C29" t="s">
        <v>246</v>
      </c>
      <c r="D29" s="16"/>
      <c r="E29" t="s">
        <v>246</v>
      </c>
      <c r="F29" t="s">
        <v>246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253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6" t="s">
        <v>190</v>
      </c>
    </row>
    <row r="2" spans="1:60">
      <c r="B2" s="2" t="s">
        <v>1</v>
      </c>
      <c r="C2" s="12" t="s">
        <v>2619</v>
      </c>
    </row>
    <row r="3" spans="1:60">
      <c r="B3" s="2" t="s">
        <v>2</v>
      </c>
      <c r="C3" s="96" t="s">
        <v>191</v>
      </c>
    </row>
    <row r="4" spans="1:60">
      <c r="B4" s="2" t="s">
        <v>3</v>
      </c>
      <c r="C4" s="96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9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-474988083.19999999</v>
      </c>
      <c r="H11" s="25"/>
      <c r="I11" s="78">
        <v>203.182282367201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246</v>
      </c>
      <c r="C13" t="s">
        <v>246</v>
      </c>
      <c r="D13" s="19"/>
      <c r="E13" t="s">
        <v>246</v>
      </c>
      <c r="F13" t="s">
        <v>246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250</v>
      </c>
      <c r="C14" s="19"/>
      <c r="D14" s="19"/>
      <c r="E14" s="19"/>
      <c r="F14" s="19"/>
      <c r="G14" s="81">
        <v>-474988083.19999999</v>
      </c>
      <c r="H14" s="19"/>
      <c r="I14" s="81">
        <v>203.182282367201</v>
      </c>
      <c r="J14" s="81">
        <v>100</v>
      </c>
      <c r="K14" s="81">
        <v>0.02</v>
      </c>
      <c r="BF14" s="16" t="s">
        <v>132</v>
      </c>
    </row>
    <row r="15" spans="1:60">
      <c r="B15" t="s">
        <v>1902</v>
      </c>
      <c r="C15" t="s">
        <v>1903</v>
      </c>
      <c r="D15" t="s">
        <v>129</v>
      </c>
      <c r="E15" t="s">
        <v>129</v>
      </c>
      <c r="F15" t="s">
        <v>112</v>
      </c>
      <c r="G15" s="79">
        <v>17</v>
      </c>
      <c r="H15" s="79">
        <v>6908500</v>
      </c>
      <c r="I15" s="79">
        <v>4245.6186749999997</v>
      </c>
      <c r="J15" s="79">
        <v>2089.56</v>
      </c>
      <c r="K15" s="79">
        <v>0.34</v>
      </c>
      <c r="BF15" s="16" t="s">
        <v>133</v>
      </c>
    </row>
    <row r="16" spans="1:60">
      <c r="B16" t="s">
        <v>1904</v>
      </c>
      <c r="C16" t="s">
        <v>1905</v>
      </c>
      <c r="D16" t="s">
        <v>129</v>
      </c>
      <c r="E16" t="s">
        <v>129</v>
      </c>
      <c r="F16" t="s">
        <v>112</v>
      </c>
      <c r="G16" s="79">
        <v>-1151555</v>
      </c>
      <c r="H16" s="79">
        <v>100</v>
      </c>
      <c r="I16" s="79">
        <v>-4162.8713250000001</v>
      </c>
      <c r="J16" s="79">
        <v>-2048.84</v>
      </c>
      <c r="K16" s="79">
        <v>-0.33</v>
      </c>
      <c r="BF16" s="16" t="s">
        <v>134</v>
      </c>
    </row>
    <row r="17" spans="2:58">
      <c r="B17" t="s">
        <v>1906</v>
      </c>
      <c r="C17" t="s">
        <v>1907</v>
      </c>
      <c r="D17" t="s">
        <v>129</v>
      </c>
      <c r="E17" t="s">
        <v>129</v>
      </c>
      <c r="F17" t="s">
        <v>119</v>
      </c>
      <c r="G17" s="79">
        <v>25</v>
      </c>
      <c r="H17" s="79">
        <v>7300000</v>
      </c>
      <c r="I17" s="79">
        <v>8205.3824999999997</v>
      </c>
      <c r="J17" s="79">
        <v>4038.43</v>
      </c>
      <c r="K17" s="79">
        <v>0.65</v>
      </c>
      <c r="BF17" s="16" t="s">
        <v>135</v>
      </c>
    </row>
    <row r="18" spans="2:58">
      <c r="B18" t="s">
        <v>1908</v>
      </c>
      <c r="C18" t="s">
        <v>1909</v>
      </c>
      <c r="D18" t="s">
        <v>129</v>
      </c>
      <c r="E18" t="s">
        <v>129</v>
      </c>
      <c r="F18" t="s">
        <v>119</v>
      </c>
      <c r="G18" s="79">
        <v>-1804500</v>
      </c>
      <c r="H18" s="79">
        <v>100</v>
      </c>
      <c r="I18" s="79">
        <v>-8113.21245</v>
      </c>
      <c r="J18" s="79">
        <v>-3993.07</v>
      </c>
      <c r="K18" s="79">
        <v>-0.65</v>
      </c>
      <c r="BF18" s="16" t="s">
        <v>136</v>
      </c>
    </row>
    <row r="19" spans="2:58">
      <c r="B19" t="s">
        <v>1910</v>
      </c>
      <c r="C19" t="s">
        <v>1911</v>
      </c>
      <c r="D19" t="s">
        <v>129</v>
      </c>
      <c r="E19" t="s">
        <v>129</v>
      </c>
      <c r="F19" t="s">
        <v>116</v>
      </c>
      <c r="G19" s="79">
        <v>-4407480</v>
      </c>
      <c r="H19" s="79">
        <v>0</v>
      </c>
      <c r="I19" s="79">
        <v>0</v>
      </c>
      <c r="J19" s="79">
        <v>0</v>
      </c>
      <c r="K19" s="79">
        <v>0</v>
      </c>
      <c r="BF19" s="16" t="s">
        <v>137</v>
      </c>
    </row>
    <row r="20" spans="2:58">
      <c r="B20" t="s">
        <v>1912</v>
      </c>
      <c r="C20" t="s">
        <v>1913</v>
      </c>
      <c r="D20" t="s">
        <v>129</v>
      </c>
      <c r="E20" t="s">
        <v>129</v>
      </c>
      <c r="F20" t="s">
        <v>116</v>
      </c>
      <c r="G20" s="79">
        <v>132</v>
      </c>
      <c r="H20" s="79">
        <v>72000.000000000189</v>
      </c>
      <c r="I20" s="79">
        <v>368.94528000000099</v>
      </c>
      <c r="J20" s="79">
        <v>181.58</v>
      </c>
      <c r="K20" s="79">
        <v>0.03</v>
      </c>
      <c r="BF20" s="16" t="s">
        <v>138</v>
      </c>
    </row>
    <row r="21" spans="2:58">
      <c r="B21" t="s">
        <v>1914</v>
      </c>
      <c r="C21" t="s">
        <v>1915</v>
      </c>
      <c r="D21" t="s">
        <v>129</v>
      </c>
      <c r="E21" t="s">
        <v>129</v>
      </c>
      <c r="F21" t="s">
        <v>116</v>
      </c>
      <c r="G21" s="79">
        <v>0.01</v>
      </c>
      <c r="H21" s="79">
        <v>100</v>
      </c>
      <c r="I21" s="79">
        <v>3.8819999999999998E-5</v>
      </c>
      <c r="J21" s="79">
        <v>0</v>
      </c>
      <c r="K21" s="79">
        <v>0</v>
      </c>
      <c r="BF21" s="16" t="s">
        <v>129</v>
      </c>
    </row>
    <row r="22" spans="2:58">
      <c r="B22" t="s">
        <v>1916</v>
      </c>
      <c r="C22" t="s">
        <v>1917</v>
      </c>
      <c r="D22" t="s">
        <v>129</v>
      </c>
      <c r="E22" t="s">
        <v>129</v>
      </c>
      <c r="F22" t="s">
        <v>116</v>
      </c>
      <c r="G22" s="79">
        <v>42</v>
      </c>
      <c r="H22" s="79">
        <v>618000</v>
      </c>
      <c r="I22" s="79">
        <v>1007.6119200000001</v>
      </c>
      <c r="J22" s="79">
        <v>495.92</v>
      </c>
      <c r="K22" s="79">
        <v>0.08</v>
      </c>
    </row>
    <row r="23" spans="2:58">
      <c r="B23" t="s">
        <v>1918</v>
      </c>
      <c r="C23" t="s">
        <v>1919</v>
      </c>
      <c r="D23" t="s">
        <v>129</v>
      </c>
      <c r="E23" t="s">
        <v>129</v>
      </c>
      <c r="F23" t="s">
        <v>116</v>
      </c>
      <c r="G23" s="79">
        <v>-257460</v>
      </c>
      <c r="H23" s="79">
        <v>100</v>
      </c>
      <c r="I23" s="79">
        <v>-999.45971999999995</v>
      </c>
      <c r="J23" s="79">
        <v>-491.9</v>
      </c>
      <c r="K23" s="79">
        <v>-0.08</v>
      </c>
    </row>
    <row r="24" spans="2:58">
      <c r="B24" t="s">
        <v>1920</v>
      </c>
      <c r="C24" t="s">
        <v>1921</v>
      </c>
      <c r="D24" t="s">
        <v>129</v>
      </c>
      <c r="E24" t="s">
        <v>129</v>
      </c>
      <c r="F24" t="s">
        <v>112</v>
      </c>
      <c r="G24" s="79">
        <v>169</v>
      </c>
      <c r="H24" s="79">
        <v>11822500</v>
      </c>
      <c r="I24" s="79">
        <v>72227.790374999997</v>
      </c>
      <c r="J24" s="79">
        <v>35548.269999999997</v>
      </c>
      <c r="K24" s="79">
        <v>5.74</v>
      </c>
    </row>
    <row r="25" spans="2:58">
      <c r="B25" t="s">
        <v>1922</v>
      </c>
      <c r="C25" t="s">
        <v>1923</v>
      </c>
      <c r="D25" t="s">
        <v>129</v>
      </c>
      <c r="E25" t="s">
        <v>129</v>
      </c>
      <c r="F25" t="s">
        <v>112</v>
      </c>
      <c r="G25" s="79">
        <v>-0.46</v>
      </c>
      <c r="H25" s="79">
        <v>100</v>
      </c>
      <c r="I25" s="79">
        <v>-1.6628999999999999E-3</v>
      </c>
      <c r="J25" s="79">
        <v>0</v>
      </c>
      <c r="K25" s="79">
        <v>0</v>
      </c>
    </row>
    <row r="26" spans="2:58">
      <c r="B26" t="s">
        <v>1924</v>
      </c>
      <c r="C26" t="s">
        <v>1925</v>
      </c>
      <c r="D26" t="s">
        <v>129</v>
      </c>
      <c r="E26" t="s">
        <v>129</v>
      </c>
      <c r="F26" t="s">
        <v>112</v>
      </c>
      <c r="G26" s="79">
        <v>-20041287.5</v>
      </c>
      <c r="H26" s="79">
        <v>100</v>
      </c>
      <c r="I26" s="79">
        <v>-72449.254312499994</v>
      </c>
      <c r="J26" s="79">
        <v>-35657.269999999997</v>
      </c>
      <c r="K26" s="79">
        <v>-5.76</v>
      </c>
    </row>
    <row r="27" spans="2:58">
      <c r="B27" t="s">
        <v>1926</v>
      </c>
      <c r="C27" t="s">
        <v>1927</v>
      </c>
      <c r="D27" t="s">
        <v>129</v>
      </c>
      <c r="E27" t="s">
        <v>129</v>
      </c>
      <c r="F27" t="s">
        <v>196</v>
      </c>
      <c r="G27" s="79">
        <v>-447326214.25</v>
      </c>
      <c r="H27" s="79">
        <v>100.00000000000034</v>
      </c>
      <c r="I27" s="79">
        <v>-14548.390466052801</v>
      </c>
      <c r="J27" s="79">
        <v>-7160.27</v>
      </c>
      <c r="K27" s="79">
        <v>-1.1599999999999999</v>
      </c>
    </row>
    <row r="28" spans="2:58">
      <c r="B28" t="s">
        <v>1928</v>
      </c>
      <c r="C28" t="s">
        <v>1929</v>
      </c>
      <c r="D28" t="s">
        <v>129</v>
      </c>
      <c r="E28" t="s">
        <v>129</v>
      </c>
      <c r="F28" t="s">
        <v>196</v>
      </c>
      <c r="G28" s="79">
        <v>29</v>
      </c>
      <c r="H28" s="79">
        <v>1529000000</v>
      </c>
      <c r="I28" s="79">
        <v>14421.023429999999</v>
      </c>
      <c r="J28" s="79">
        <v>7097.58</v>
      </c>
      <c r="K28" s="79">
        <v>1.1499999999999999</v>
      </c>
    </row>
    <row r="29" spans="2:58">
      <c r="B29" t="s">
        <v>253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6" t="s">
        <v>190</v>
      </c>
    </row>
    <row r="2" spans="2:81">
      <c r="B2" s="2" t="s">
        <v>1</v>
      </c>
      <c r="C2" s="12" t="s">
        <v>2619</v>
      </c>
    </row>
    <row r="3" spans="2:81">
      <c r="B3" s="2" t="s">
        <v>2</v>
      </c>
      <c r="C3" s="96" t="s">
        <v>191</v>
      </c>
      <c r="E3" s="15"/>
    </row>
    <row r="4" spans="2:81">
      <c r="B4" s="2" t="s">
        <v>3</v>
      </c>
      <c r="C4" s="96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1930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246</v>
      </c>
      <c r="C14" t="s">
        <v>246</v>
      </c>
      <c r="E14" t="s">
        <v>246</v>
      </c>
      <c r="H14" s="79">
        <v>0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1931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246</v>
      </c>
      <c r="C16" t="s">
        <v>246</v>
      </c>
      <c r="E16" t="s">
        <v>246</v>
      </c>
      <c r="H16" s="79">
        <v>0</v>
      </c>
      <c r="I16" t="s">
        <v>246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1932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1933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246</v>
      </c>
      <c r="C19" t="s">
        <v>246</v>
      </c>
      <c r="E19" t="s">
        <v>246</v>
      </c>
      <c r="H19" s="79">
        <v>0</v>
      </c>
      <c r="I19" t="s">
        <v>246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1934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246</v>
      </c>
      <c r="C21" t="s">
        <v>246</v>
      </c>
      <c r="E21" t="s">
        <v>246</v>
      </c>
      <c r="H21" s="79">
        <v>0</v>
      </c>
      <c r="I21" t="s">
        <v>246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1935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246</v>
      </c>
      <c r="C23" t="s">
        <v>246</v>
      </c>
      <c r="E23" t="s">
        <v>246</v>
      </c>
      <c r="H23" s="79">
        <v>0</v>
      </c>
      <c r="I23" t="s">
        <v>246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1936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246</v>
      </c>
      <c r="C25" t="s">
        <v>246</v>
      </c>
      <c r="E25" t="s">
        <v>246</v>
      </c>
      <c r="H25" s="79">
        <v>0</v>
      </c>
      <c r="I25" t="s">
        <v>246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246</v>
      </c>
      <c r="C28" t="s">
        <v>246</v>
      </c>
      <c r="E28" t="s">
        <v>246</v>
      </c>
      <c r="H28" s="79">
        <v>0</v>
      </c>
      <c r="I28" t="s">
        <v>246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246</v>
      </c>
      <c r="C30" t="s">
        <v>246</v>
      </c>
      <c r="E30" t="s">
        <v>246</v>
      </c>
      <c r="H30" s="79">
        <v>0</v>
      </c>
      <c r="I30" t="s">
        <v>246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1932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1933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246</v>
      </c>
      <c r="C33" t="s">
        <v>246</v>
      </c>
      <c r="E33" t="s">
        <v>246</v>
      </c>
      <c r="H33" s="79">
        <v>0</v>
      </c>
      <c r="I33" t="s">
        <v>246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1934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246</v>
      </c>
      <c r="C35" t="s">
        <v>246</v>
      </c>
      <c r="E35" t="s">
        <v>246</v>
      </c>
      <c r="H35" s="79">
        <v>0</v>
      </c>
      <c r="I35" t="s">
        <v>246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1935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246</v>
      </c>
      <c r="C37" t="s">
        <v>246</v>
      </c>
      <c r="E37" t="s">
        <v>246</v>
      </c>
      <c r="H37" s="79">
        <v>0</v>
      </c>
      <c r="I37" t="s">
        <v>246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1936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246</v>
      </c>
      <c r="C39" t="s">
        <v>246</v>
      </c>
      <c r="E39" t="s">
        <v>246</v>
      </c>
      <c r="H39" s="79">
        <v>0</v>
      </c>
      <c r="I39" t="s">
        <v>246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6" t="s">
        <v>190</v>
      </c>
    </row>
    <row r="2" spans="2:72">
      <c r="B2" s="2" t="s">
        <v>1</v>
      </c>
      <c r="C2" s="12" t="s">
        <v>2619</v>
      </c>
    </row>
    <row r="3" spans="2:72">
      <c r="B3" s="2" t="s">
        <v>2</v>
      </c>
      <c r="C3" s="96" t="s">
        <v>191</v>
      </c>
    </row>
    <row r="4" spans="2:72">
      <c r="B4" s="2" t="s">
        <v>3</v>
      </c>
      <c r="C4" s="96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1937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246</v>
      </c>
      <c r="C14" t="s">
        <v>246</v>
      </c>
      <c r="D14" t="s">
        <v>246</v>
      </c>
      <c r="G14" s="79">
        <v>0</v>
      </c>
      <c r="H14" t="s">
        <v>246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1938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246</v>
      </c>
      <c r="C16" t="s">
        <v>246</v>
      </c>
      <c r="D16" t="s">
        <v>246</v>
      </c>
      <c r="G16" s="79">
        <v>0</v>
      </c>
      <c r="H16" t="s">
        <v>246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1939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246</v>
      </c>
      <c r="C18" t="s">
        <v>246</v>
      </c>
      <c r="D18" t="s">
        <v>246</v>
      </c>
      <c r="G18" s="79">
        <v>0</v>
      </c>
      <c r="H18" t="s">
        <v>246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1940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246</v>
      </c>
      <c r="C20" t="s">
        <v>246</v>
      </c>
      <c r="D20" t="s">
        <v>246</v>
      </c>
      <c r="G20" s="79">
        <v>0</v>
      </c>
      <c r="H20" t="s">
        <v>246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1052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246</v>
      </c>
      <c r="C22" t="s">
        <v>246</v>
      </c>
      <c r="D22" t="s">
        <v>246</v>
      </c>
      <c r="G22" s="79">
        <v>0</v>
      </c>
      <c r="H22" t="s">
        <v>246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352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246</v>
      </c>
      <c r="C25" t="s">
        <v>246</v>
      </c>
      <c r="D25" t="s">
        <v>246</v>
      </c>
      <c r="G25" s="79">
        <v>0</v>
      </c>
      <c r="H25" t="s">
        <v>246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1941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246</v>
      </c>
      <c r="C27" t="s">
        <v>246</v>
      </c>
      <c r="D27" t="s">
        <v>246</v>
      </c>
      <c r="G27" s="79">
        <v>0</v>
      </c>
      <c r="H27" t="s">
        <v>246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6" t="s">
        <v>190</v>
      </c>
    </row>
    <row r="2" spans="2:65">
      <c r="B2" s="2" t="s">
        <v>1</v>
      </c>
      <c r="C2" s="12" t="s">
        <v>2619</v>
      </c>
    </row>
    <row r="3" spans="2:65">
      <c r="B3" s="2" t="s">
        <v>2</v>
      </c>
      <c r="C3" s="96" t="s">
        <v>191</v>
      </c>
    </row>
    <row r="4" spans="2:65">
      <c r="B4" s="2" t="s">
        <v>3</v>
      </c>
      <c r="C4" s="96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1942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246</v>
      </c>
      <c r="C14" t="s">
        <v>246</v>
      </c>
      <c r="D14" s="16"/>
      <c r="E14" s="16"/>
      <c r="F14" t="s">
        <v>246</v>
      </c>
      <c r="G14" t="s">
        <v>246</v>
      </c>
      <c r="J14" s="79">
        <v>0</v>
      </c>
      <c r="K14" t="s">
        <v>246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1943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246</v>
      </c>
      <c r="C16" t="s">
        <v>246</v>
      </c>
      <c r="D16" s="16"/>
      <c r="E16" s="16"/>
      <c r="F16" t="s">
        <v>246</v>
      </c>
      <c r="G16" t="s">
        <v>246</v>
      </c>
      <c r="J16" s="79">
        <v>0</v>
      </c>
      <c r="K16" t="s">
        <v>246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246</v>
      </c>
      <c r="C18" t="s">
        <v>246</v>
      </c>
      <c r="D18" s="16"/>
      <c r="E18" s="16"/>
      <c r="F18" t="s">
        <v>246</v>
      </c>
      <c r="G18" t="s">
        <v>246</v>
      </c>
      <c r="J18" s="79">
        <v>0</v>
      </c>
      <c r="K18" t="s">
        <v>246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1052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246</v>
      </c>
      <c r="C20" t="s">
        <v>246</v>
      </c>
      <c r="D20" s="16"/>
      <c r="E20" s="16"/>
      <c r="F20" t="s">
        <v>246</v>
      </c>
      <c r="G20" t="s">
        <v>246</v>
      </c>
      <c r="J20" s="79">
        <v>0</v>
      </c>
      <c r="K20" t="s">
        <v>246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1944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246</v>
      </c>
      <c r="C23" t="s">
        <v>246</v>
      </c>
      <c r="D23" s="16"/>
      <c r="E23" s="16"/>
      <c r="F23" t="s">
        <v>246</v>
      </c>
      <c r="G23" t="s">
        <v>246</v>
      </c>
      <c r="J23" s="79">
        <v>0</v>
      </c>
      <c r="K23" t="s">
        <v>246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1945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246</v>
      </c>
      <c r="C25" t="s">
        <v>246</v>
      </c>
      <c r="D25" s="16"/>
      <c r="E25" s="16"/>
      <c r="F25" t="s">
        <v>246</v>
      </c>
      <c r="G25" t="s">
        <v>246</v>
      </c>
      <c r="J25" s="79">
        <v>0</v>
      </c>
      <c r="K25" t="s">
        <v>246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6" t="s">
        <v>190</v>
      </c>
    </row>
    <row r="2" spans="2:81">
      <c r="B2" s="2" t="s">
        <v>1</v>
      </c>
      <c r="C2" s="12" t="s">
        <v>2619</v>
      </c>
    </row>
    <row r="3" spans="2:81">
      <c r="B3" s="2" t="s">
        <v>2</v>
      </c>
      <c r="C3" s="96" t="s">
        <v>191</v>
      </c>
    </row>
    <row r="4" spans="2:81">
      <c r="B4" s="2" t="s">
        <v>3</v>
      </c>
      <c r="C4" s="96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6.15</v>
      </c>
      <c r="K11" s="7"/>
      <c r="L11" s="7"/>
      <c r="M11" s="78">
        <v>25.39</v>
      </c>
      <c r="N11" s="78">
        <v>16270915.1</v>
      </c>
      <c r="O11" s="7"/>
      <c r="P11" s="78">
        <v>22128.638769954243</v>
      </c>
      <c r="Q11" s="7"/>
      <c r="R11" s="78">
        <v>100</v>
      </c>
      <c r="S11" s="78">
        <v>1.76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5.76</v>
      </c>
      <c r="M12" s="81">
        <v>28.6</v>
      </c>
      <c r="N12" s="81">
        <v>15424025.1</v>
      </c>
      <c r="P12" s="81">
        <v>19215.507806369242</v>
      </c>
      <c r="R12" s="81">
        <v>86.84</v>
      </c>
      <c r="S12" s="81">
        <v>1.53</v>
      </c>
    </row>
    <row r="13" spans="2:81">
      <c r="B13" s="80" t="s">
        <v>1942</v>
      </c>
      <c r="C13" s="16"/>
      <c r="D13" s="16"/>
      <c r="E13" s="16"/>
      <c r="J13" s="81">
        <v>5.61</v>
      </c>
      <c r="M13" s="81">
        <v>42.01</v>
      </c>
      <c r="N13" s="81">
        <v>9963952.6500000004</v>
      </c>
      <c r="P13" s="81">
        <v>12714.268072185067</v>
      </c>
      <c r="R13" s="81">
        <v>57.46</v>
      </c>
      <c r="S13" s="81">
        <v>1.01</v>
      </c>
    </row>
    <row r="14" spans="2:81">
      <c r="B14" t="s">
        <v>1946</v>
      </c>
      <c r="C14" t="s">
        <v>1947</v>
      </c>
      <c r="D14" t="s">
        <v>129</v>
      </c>
      <c r="E14" t="s">
        <v>1948</v>
      </c>
      <c r="F14" t="s">
        <v>133</v>
      </c>
      <c r="G14" t="s">
        <v>204</v>
      </c>
      <c r="H14" t="s">
        <v>155</v>
      </c>
      <c r="I14" t="s">
        <v>262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957016</v>
      </c>
      <c r="O14" s="79">
        <v>155.62</v>
      </c>
      <c r="P14" s="79">
        <v>1489.3082992</v>
      </c>
      <c r="Q14" s="79">
        <v>0.05</v>
      </c>
      <c r="R14" s="79">
        <v>6.73</v>
      </c>
      <c r="S14" s="79">
        <v>0.12</v>
      </c>
    </row>
    <row r="15" spans="2:81">
      <c r="B15" t="s">
        <v>1949</v>
      </c>
      <c r="C15" t="s">
        <v>1950</v>
      </c>
      <c r="D15" t="s">
        <v>129</v>
      </c>
      <c r="E15" t="s">
        <v>1948</v>
      </c>
      <c r="F15" t="s">
        <v>133</v>
      </c>
      <c r="G15" t="s">
        <v>204</v>
      </c>
      <c r="H15" t="s">
        <v>155</v>
      </c>
      <c r="I15" t="s">
        <v>1951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1680000</v>
      </c>
      <c r="O15" s="79">
        <v>125.22</v>
      </c>
      <c r="P15" s="79">
        <v>2103.6959999999999</v>
      </c>
      <c r="Q15" s="79">
        <v>0.05</v>
      </c>
      <c r="R15" s="79">
        <v>9.51</v>
      </c>
      <c r="S15" s="79">
        <v>0.17</v>
      </c>
    </row>
    <row r="16" spans="2:81">
      <c r="B16" t="s">
        <v>1952</v>
      </c>
      <c r="C16" t="s">
        <v>1953</v>
      </c>
      <c r="D16" t="s">
        <v>129</v>
      </c>
      <c r="E16" t="s">
        <v>1954</v>
      </c>
      <c r="F16" t="s">
        <v>133</v>
      </c>
      <c r="G16" t="s">
        <v>204</v>
      </c>
      <c r="H16" t="s">
        <v>155</v>
      </c>
      <c r="I16" t="s">
        <v>262</v>
      </c>
      <c r="J16" s="79">
        <v>2.1800000000000002</v>
      </c>
      <c r="K16" t="s">
        <v>108</v>
      </c>
      <c r="L16" s="79">
        <v>5</v>
      </c>
      <c r="M16" s="79">
        <v>0</v>
      </c>
      <c r="N16" s="79">
        <v>53893.21</v>
      </c>
      <c r="O16" s="79">
        <v>129.26</v>
      </c>
      <c r="P16" s="79">
        <v>69.662363245999998</v>
      </c>
      <c r="Q16" s="79">
        <v>0.17</v>
      </c>
      <c r="R16" s="79">
        <v>0.31</v>
      </c>
      <c r="S16" s="79">
        <v>0.01</v>
      </c>
    </row>
    <row r="17" spans="2:19">
      <c r="B17" t="s">
        <v>1955</v>
      </c>
      <c r="C17" t="s">
        <v>1956</v>
      </c>
      <c r="D17" t="s">
        <v>129</v>
      </c>
      <c r="E17" t="s">
        <v>1957</v>
      </c>
      <c r="F17" t="s">
        <v>1188</v>
      </c>
      <c r="G17" t="s">
        <v>1958</v>
      </c>
      <c r="H17" t="s">
        <v>156</v>
      </c>
      <c r="I17" t="s">
        <v>1959</v>
      </c>
      <c r="J17" s="79">
        <v>0.92</v>
      </c>
      <c r="K17" t="s">
        <v>108</v>
      </c>
      <c r="L17" s="79">
        <v>2.14</v>
      </c>
      <c r="M17" s="79">
        <v>406.54</v>
      </c>
      <c r="N17" s="79">
        <v>1242000</v>
      </c>
      <c r="O17" s="79">
        <v>101.26</v>
      </c>
      <c r="P17" s="79">
        <v>1257.6492000000001</v>
      </c>
      <c r="Q17" s="79">
        <v>0.48</v>
      </c>
      <c r="R17" s="79">
        <v>5.68</v>
      </c>
      <c r="S17" s="79">
        <v>0.1</v>
      </c>
    </row>
    <row r="18" spans="2:19">
      <c r="B18" t="s">
        <v>1960</v>
      </c>
      <c r="C18" t="s">
        <v>1961</v>
      </c>
      <c r="D18" t="s">
        <v>129</v>
      </c>
      <c r="E18" t="s">
        <v>1085</v>
      </c>
      <c r="F18" t="s">
        <v>361</v>
      </c>
      <c r="G18" t="s">
        <v>209</v>
      </c>
      <c r="H18" t="s">
        <v>155</v>
      </c>
      <c r="I18" t="s">
        <v>262</v>
      </c>
      <c r="J18" s="79">
        <v>0.68</v>
      </c>
      <c r="K18" t="s">
        <v>108</v>
      </c>
      <c r="L18" s="79">
        <v>6.5</v>
      </c>
      <c r="M18" s="79">
        <v>0.76</v>
      </c>
      <c r="N18" s="79">
        <v>52245.89</v>
      </c>
      <c r="O18" s="79">
        <v>126.8</v>
      </c>
      <c r="P18" s="79">
        <v>66.24778852</v>
      </c>
      <c r="Q18" s="79">
        <v>0</v>
      </c>
      <c r="R18" s="79">
        <v>0.3</v>
      </c>
      <c r="S18" s="79">
        <v>0.01</v>
      </c>
    </row>
    <row r="19" spans="2:19">
      <c r="B19" t="s">
        <v>1962</v>
      </c>
      <c r="C19" t="s">
        <v>1963</v>
      </c>
      <c r="D19" t="s">
        <v>129</v>
      </c>
      <c r="E19" t="s">
        <v>1964</v>
      </c>
      <c r="F19" t="s">
        <v>133</v>
      </c>
      <c r="G19" t="s">
        <v>1965</v>
      </c>
      <c r="H19" t="s">
        <v>156</v>
      </c>
      <c r="I19" t="s">
        <v>262</v>
      </c>
      <c r="J19" s="79">
        <v>1.73</v>
      </c>
      <c r="K19" t="s">
        <v>108</v>
      </c>
      <c r="L19" s="79">
        <v>4.95</v>
      </c>
      <c r="M19" s="79">
        <v>0.01</v>
      </c>
      <c r="N19" s="79">
        <v>71998.75</v>
      </c>
      <c r="O19" s="79">
        <v>131.41999999999999</v>
      </c>
      <c r="P19" s="79">
        <v>94.620757249999997</v>
      </c>
      <c r="Q19" s="79">
        <v>0.19</v>
      </c>
      <c r="R19" s="79">
        <v>0.43</v>
      </c>
      <c r="S19" s="79">
        <v>0.01</v>
      </c>
    </row>
    <row r="20" spans="2:19">
      <c r="B20" t="s">
        <v>1966</v>
      </c>
      <c r="C20" t="s">
        <v>1967</v>
      </c>
      <c r="D20" t="s">
        <v>129</v>
      </c>
      <c r="E20" t="s">
        <v>476</v>
      </c>
      <c r="F20" t="s">
        <v>477</v>
      </c>
      <c r="G20" t="s">
        <v>434</v>
      </c>
      <c r="H20" t="s">
        <v>155</v>
      </c>
      <c r="I20" t="s">
        <v>262</v>
      </c>
      <c r="J20" s="79">
        <v>0.02</v>
      </c>
      <c r="K20" t="s">
        <v>108</v>
      </c>
      <c r="L20" s="79">
        <v>6.5</v>
      </c>
      <c r="M20" s="79">
        <v>-0.02</v>
      </c>
      <c r="N20" s="79">
        <v>400000</v>
      </c>
      <c r="O20" s="79">
        <v>126.4</v>
      </c>
      <c r="P20" s="79">
        <v>505.6</v>
      </c>
      <c r="Q20" s="79">
        <v>0.09</v>
      </c>
      <c r="R20" s="79">
        <v>2.2799999999999998</v>
      </c>
      <c r="S20" s="79">
        <v>0.04</v>
      </c>
    </row>
    <row r="21" spans="2:19">
      <c r="B21" t="s">
        <v>1968</v>
      </c>
      <c r="C21" t="s">
        <v>1969</v>
      </c>
      <c r="D21" t="s">
        <v>129</v>
      </c>
      <c r="E21" t="s">
        <v>476</v>
      </c>
      <c r="F21" t="s">
        <v>477</v>
      </c>
      <c r="G21" t="s">
        <v>434</v>
      </c>
      <c r="H21" t="s">
        <v>155</v>
      </c>
      <c r="I21" t="s">
        <v>1970</v>
      </c>
      <c r="J21" s="79">
        <v>2.65</v>
      </c>
      <c r="K21" t="s">
        <v>108</v>
      </c>
      <c r="L21" s="79">
        <v>6.85</v>
      </c>
      <c r="M21" s="79">
        <v>0.88</v>
      </c>
      <c r="N21" s="79">
        <v>96600</v>
      </c>
      <c r="O21" s="79">
        <v>127.28</v>
      </c>
      <c r="P21" s="79">
        <v>122.95247999999999</v>
      </c>
      <c r="Q21" s="79">
        <v>0.02</v>
      </c>
      <c r="R21" s="79">
        <v>0.56000000000000005</v>
      </c>
      <c r="S21" s="79">
        <v>0.01</v>
      </c>
    </row>
    <row r="22" spans="2:19">
      <c r="B22" t="s">
        <v>1971</v>
      </c>
      <c r="C22" t="s">
        <v>1972</v>
      </c>
      <c r="D22" t="s">
        <v>129</v>
      </c>
      <c r="E22" t="s">
        <v>476</v>
      </c>
      <c r="F22" t="s">
        <v>477</v>
      </c>
      <c r="G22" t="s">
        <v>1965</v>
      </c>
      <c r="H22" t="s">
        <v>156</v>
      </c>
      <c r="I22" t="s">
        <v>1973</v>
      </c>
      <c r="J22" s="79">
        <v>4.05</v>
      </c>
      <c r="K22" t="s">
        <v>108</v>
      </c>
      <c r="L22" s="79">
        <v>6</v>
      </c>
      <c r="M22" s="79">
        <v>0.03</v>
      </c>
      <c r="N22" s="79">
        <v>1330300</v>
      </c>
      <c r="O22" s="79">
        <v>120.35</v>
      </c>
      <c r="P22" s="79">
        <v>1601.01605</v>
      </c>
      <c r="Q22" s="79">
        <v>0.04</v>
      </c>
      <c r="R22" s="79">
        <v>7.24</v>
      </c>
      <c r="S22" s="79">
        <v>0.13</v>
      </c>
    </row>
    <row r="23" spans="2:19">
      <c r="B23" t="s">
        <v>1974</v>
      </c>
      <c r="C23" t="s">
        <v>1975</v>
      </c>
      <c r="D23" t="s">
        <v>129</v>
      </c>
      <c r="E23" t="s">
        <v>1976</v>
      </c>
      <c r="F23" t="s">
        <v>133</v>
      </c>
      <c r="G23" t="s">
        <v>434</v>
      </c>
      <c r="H23" t="s">
        <v>155</v>
      </c>
      <c r="I23" t="s">
        <v>262</v>
      </c>
      <c r="J23" s="79">
        <v>5.0999999999999996</v>
      </c>
      <c r="K23" t="s">
        <v>108</v>
      </c>
      <c r="L23" s="79">
        <v>5.6</v>
      </c>
      <c r="M23" s="79">
        <v>0.01</v>
      </c>
      <c r="N23" s="79">
        <v>129401.01</v>
      </c>
      <c r="O23" s="79">
        <v>149.46</v>
      </c>
      <c r="P23" s="79">
        <v>193.402749546</v>
      </c>
      <c r="Q23" s="79">
        <v>0.01</v>
      </c>
      <c r="R23" s="79">
        <v>0.87</v>
      </c>
      <c r="S23" s="79">
        <v>0.02</v>
      </c>
    </row>
    <row r="24" spans="2:19">
      <c r="B24" t="s">
        <v>1977</v>
      </c>
      <c r="C24" t="s">
        <v>1978</v>
      </c>
      <c r="D24" t="s">
        <v>129</v>
      </c>
      <c r="E24" t="s">
        <v>1085</v>
      </c>
      <c r="F24" t="s">
        <v>361</v>
      </c>
      <c r="G24" t="s">
        <v>631</v>
      </c>
      <c r="H24" t="s">
        <v>155</v>
      </c>
      <c r="I24" t="s">
        <v>262</v>
      </c>
      <c r="J24" s="79">
        <v>4.8</v>
      </c>
      <c r="K24" t="s">
        <v>108</v>
      </c>
      <c r="L24" s="79">
        <v>5.75</v>
      </c>
      <c r="M24" s="79">
        <v>4.5999999999999996</v>
      </c>
      <c r="N24" s="79">
        <v>2777924</v>
      </c>
      <c r="O24" s="79">
        <v>147.82</v>
      </c>
      <c r="P24" s="79">
        <v>4106.3272568000002</v>
      </c>
      <c r="Q24" s="79">
        <v>0.21</v>
      </c>
      <c r="R24" s="79">
        <v>18.559999999999999</v>
      </c>
      <c r="S24" s="79">
        <v>0.33</v>
      </c>
    </row>
    <row r="25" spans="2:19">
      <c r="B25" t="s">
        <v>1979</v>
      </c>
      <c r="C25" t="s">
        <v>1980</v>
      </c>
      <c r="D25" t="s">
        <v>129</v>
      </c>
      <c r="E25" t="s">
        <v>1981</v>
      </c>
      <c r="F25" t="s">
        <v>394</v>
      </c>
      <c r="G25" t="s">
        <v>741</v>
      </c>
      <c r="H25" t="s">
        <v>155</v>
      </c>
      <c r="I25" t="s">
        <v>1982</v>
      </c>
      <c r="J25" s="79">
        <v>1.9</v>
      </c>
      <c r="K25" t="s">
        <v>108</v>
      </c>
      <c r="L25" s="79">
        <v>6.7</v>
      </c>
      <c r="M25" s="79">
        <v>2.11</v>
      </c>
      <c r="N25" s="79">
        <v>144890.03</v>
      </c>
      <c r="O25" s="79">
        <v>131.11000000000001</v>
      </c>
      <c r="P25" s="79">
        <v>189.965318333</v>
      </c>
      <c r="Q25" s="79">
        <v>0.08</v>
      </c>
      <c r="R25" s="79">
        <v>0.86</v>
      </c>
      <c r="S25" s="79">
        <v>0.02</v>
      </c>
    </row>
    <row r="26" spans="2:19">
      <c r="B26" t="s">
        <v>1983</v>
      </c>
      <c r="C26" t="s">
        <v>1984</v>
      </c>
      <c r="D26" t="s">
        <v>129</v>
      </c>
      <c r="E26" t="s">
        <v>1981</v>
      </c>
      <c r="F26" t="s">
        <v>394</v>
      </c>
      <c r="G26" t="s">
        <v>741</v>
      </c>
      <c r="H26" t="s">
        <v>155</v>
      </c>
      <c r="I26" t="s">
        <v>262</v>
      </c>
      <c r="J26" s="79">
        <v>2.04</v>
      </c>
      <c r="K26" t="s">
        <v>108</v>
      </c>
      <c r="L26" s="79">
        <v>6.7</v>
      </c>
      <c r="M26" s="79">
        <v>0.82</v>
      </c>
      <c r="N26" s="79">
        <v>62311.02</v>
      </c>
      <c r="O26" s="79">
        <v>131.33000000000001</v>
      </c>
      <c r="P26" s="79">
        <v>81.833062565999995</v>
      </c>
      <c r="Q26" s="79">
        <v>0.08</v>
      </c>
      <c r="R26" s="79">
        <v>0.37</v>
      </c>
      <c r="S26" s="79">
        <v>0.01</v>
      </c>
    </row>
    <row r="27" spans="2:19">
      <c r="B27" t="s">
        <v>1985</v>
      </c>
      <c r="C27" t="s">
        <v>1986</v>
      </c>
      <c r="D27" t="s">
        <v>129</v>
      </c>
      <c r="E27" t="s">
        <v>1987</v>
      </c>
      <c r="F27" t="s">
        <v>118</v>
      </c>
      <c r="G27" t="s">
        <v>1988</v>
      </c>
      <c r="H27" t="s">
        <v>155</v>
      </c>
      <c r="I27" t="s">
        <v>1989</v>
      </c>
      <c r="J27" s="79">
        <v>1.76</v>
      </c>
      <c r="K27" t="s">
        <v>108</v>
      </c>
      <c r="L27" s="79">
        <v>5.35</v>
      </c>
      <c r="M27" s="79">
        <v>2.85</v>
      </c>
      <c r="N27" s="79">
        <v>110593.27</v>
      </c>
      <c r="O27" s="79">
        <v>83.33</v>
      </c>
      <c r="P27" s="79">
        <v>92.157371890999997</v>
      </c>
      <c r="Q27" s="79">
        <v>0</v>
      </c>
      <c r="R27" s="79">
        <v>0.42</v>
      </c>
      <c r="S27" s="79">
        <v>0.01</v>
      </c>
    </row>
    <row r="28" spans="2:19">
      <c r="B28" t="s">
        <v>1990</v>
      </c>
      <c r="C28" t="s">
        <v>1991</v>
      </c>
      <c r="D28" t="s">
        <v>129</v>
      </c>
      <c r="E28" t="s">
        <v>1987</v>
      </c>
      <c r="F28" t="s">
        <v>118</v>
      </c>
      <c r="G28" t="s">
        <v>1988</v>
      </c>
      <c r="H28" t="s">
        <v>155</v>
      </c>
      <c r="I28" t="s">
        <v>1992</v>
      </c>
      <c r="J28" s="79">
        <v>2.99</v>
      </c>
      <c r="K28" t="s">
        <v>108</v>
      </c>
      <c r="L28" s="79">
        <v>5.35</v>
      </c>
      <c r="M28" s="79">
        <v>5.37</v>
      </c>
      <c r="N28" s="79">
        <v>663559.24</v>
      </c>
      <c r="O28" s="79">
        <v>83.33</v>
      </c>
      <c r="P28" s="79">
        <v>552.94391469200002</v>
      </c>
      <c r="Q28" s="79">
        <v>0.05</v>
      </c>
      <c r="R28" s="79">
        <v>2.5</v>
      </c>
      <c r="S28" s="79">
        <v>0.04</v>
      </c>
    </row>
    <row r="29" spans="2:19">
      <c r="B29" t="s">
        <v>1993</v>
      </c>
      <c r="C29" t="s">
        <v>1994</v>
      </c>
      <c r="D29" t="s">
        <v>129</v>
      </c>
      <c r="E29" t="s">
        <v>1995</v>
      </c>
      <c r="F29" t="s">
        <v>134</v>
      </c>
      <c r="G29" t="s">
        <v>246</v>
      </c>
      <c r="H29" t="s">
        <v>838</v>
      </c>
      <c r="I29" t="s">
        <v>1996</v>
      </c>
      <c r="J29" s="79">
        <v>5.45</v>
      </c>
      <c r="K29" t="s">
        <v>112</v>
      </c>
      <c r="L29" s="79">
        <v>3</v>
      </c>
      <c r="M29" s="79">
        <v>0.15</v>
      </c>
      <c r="N29" s="79">
        <v>190939.91</v>
      </c>
      <c r="O29" s="79">
        <v>27.03</v>
      </c>
      <c r="P29" s="79">
        <v>186.57397348789499</v>
      </c>
      <c r="Q29" s="79">
        <v>0</v>
      </c>
      <c r="R29" s="79">
        <v>0.84</v>
      </c>
      <c r="S29" s="79">
        <v>0.01</v>
      </c>
    </row>
    <row r="30" spans="2:19">
      <c r="B30" t="s">
        <v>1997</v>
      </c>
      <c r="C30" t="s">
        <v>1998</v>
      </c>
      <c r="D30" t="s">
        <v>129</v>
      </c>
      <c r="E30" t="s">
        <v>1999</v>
      </c>
      <c r="F30" t="s">
        <v>361</v>
      </c>
      <c r="G30" t="s">
        <v>246</v>
      </c>
      <c r="H30" t="s">
        <v>838</v>
      </c>
      <c r="I30" t="s">
        <v>262</v>
      </c>
      <c r="J30" s="79">
        <v>3.82</v>
      </c>
      <c r="K30" t="s">
        <v>108</v>
      </c>
      <c r="L30" s="79">
        <v>4</v>
      </c>
      <c r="M30" s="79">
        <v>1.85</v>
      </c>
      <c r="N30" s="79">
        <v>280.32</v>
      </c>
      <c r="O30" s="79">
        <v>111.118241</v>
      </c>
      <c r="P30" s="79">
        <v>0.3114866531712</v>
      </c>
      <c r="Q30" s="79">
        <v>0</v>
      </c>
      <c r="R30" s="79">
        <v>0</v>
      </c>
      <c r="S30" s="79">
        <v>0</v>
      </c>
    </row>
    <row r="31" spans="2:19">
      <c r="B31" s="80" t="s">
        <v>1943</v>
      </c>
      <c r="C31" s="16"/>
      <c r="D31" s="16"/>
      <c r="E31" s="16"/>
      <c r="J31" s="81">
        <v>6.11</v>
      </c>
      <c r="M31" s="81">
        <v>1.87</v>
      </c>
      <c r="N31" s="81">
        <v>5406996</v>
      </c>
      <c r="P31" s="81">
        <v>6393.7725816675002</v>
      </c>
      <c r="R31" s="81">
        <v>28.89</v>
      </c>
      <c r="S31" s="81">
        <v>0.51</v>
      </c>
    </row>
    <row r="32" spans="2:19">
      <c r="B32" t="s">
        <v>2000</v>
      </c>
      <c r="C32" t="s">
        <v>2001</v>
      </c>
      <c r="D32" t="s">
        <v>129</v>
      </c>
      <c r="E32" t="s">
        <v>1957</v>
      </c>
      <c r="F32" t="s">
        <v>1080</v>
      </c>
      <c r="G32" t="s">
        <v>1958</v>
      </c>
      <c r="H32" t="s">
        <v>156</v>
      </c>
      <c r="I32" t="s">
        <v>1959</v>
      </c>
      <c r="J32" s="79">
        <v>5.53</v>
      </c>
      <c r="K32" t="s">
        <v>108</v>
      </c>
      <c r="L32" s="79">
        <v>2.5</v>
      </c>
      <c r="M32" s="79">
        <v>0.02</v>
      </c>
      <c r="N32" s="79">
        <v>1657000</v>
      </c>
      <c r="O32" s="79">
        <v>100.82</v>
      </c>
      <c r="P32" s="79">
        <v>1670.5873999999999</v>
      </c>
      <c r="Q32" s="79">
        <v>0.23</v>
      </c>
      <c r="R32" s="79">
        <v>7.55</v>
      </c>
      <c r="S32" s="79">
        <v>0.13</v>
      </c>
    </row>
    <row r="33" spans="2:19">
      <c r="B33" t="s">
        <v>2002</v>
      </c>
      <c r="C33" t="s">
        <v>2003</v>
      </c>
      <c r="D33" t="s">
        <v>129</v>
      </c>
      <c r="E33" t="s">
        <v>1957</v>
      </c>
      <c r="F33" t="s">
        <v>1080</v>
      </c>
      <c r="G33" t="s">
        <v>204</v>
      </c>
      <c r="H33" t="s">
        <v>155</v>
      </c>
      <c r="I33" t="s">
        <v>1959</v>
      </c>
      <c r="J33" s="79">
        <v>8.5500000000000007</v>
      </c>
      <c r="K33" t="s">
        <v>108</v>
      </c>
      <c r="L33" s="79">
        <v>3.74</v>
      </c>
      <c r="M33" s="79">
        <v>0.04</v>
      </c>
      <c r="N33" s="79">
        <v>1242000</v>
      </c>
      <c r="O33" s="79">
        <v>102.14</v>
      </c>
      <c r="P33" s="79">
        <v>1268.5788</v>
      </c>
      <c r="Q33" s="79">
        <v>0.24</v>
      </c>
      <c r="R33" s="79">
        <v>5.73</v>
      </c>
      <c r="S33" s="79">
        <v>0.1</v>
      </c>
    </row>
    <row r="34" spans="2:19">
      <c r="B34" t="s">
        <v>2004</v>
      </c>
      <c r="C34" t="s">
        <v>2005</v>
      </c>
      <c r="D34" t="s">
        <v>129</v>
      </c>
      <c r="E34" t="s">
        <v>2006</v>
      </c>
      <c r="F34" t="s">
        <v>394</v>
      </c>
      <c r="G34" t="s">
        <v>1965</v>
      </c>
      <c r="H34" t="s">
        <v>156</v>
      </c>
      <c r="I34" t="s">
        <v>2007</v>
      </c>
      <c r="J34" s="79">
        <v>6.29</v>
      </c>
      <c r="K34" t="s">
        <v>108</v>
      </c>
      <c r="L34" s="79">
        <v>3.1</v>
      </c>
      <c r="M34" s="79">
        <v>2.58</v>
      </c>
      <c r="N34" s="79">
        <v>1925000</v>
      </c>
      <c r="O34" s="79">
        <v>100.73</v>
      </c>
      <c r="P34" s="79">
        <v>1939.0525</v>
      </c>
      <c r="Q34" s="79">
        <v>0.48</v>
      </c>
      <c r="R34" s="79">
        <v>8.76</v>
      </c>
      <c r="S34" s="79">
        <v>0.15</v>
      </c>
    </row>
    <row r="35" spans="2:19">
      <c r="B35" t="s">
        <v>2008</v>
      </c>
      <c r="C35" t="s">
        <v>2009</v>
      </c>
      <c r="D35" t="s">
        <v>129</v>
      </c>
      <c r="E35" t="s">
        <v>1134</v>
      </c>
      <c r="F35" t="s">
        <v>131</v>
      </c>
      <c r="G35" t="s">
        <v>631</v>
      </c>
      <c r="H35" t="s">
        <v>155</v>
      </c>
      <c r="I35" t="s">
        <v>481</v>
      </c>
      <c r="J35" s="79">
        <v>4.9000000000000004</v>
      </c>
      <c r="K35" t="s">
        <v>112</v>
      </c>
      <c r="L35" s="79">
        <v>4.45</v>
      </c>
      <c r="M35" s="79">
        <v>4.72</v>
      </c>
      <c r="N35" s="79">
        <v>350855</v>
      </c>
      <c r="O35" s="79">
        <v>99.79</v>
      </c>
      <c r="P35" s="79">
        <v>1265.6773092675</v>
      </c>
      <c r="Q35" s="79">
        <v>0.26</v>
      </c>
      <c r="R35" s="79">
        <v>5.72</v>
      </c>
      <c r="S35" s="79">
        <v>0.1</v>
      </c>
    </row>
    <row r="36" spans="2:19">
      <c r="B36" t="s">
        <v>2010</v>
      </c>
      <c r="C36" t="s">
        <v>2011</v>
      </c>
      <c r="D36" t="s">
        <v>129</v>
      </c>
      <c r="E36" t="s">
        <v>2012</v>
      </c>
      <c r="F36" t="s">
        <v>133</v>
      </c>
      <c r="G36" t="s">
        <v>745</v>
      </c>
      <c r="H36" t="s">
        <v>156</v>
      </c>
      <c r="I36" t="s">
        <v>2013</v>
      </c>
      <c r="J36" s="79">
        <v>2.42</v>
      </c>
      <c r="K36" t="s">
        <v>108</v>
      </c>
      <c r="L36" s="79">
        <v>5.15</v>
      </c>
      <c r="M36" s="79">
        <v>3.5</v>
      </c>
      <c r="N36" s="79">
        <v>232141</v>
      </c>
      <c r="O36" s="79">
        <v>107.64</v>
      </c>
      <c r="P36" s="79">
        <v>249.87657239999999</v>
      </c>
      <c r="Q36" s="79">
        <v>0.19</v>
      </c>
      <c r="R36" s="79">
        <v>1.1299999999999999</v>
      </c>
      <c r="S36" s="79">
        <v>0.02</v>
      </c>
    </row>
    <row r="37" spans="2:19">
      <c r="B37" s="80" t="s">
        <v>355</v>
      </c>
      <c r="C37" s="16"/>
      <c r="D37" s="16"/>
      <c r="E37" s="16"/>
      <c r="J37" s="81">
        <v>1.92</v>
      </c>
      <c r="M37" s="81">
        <v>32.840000000000003</v>
      </c>
      <c r="N37" s="81">
        <v>53076.45</v>
      </c>
      <c r="P37" s="81">
        <v>107.467152516675</v>
      </c>
      <c r="R37" s="81">
        <v>0.49</v>
      </c>
      <c r="S37" s="81">
        <v>0.01</v>
      </c>
    </row>
    <row r="38" spans="2:19">
      <c r="B38" t="s">
        <v>2014</v>
      </c>
      <c r="C38" t="s">
        <v>2015</v>
      </c>
      <c r="D38" t="s">
        <v>129</v>
      </c>
      <c r="E38" t="s">
        <v>1995</v>
      </c>
      <c r="F38" t="s">
        <v>133</v>
      </c>
      <c r="G38" t="s">
        <v>246</v>
      </c>
      <c r="H38" t="s">
        <v>838</v>
      </c>
      <c r="I38" t="s">
        <v>1996</v>
      </c>
      <c r="J38" s="79">
        <v>1.92</v>
      </c>
      <c r="K38" t="s">
        <v>112</v>
      </c>
      <c r="L38" s="79">
        <v>3.18</v>
      </c>
      <c r="M38" s="79">
        <v>32.840000000000003</v>
      </c>
      <c r="N38" s="79">
        <v>53076.45</v>
      </c>
      <c r="O38" s="79">
        <v>56.01</v>
      </c>
      <c r="P38" s="79">
        <v>107.467152516675</v>
      </c>
      <c r="Q38" s="79">
        <v>0</v>
      </c>
      <c r="R38" s="79">
        <v>0.49</v>
      </c>
      <c r="S38" s="79">
        <v>0.01</v>
      </c>
    </row>
    <row r="39" spans="2:19">
      <c r="B39" s="80" t="s">
        <v>1052</v>
      </c>
      <c r="C39" s="16"/>
      <c r="D39" s="16"/>
      <c r="E39" s="16"/>
      <c r="J39" s="81">
        <v>0</v>
      </c>
      <c r="M39" s="81">
        <v>0</v>
      </c>
      <c r="N39" s="81">
        <v>0</v>
      </c>
      <c r="P39" s="81">
        <v>0</v>
      </c>
      <c r="R39" s="81">
        <v>0</v>
      </c>
      <c r="S39" s="81">
        <v>0</v>
      </c>
    </row>
    <row r="40" spans="2:19">
      <c r="B40" t="s">
        <v>246</v>
      </c>
      <c r="C40" t="s">
        <v>246</v>
      </c>
      <c r="D40" s="16"/>
      <c r="E40" s="16"/>
      <c r="F40" t="s">
        <v>246</v>
      </c>
      <c r="G40" t="s">
        <v>246</v>
      </c>
      <c r="J40" s="79">
        <v>0</v>
      </c>
      <c r="K40" t="s">
        <v>246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</row>
    <row r="41" spans="2:19">
      <c r="B41" s="80" t="s">
        <v>250</v>
      </c>
      <c r="C41" s="16"/>
      <c r="D41" s="16"/>
      <c r="E41" s="16"/>
      <c r="J41" s="81">
        <v>8.74</v>
      </c>
      <c r="M41" s="81">
        <v>4.1500000000000004</v>
      </c>
      <c r="N41" s="81">
        <v>846890</v>
      </c>
      <c r="P41" s="81">
        <v>2913.1309635849998</v>
      </c>
      <c r="R41" s="81">
        <v>13.16</v>
      </c>
      <c r="S41" s="81">
        <v>0.23</v>
      </c>
    </row>
    <row r="42" spans="2:19">
      <c r="B42" s="80" t="s">
        <v>2016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246</v>
      </c>
      <c r="C43" t="s">
        <v>246</v>
      </c>
      <c r="D43" s="16"/>
      <c r="E43" s="16"/>
      <c r="F43" t="s">
        <v>246</v>
      </c>
      <c r="G43" t="s">
        <v>246</v>
      </c>
      <c r="J43" s="79">
        <v>0</v>
      </c>
      <c r="K43" t="s">
        <v>246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2017</v>
      </c>
      <c r="C44" s="16"/>
      <c r="D44" s="16"/>
      <c r="E44" s="16"/>
      <c r="J44" s="81">
        <v>8.74</v>
      </c>
      <c r="M44" s="81">
        <v>4.1500000000000004</v>
      </c>
      <c r="N44" s="81">
        <v>846890</v>
      </c>
      <c r="P44" s="81">
        <v>2913.1309635849998</v>
      </c>
      <c r="R44" s="81">
        <v>13.16</v>
      </c>
      <c r="S44" s="81">
        <v>0.23</v>
      </c>
    </row>
    <row r="45" spans="2:19">
      <c r="B45" t="s">
        <v>2018</v>
      </c>
      <c r="C45" t="s">
        <v>2019</v>
      </c>
      <c r="D45" t="s">
        <v>1054</v>
      </c>
      <c r="E45" t="s">
        <v>2020</v>
      </c>
      <c r="F45" t="s">
        <v>1465</v>
      </c>
      <c r="G45" t="s">
        <v>810</v>
      </c>
      <c r="H45" t="s">
        <v>216</v>
      </c>
      <c r="I45" t="s">
        <v>2021</v>
      </c>
      <c r="J45" s="79">
        <v>16.61</v>
      </c>
      <c r="K45" t="s">
        <v>122</v>
      </c>
      <c r="L45" s="79">
        <v>4.5599999999999996</v>
      </c>
      <c r="M45" s="79">
        <v>5.08</v>
      </c>
      <c r="N45" s="79">
        <v>266000</v>
      </c>
      <c r="O45" s="79">
        <v>94.72</v>
      </c>
      <c r="P45" s="79">
        <v>682.59702784000001</v>
      </c>
      <c r="Q45" s="79">
        <v>0.16</v>
      </c>
      <c r="R45" s="79">
        <v>3.08</v>
      </c>
      <c r="S45" s="79">
        <v>0.05</v>
      </c>
    </row>
    <row r="46" spans="2:19">
      <c r="B46" t="s">
        <v>2022</v>
      </c>
      <c r="C46" t="s">
        <v>2023</v>
      </c>
      <c r="D46" t="s">
        <v>129</v>
      </c>
      <c r="E46" t="s">
        <v>2024</v>
      </c>
      <c r="F46" t="s">
        <v>1477</v>
      </c>
      <c r="G46" t="s">
        <v>1060</v>
      </c>
      <c r="H46" t="s">
        <v>1061</v>
      </c>
      <c r="I46" t="s">
        <v>2025</v>
      </c>
      <c r="J46" s="79">
        <v>4.3099999999999996</v>
      </c>
      <c r="K46" t="s">
        <v>112</v>
      </c>
      <c r="L46" s="79">
        <v>6</v>
      </c>
      <c r="M46" s="79">
        <v>4.2699999999999996</v>
      </c>
      <c r="N46" s="79">
        <v>361000</v>
      </c>
      <c r="O46" s="79">
        <v>110.89</v>
      </c>
      <c r="P46" s="79">
        <v>1447.1311335</v>
      </c>
      <c r="Q46" s="79">
        <v>0.04</v>
      </c>
      <c r="R46" s="79">
        <v>6.54</v>
      </c>
      <c r="S46" s="79">
        <v>0.12</v>
      </c>
    </row>
    <row r="47" spans="2:19">
      <c r="B47" t="s">
        <v>2026</v>
      </c>
      <c r="C47" t="s">
        <v>2027</v>
      </c>
      <c r="D47" t="s">
        <v>129</v>
      </c>
      <c r="E47" t="s">
        <v>2028</v>
      </c>
      <c r="F47" t="s">
        <v>1417</v>
      </c>
      <c r="G47" t="s">
        <v>246</v>
      </c>
      <c r="H47" t="s">
        <v>838</v>
      </c>
      <c r="I47" t="s">
        <v>2029</v>
      </c>
      <c r="K47" t="s">
        <v>119</v>
      </c>
      <c r="L47" s="79">
        <v>0</v>
      </c>
      <c r="M47" s="79">
        <v>0</v>
      </c>
      <c r="N47" s="79">
        <v>3890</v>
      </c>
      <c r="O47" s="79">
        <v>1270.5</v>
      </c>
      <c r="P47" s="79">
        <v>222.20827744499999</v>
      </c>
      <c r="Q47" s="79">
        <v>0</v>
      </c>
      <c r="R47" s="79">
        <v>1</v>
      </c>
      <c r="S47" s="79">
        <v>0.02</v>
      </c>
    </row>
    <row r="48" spans="2:19">
      <c r="B48" t="s">
        <v>2030</v>
      </c>
      <c r="C48" t="s">
        <v>2031</v>
      </c>
      <c r="D48" t="s">
        <v>129</v>
      </c>
      <c r="E48" t="s">
        <v>2032</v>
      </c>
      <c r="F48" t="s">
        <v>1531</v>
      </c>
      <c r="G48" t="s">
        <v>246</v>
      </c>
      <c r="H48" t="s">
        <v>838</v>
      </c>
      <c r="I48" t="s">
        <v>366</v>
      </c>
      <c r="J48" s="79">
        <v>14.03</v>
      </c>
      <c r="K48" t="s">
        <v>122</v>
      </c>
      <c r="L48" s="79">
        <v>3.95</v>
      </c>
      <c r="M48" s="79">
        <v>4.3600000000000003</v>
      </c>
      <c r="N48" s="79">
        <v>216000</v>
      </c>
      <c r="O48" s="79">
        <v>95.9</v>
      </c>
      <c r="P48" s="79">
        <v>561.19452479999995</v>
      </c>
      <c r="Q48" s="79">
        <v>0.05</v>
      </c>
      <c r="R48" s="79">
        <v>2.54</v>
      </c>
      <c r="S48" s="79">
        <v>0.04</v>
      </c>
    </row>
    <row r="49" spans="2:5">
      <c r="B49" t="s">
        <v>253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6" t="s">
        <v>190</v>
      </c>
    </row>
    <row r="2" spans="2:98">
      <c r="B2" s="2" t="s">
        <v>1</v>
      </c>
      <c r="C2" s="12" t="s">
        <v>2619</v>
      </c>
    </row>
    <row r="3" spans="2:98">
      <c r="B3" s="2" t="s">
        <v>2</v>
      </c>
      <c r="C3" s="96" t="s">
        <v>191</v>
      </c>
    </row>
    <row r="4" spans="2:98">
      <c r="B4" s="2" t="s">
        <v>3</v>
      </c>
      <c r="C4" s="96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205374.61</v>
      </c>
      <c r="I11" s="7"/>
      <c r="J11" s="78">
        <v>4869.7975135143442</v>
      </c>
      <c r="K11" s="7"/>
      <c r="L11" s="78">
        <v>100</v>
      </c>
      <c r="M11" s="78">
        <v>0.39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69662.559999999998</v>
      </c>
      <c r="J12" s="81">
        <v>760.23315625937403</v>
      </c>
      <c r="L12" s="81">
        <v>15.61</v>
      </c>
      <c r="M12" s="81">
        <v>0.06</v>
      </c>
    </row>
    <row r="13" spans="2:98">
      <c r="B13" t="s">
        <v>2033</v>
      </c>
      <c r="C13" t="s">
        <v>2034</v>
      </c>
      <c r="D13" t="s">
        <v>129</v>
      </c>
      <c r="E13" t="s">
        <v>2035</v>
      </c>
      <c r="F13" t="s">
        <v>133</v>
      </c>
      <c r="G13" t="s">
        <v>116</v>
      </c>
      <c r="H13" s="79">
        <v>63321.1</v>
      </c>
      <c r="I13" s="79">
        <v>100</v>
      </c>
      <c r="J13" s="79">
        <v>245.81251019999999</v>
      </c>
      <c r="K13" s="79">
        <v>0.25</v>
      </c>
      <c r="L13" s="79">
        <v>5.05</v>
      </c>
      <c r="M13" s="79">
        <v>0.02</v>
      </c>
    </row>
    <row r="14" spans="2:98">
      <c r="B14" t="s">
        <v>2036</v>
      </c>
      <c r="C14" t="s">
        <v>2037</v>
      </c>
      <c r="D14" t="s">
        <v>129</v>
      </c>
      <c r="E14" t="s">
        <v>2038</v>
      </c>
      <c r="F14" t="s">
        <v>133</v>
      </c>
      <c r="G14" t="s">
        <v>108</v>
      </c>
      <c r="H14" s="79">
        <v>3413.08</v>
      </c>
      <c r="I14" s="79">
        <v>11005.53692</v>
      </c>
      <c r="J14" s="79">
        <v>375.62777950913602</v>
      </c>
      <c r="K14" s="79">
        <v>34.130000000000003</v>
      </c>
      <c r="L14" s="79">
        <v>7.71</v>
      </c>
      <c r="M14" s="79">
        <v>0.03</v>
      </c>
    </row>
    <row r="15" spans="2:98">
      <c r="B15" t="s">
        <v>2039</v>
      </c>
      <c r="C15" t="s">
        <v>2040</v>
      </c>
      <c r="D15" t="s">
        <v>129</v>
      </c>
      <c r="E15" t="s">
        <v>1995</v>
      </c>
      <c r="F15" t="s">
        <v>133</v>
      </c>
      <c r="G15" t="s">
        <v>112</v>
      </c>
      <c r="H15" s="79">
        <v>2928.38</v>
      </c>
      <c r="I15" s="79">
        <v>1311.086700000001</v>
      </c>
      <c r="J15" s="79">
        <v>138.79286655023799</v>
      </c>
      <c r="K15" s="79">
        <v>0.03</v>
      </c>
      <c r="L15" s="79">
        <v>2.85</v>
      </c>
      <c r="M15" s="79">
        <v>0.01</v>
      </c>
    </row>
    <row r="16" spans="2:98">
      <c r="B16" s="80" t="s">
        <v>250</v>
      </c>
      <c r="C16" s="16"/>
      <c r="D16" s="16"/>
      <c r="E16" s="16"/>
      <c r="H16" s="81">
        <v>135712.04999999999</v>
      </c>
      <c r="J16" s="81">
        <v>4109.5643572549698</v>
      </c>
      <c r="L16" s="81">
        <v>84.39</v>
      </c>
      <c r="M16" s="81">
        <v>0.33</v>
      </c>
    </row>
    <row r="17" spans="2:13">
      <c r="B17" s="80" t="s">
        <v>356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246</v>
      </c>
      <c r="C18" t="s">
        <v>246</v>
      </c>
      <c r="D18" s="16"/>
      <c r="E18" s="16"/>
      <c r="F18" t="s">
        <v>246</v>
      </c>
      <c r="G18" t="s">
        <v>246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357</v>
      </c>
      <c r="C19" s="16"/>
      <c r="D19" s="16"/>
      <c r="E19" s="16"/>
      <c r="H19" s="81">
        <v>135712.04999999999</v>
      </c>
      <c r="J19" s="81">
        <v>4109.5643572549698</v>
      </c>
      <c r="L19" s="81">
        <v>84.39</v>
      </c>
      <c r="M19" s="81">
        <v>0.33</v>
      </c>
    </row>
    <row r="20" spans="2:13">
      <c r="B20" t="s">
        <v>2041</v>
      </c>
      <c r="C20" t="s">
        <v>2042</v>
      </c>
      <c r="D20" t="s">
        <v>129</v>
      </c>
      <c r="E20" t="s">
        <v>2043</v>
      </c>
      <c r="F20" t="s">
        <v>394</v>
      </c>
      <c r="G20" t="s">
        <v>112</v>
      </c>
      <c r="H20" s="79">
        <v>135712.04999999999</v>
      </c>
      <c r="I20" s="79">
        <v>837.66250000000002</v>
      </c>
      <c r="J20" s="79">
        <v>4109.5643572549698</v>
      </c>
      <c r="K20" s="79">
        <v>0.25</v>
      </c>
      <c r="L20" s="79">
        <v>84.39</v>
      </c>
      <c r="M20" s="79">
        <v>0.33</v>
      </c>
    </row>
    <row r="21" spans="2:13">
      <c r="B21" t="s">
        <v>253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6" t="s">
        <v>190</v>
      </c>
    </row>
    <row r="2" spans="2:55">
      <c r="B2" s="2" t="s">
        <v>1</v>
      </c>
      <c r="C2" s="12" t="s">
        <v>2619</v>
      </c>
    </row>
    <row r="3" spans="2:55">
      <c r="B3" s="2" t="s">
        <v>2</v>
      </c>
      <c r="C3" s="96" t="s">
        <v>191</v>
      </c>
    </row>
    <row r="4" spans="2:55">
      <c r="B4" s="2" t="s">
        <v>3</v>
      </c>
      <c r="C4" s="96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6580925.8399999999</v>
      </c>
      <c r="G11" s="7"/>
      <c r="H11" s="78">
        <v>16067.890057281908</v>
      </c>
      <c r="I11" s="7"/>
      <c r="J11" s="78">
        <v>100</v>
      </c>
      <c r="K11" s="78">
        <v>1.28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2221373.6800000002</v>
      </c>
      <c r="H12" s="81">
        <v>2887.602252641002</v>
      </c>
      <c r="J12" s="81">
        <v>17.97</v>
      </c>
      <c r="K12" s="81">
        <v>0.23</v>
      </c>
    </row>
    <row r="13" spans="2:55">
      <c r="B13" s="80" t="s">
        <v>2044</v>
      </c>
      <c r="C13" s="16"/>
      <c r="F13" s="81">
        <v>294004.64</v>
      </c>
      <c r="H13" s="81">
        <v>534.174350050469</v>
      </c>
      <c r="J13" s="81">
        <v>3.32</v>
      </c>
      <c r="K13" s="81">
        <v>0.04</v>
      </c>
    </row>
    <row r="14" spans="2:55">
      <c r="B14" t="s">
        <v>2045</v>
      </c>
      <c r="C14" t="s">
        <v>2046</v>
      </c>
      <c r="D14" t="s">
        <v>112</v>
      </c>
      <c r="E14" t="s">
        <v>2047</v>
      </c>
      <c r="F14" s="79">
        <v>36380.639999999999</v>
      </c>
      <c r="G14" s="79">
        <v>80.640399999999701</v>
      </c>
      <c r="H14" s="79">
        <v>106.055039431094</v>
      </c>
      <c r="I14" s="79">
        <v>0.01</v>
      </c>
      <c r="J14" s="79">
        <v>0.66</v>
      </c>
      <c r="K14" s="79">
        <v>0.01</v>
      </c>
    </row>
    <row r="15" spans="2:55">
      <c r="B15" t="s">
        <v>2048</v>
      </c>
      <c r="C15" t="s">
        <v>2049</v>
      </c>
      <c r="D15" t="s">
        <v>112</v>
      </c>
      <c r="E15" t="s">
        <v>302</v>
      </c>
      <c r="F15" s="79">
        <v>46800</v>
      </c>
      <c r="G15" s="79">
        <v>96.518100000000004</v>
      </c>
      <c r="H15" s="79">
        <v>163.291251942</v>
      </c>
      <c r="I15" s="79">
        <v>0.02</v>
      </c>
      <c r="J15" s="79">
        <v>1.02</v>
      </c>
      <c r="K15" s="79">
        <v>0.01</v>
      </c>
    </row>
    <row r="16" spans="2:55">
      <c r="B16" t="s">
        <v>2050</v>
      </c>
      <c r="C16" t="s">
        <v>2051</v>
      </c>
      <c r="D16" t="s">
        <v>112</v>
      </c>
      <c r="E16" t="s">
        <v>262</v>
      </c>
      <c r="F16" s="79">
        <v>34125</v>
      </c>
      <c r="G16" s="79">
        <v>93.106099999999998</v>
      </c>
      <c r="H16" s="79">
        <v>114.857430699375</v>
      </c>
      <c r="I16" s="79">
        <v>0.23</v>
      </c>
      <c r="J16" s="79">
        <v>0.71</v>
      </c>
      <c r="K16" s="79">
        <v>0.01</v>
      </c>
    </row>
    <row r="17" spans="2:11">
      <c r="B17" t="s">
        <v>2052</v>
      </c>
      <c r="C17" t="s">
        <v>2053</v>
      </c>
      <c r="D17" t="s">
        <v>108</v>
      </c>
      <c r="E17" t="s">
        <v>2054</v>
      </c>
      <c r="F17" s="79">
        <v>24157</v>
      </c>
      <c r="G17" s="79">
        <v>88.102800000000002</v>
      </c>
      <c r="H17" s="79">
        <v>21.282993395999998</v>
      </c>
      <c r="I17" s="79">
        <v>0.11</v>
      </c>
      <c r="J17" s="79">
        <v>0.13</v>
      </c>
      <c r="K17" s="79">
        <v>0</v>
      </c>
    </row>
    <row r="18" spans="2:11">
      <c r="B18" t="s">
        <v>2055</v>
      </c>
      <c r="C18" t="s">
        <v>2056</v>
      </c>
      <c r="D18" t="s">
        <v>108</v>
      </c>
      <c r="E18" t="s">
        <v>262</v>
      </c>
      <c r="F18" s="79">
        <v>152542</v>
      </c>
      <c r="G18" s="79">
        <v>84.362099999999998</v>
      </c>
      <c r="H18" s="79">
        <v>128.68763458199999</v>
      </c>
      <c r="I18" s="79">
        <v>1.1000000000000001</v>
      </c>
      <c r="J18" s="79">
        <v>0.8</v>
      </c>
      <c r="K18" s="79">
        <v>0.01</v>
      </c>
    </row>
    <row r="19" spans="2:11">
      <c r="B19" s="80" t="s">
        <v>2057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246</v>
      </c>
      <c r="C20" t="s">
        <v>246</v>
      </c>
      <c r="D20" t="s">
        <v>246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2058</v>
      </c>
      <c r="C21" s="16"/>
      <c r="F21" s="81">
        <v>687267</v>
      </c>
      <c r="H21" s="81">
        <v>639.28682892899997</v>
      </c>
      <c r="J21" s="81">
        <v>3.98</v>
      </c>
      <c r="K21" s="81">
        <v>0.05</v>
      </c>
    </row>
    <row r="22" spans="2:11">
      <c r="B22" t="s">
        <v>2059</v>
      </c>
      <c r="C22" t="s">
        <v>2060</v>
      </c>
      <c r="D22" t="s">
        <v>108</v>
      </c>
      <c r="E22" t="s">
        <v>2061</v>
      </c>
      <c r="F22" s="79">
        <v>687267</v>
      </c>
      <c r="G22" s="79">
        <v>93.018699999999995</v>
      </c>
      <c r="H22" s="79">
        <v>639.28682892899997</v>
      </c>
      <c r="I22" s="79">
        <v>0.52</v>
      </c>
      <c r="J22" s="79">
        <v>3.98</v>
      </c>
      <c r="K22" s="79">
        <v>0.05</v>
      </c>
    </row>
    <row r="23" spans="2:11">
      <c r="B23" s="80" t="s">
        <v>2062</v>
      </c>
      <c r="C23" s="16"/>
      <c r="F23" s="81">
        <v>1240102.04</v>
      </c>
      <c r="H23" s="81">
        <v>1714.141073661533</v>
      </c>
      <c r="J23" s="81">
        <v>10.67</v>
      </c>
      <c r="K23" s="81">
        <v>0.14000000000000001</v>
      </c>
    </row>
    <row r="24" spans="2:11">
      <c r="B24" t="s">
        <v>2063</v>
      </c>
      <c r="C24" t="s">
        <v>2064</v>
      </c>
      <c r="D24" t="s">
        <v>108</v>
      </c>
      <c r="E24" t="s">
        <v>2065</v>
      </c>
      <c r="F24" s="79">
        <v>708158.08</v>
      </c>
      <c r="G24" s="79">
        <v>88.675600000000003</v>
      </c>
      <c r="H24" s="79">
        <v>627.96342638848</v>
      </c>
      <c r="I24" s="79">
        <v>0.2</v>
      </c>
      <c r="J24" s="79">
        <v>3.91</v>
      </c>
      <c r="K24" s="79">
        <v>0.05</v>
      </c>
    </row>
    <row r="25" spans="2:11">
      <c r="B25" t="s">
        <v>2066</v>
      </c>
      <c r="C25" t="s">
        <v>2067</v>
      </c>
      <c r="D25" t="s">
        <v>108</v>
      </c>
      <c r="E25" t="s">
        <v>2068</v>
      </c>
      <c r="F25" s="79">
        <v>286614.86</v>
      </c>
      <c r="G25" s="79">
        <v>73.086799999999997</v>
      </c>
      <c r="H25" s="79">
        <v>209.47762949848001</v>
      </c>
      <c r="I25" s="79">
        <v>0.19</v>
      </c>
      <c r="J25" s="79">
        <v>1.3</v>
      </c>
      <c r="K25" s="79">
        <v>0.02</v>
      </c>
    </row>
    <row r="26" spans="2:11">
      <c r="B26" t="s">
        <v>2069</v>
      </c>
      <c r="C26" t="s">
        <v>2070</v>
      </c>
      <c r="D26" t="s">
        <v>112</v>
      </c>
      <c r="E26" t="s">
        <v>2071</v>
      </c>
      <c r="F26" s="79">
        <v>8335</v>
      </c>
      <c r="G26" s="79">
        <v>100</v>
      </c>
      <c r="H26" s="79">
        <v>30.131025000000001</v>
      </c>
      <c r="I26" s="79">
        <v>0.02</v>
      </c>
      <c r="J26" s="79">
        <v>0.19</v>
      </c>
      <c r="K26" s="79">
        <v>0</v>
      </c>
    </row>
    <row r="27" spans="2:11">
      <c r="B27" t="s">
        <v>2072</v>
      </c>
      <c r="C27" t="s">
        <v>2073</v>
      </c>
      <c r="D27" t="s">
        <v>112</v>
      </c>
      <c r="E27" t="s">
        <v>262</v>
      </c>
      <c r="F27" s="79">
        <v>23889.85</v>
      </c>
      <c r="G27" s="79">
        <v>15.303700000000058</v>
      </c>
      <c r="H27" s="79">
        <v>13.2165519726368</v>
      </c>
      <c r="I27" s="79">
        <v>0.04</v>
      </c>
      <c r="J27" s="79">
        <v>0.08</v>
      </c>
      <c r="K27" s="79">
        <v>0</v>
      </c>
    </row>
    <row r="28" spans="2:11">
      <c r="B28" t="s">
        <v>2074</v>
      </c>
      <c r="C28" t="s">
        <v>2075</v>
      </c>
      <c r="D28" t="s">
        <v>112</v>
      </c>
      <c r="E28" t="s">
        <v>2076</v>
      </c>
      <c r="F28" s="79">
        <v>42001</v>
      </c>
      <c r="G28" s="79">
        <v>97.757900000000006</v>
      </c>
      <c r="H28" s="79">
        <v>148.42935351808501</v>
      </c>
      <c r="I28" s="79">
        <v>0.08</v>
      </c>
      <c r="J28" s="79">
        <v>0.92</v>
      </c>
      <c r="K28" s="79">
        <v>0.01</v>
      </c>
    </row>
    <row r="29" spans="2:11">
      <c r="B29" t="s">
        <v>2077</v>
      </c>
      <c r="C29" t="s">
        <v>2078</v>
      </c>
      <c r="D29" t="s">
        <v>112</v>
      </c>
      <c r="E29" t="s">
        <v>262</v>
      </c>
      <c r="F29" s="79">
        <v>24228.25</v>
      </c>
      <c r="G29" s="79">
        <v>82.181899999999942</v>
      </c>
      <c r="H29" s="79">
        <v>71.979118815101202</v>
      </c>
      <c r="I29" s="79">
        <v>0.03</v>
      </c>
      <c r="J29" s="79">
        <v>0.45</v>
      </c>
      <c r="K29" s="79">
        <v>0.01</v>
      </c>
    </row>
    <row r="30" spans="2:11">
      <c r="B30" t="s">
        <v>2079</v>
      </c>
      <c r="C30" t="s">
        <v>2080</v>
      </c>
      <c r="D30" t="s">
        <v>112</v>
      </c>
      <c r="E30" t="s">
        <v>2081</v>
      </c>
      <c r="F30" s="79">
        <v>146875</v>
      </c>
      <c r="G30" s="79">
        <v>115.4422</v>
      </c>
      <c r="H30" s="79">
        <v>612.94396846874997</v>
      </c>
      <c r="I30" s="79">
        <v>7.0000000000000007E-2</v>
      </c>
      <c r="J30" s="79">
        <v>3.81</v>
      </c>
      <c r="K30" s="79">
        <v>0.05</v>
      </c>
    </row>
    <row r="31" spans="2:11">
      <c r="B31" s="80" t="s">
        <v>250</v>
      </c>
      <c r="C31" s="16"/>
      <c r="F31" s="81">
        <v>4359552.16</v>
      </c>
      <c r="H31" s="81">
        <v>13180.287804640904</v>
      </c>
      <c r="J31" s="81">
        <v>82.03</v>
      </c>
      <c r="K31" s="81">
        <v>1.05</v>
      </c>
    </row>
    <row r="32" spans="2:11">
      <c r="B32" s="80" t="s">
        <v>2082</v>
      </c>
      <c r="C32" s="16"/>
      <c r="F32" s="81">
        <v>30633.759999999998</v>
      </c>
      <c r="H32" s="81">
        <v>110.7410424</v>
      </c>
      <c r="J32" s="81">
        <v>0.69</v>
      </c>
      <c r="K32" s="81">
        <v>0.01</v>
      </c>
    </row>
    <row r="33" spans="2:11">
      <c r="B33" t="s">
        <v>2083</v>
      </c>
      <c r="C33" t="s">
        <v>2049</v>
      </c>
      <c r="D33" t="s">
        <v>112</v>
      </c>
      <c r="E33" t="s">
        <v>1970</v>
      </c>
      <c r="F33" s="79">
        <v>30633.759999999998</v>
      </c>
      <c r="G33" s="79">
        <v>100</v>
      </c>
      <c r="H33" s="79">
        <v>110.7410424</v>
      </c>
      <c r="I33" s="79">
        <v>7.0000000000000007E-2</v>
      </c>
      <c r="J33" s="79">
        <v>0.69</v>
      </c>
      <c r="K33" s="79">
        <v>0.01</v>
      </c>
    </row>
    <row r="34" spans="2:11">
      <c r="B34" s="80" t="s">
        <v>2084</v>
      </c>
      <c r="C34" s="16"/>
      <c r="F34" s="81">
        <v>159426.07999999999</v>
      </c>
      <c r="H34" s="81">
        <v>2173.3403607000273</v>
      </c>
      <c r="J34" s="81">
        <v>13.53</v>
      </c>
      <c r="K34" s="81">
        <v>0.17</v>
      </c>
    </row>
    <row r="35" spans="2:11">
      <c r="B35" t="s">
        <v>2085</v>
      </c>
      <c r="C35" t="s">
        <v>2086</v>
      </c>
      <c r="D35" t="s">
        <v>112</v>
      </c>
      <c r="E35" t="s">
        <v>2087</v>
      </c>
      <c r="F35" s="79">
        <v>27</v>
      </c>
      <c r="G35" s="79">
        <v>88821.758199999997</v>
      </c>
      <c r="H35" s="79">
        <v>86.694477091110002</v>
      </c>
      <c r="I35" s="79">
        <v>0</v>
      </c>
      <c r="J35" s="79">
        <v>0.54</v>
      </c>
      <c r="K35" s="79">
        <v>0.01</v>
      </c>
    </row>
    <row r="36" spans="2:11">
      <c r="B36" t="s">
        <v>2088</v>
      </c>
      <c r="C36" t="s">
        <v>2089</v>
      </c>
      <c r="D36" t="s">
        <v>112</v>
      </c>
      <c r="E36" t="s">
        <v>556</v>
      </c>
      <c r="F36" s="79">
        <v>11.81</v>
      </c>
      <c r="G36" s="79">
        <v>109586.6</v>
      </c>
      <c r="H36" s="79">
        <v>46.785971517900002</v>
      </c>
      <c r="I36" s="79">
        <v>0</v>
      </c>
      <c r="J36" s="79">
        <v>0.28999999999999998</v>
      </c>
      <c r="K36" s="79">
        <v>0</v>
      </c>
    </row>
    <row r="37" spans="2:11">
      <c r="B37" t="s">
        <v>2090</v>
      </c>
      <c r="C37" t="s">
        <v>2091</v>
      </c>
      <c r="D37" t="s">
        <v>112</v>
      </c>
      <c r="E37" t="s">
        <v>262</v>
      </c>
      <c r="F37" s="79">
        <v>154616.06</v>
      </c>
      <c r="G37" s="79">
        <v>1E-4</v>
      </c>
      <c r="H37" s="79">
        <v>5.5893705690000003E-4</v>
      </c>
      <c r="I37" s="79">
        <v>0</v>
      </c>
      <c r="J37" s="79">
        <v>0</v>
      </c>
      <c r="K37" s="79">
        <v>0</v>
      </c>
    </row>
    <row r="38" spans="2:11">
      <c r="B38" t="s">
        <v>2092</v>
      </c>
      <c r="C38" t="s">
        <v>2093</v>
      </c>
      <c r="D38" t="s">
        <v>112</v>
      </c>
      <c r="E38" t="s">
        <v>262</v>
      </c>
      <c r="F38" s="79">
        <v>940.22</v>
      </c>
      <c r="G38" s="79">
        <v>1E-4</v>
      </c>
      <c r="H38" s="79">
        <v>3.3988953000000001E-6</v>
      </c>
      <c r="I38" s="79">
        <v>0</v>
      </c>
      <c r="J38" s="79">
        <v>0</v>
      </c>
      <c r="K38" s="79">
        <v>0</v>
      </c>
    </row>
    <row r="39" spans="2:11">
      <c r="B39" t="s">
        <v>2094</v>
      </c>
      <c r="C39" t="s">
        <v>2095</v>
      </c>
      <c r="D39" t="s">
        <v>112</v>
      </c>
      <c r="E39" t="s">
        <v>2096</v>
      </c>
      <c r="F39" s="79">
        <v>3.08</v>
      </c>
      <c r="G39" s="79">
        <v>60704.32</v>
      </c>
      <c r="H39" s="79">
        <v>6.75894039744</v>
      </c>
      <c r="I39" s="79">
        <v>0</v>
      </c>
      <c r="J39" s="79">
        <v>0.04</v>
      </c>
      <c r="K39" s="79">
        <v>0</v>
      </c>
    </row>
    <row r="40" spans="2:11">
      <c r="B40" t="s">
        <v>2097</v>
      </c>
      <c r="C40" t="s">
        <v>2098</v>
      </c>
      <c r="D40" t="s">
        <v>119</v>
      </c>
      <c r="E40" t="s">
        <v>674</v>
      </c>
      <c r="F40" s="79">
        <v>3800</v>
      </c>
      <c r="G40" s="79">
        <v>11333.73</v>
      </c>
      <c r="H40" s="79">
        <v>1936.3881712140001</v>
      </c>
      <c r="I40" s="79">
        <v>0</v>
      </c>
      <c r="J40" s="79">
        <v>12.05</v>
      </c>
      <c r="K40" s="79">
        <v>0.15</v>
      </c>
    </row>
    <row r="41" spans="2:11">
      <c r="B41" t="s">
        <v>2099</v>
      </c>
      <c r="C41" t="s">
        <v>2100</v>
      </c>
      <c r="D41" t="s">
        <v>112</v>
      </c>
      <c r="E41" t="s">
        <v>2101</v>
      </c>
      <c r="F41" s="79">
        <v>27.91</v>
      </c>
      <c r="G41" s="79">
        <v>95854.674300000042</v>
      </c>
      <c r="H41" s="79">
        <v>96.712238143625001</v>
      </c>
      <c r="I41" s="79">
        <v>0</v>
      </c>
      <c r="J41" s="79">
        <v>0.6</v>
      </c>
      <c r="K41" s="79">
        <v>0.01</v>
      </c>
    </row>
    <row r="42" spans="2:11">
      <c r="B42" s="80" t="s">
        <v>2102</v>
      </c>
      <c r="C42" s="16"/>
      <c r="F42" s="81">
        <v>748349.43999999994</v>
      </c>
      <c r="H42" s="81">
        <v>2526.45885576502</v>
      </c>
      <c r="J42" s="81">
        <v>15.72</v>
      </c>
      <c r="K42" s="81">
        <v>0.2</v>
      </c>
    </row>
    <row r="43" spans="2:11">
      <c r="B43" t="s">
        <v>2103</v>
      </c>
      <c r="C43" t="s">
        <v>2104</v>
      </c>
      <c r="D43" t="s">
        <v>112</v>
      </c>
      <c r="E43" t="s">
        <v>2105</v>
      </c>
      <c r="F43" s="79">
        <v>371185</v>
      </c>
      <c r="G43" s="79">
        <v>99.059200000000004</v>
      </c>
      <c r="H43" s="79">
        <v>1329.2098028447999</v>
      </c>
      <c r="I43" s="79">
        <v>0.01</v>
      </c>
      <c r="J43" s="79">
        <v>8.27</v>
      </c>
      <c r="K43" s="79">
        <v>0.11</v>
      </c>
    </row>
    <row r="44" spans="2:11">
      <c r="B44" t="s">
        <v>2106</v>
      </c>
      <c r="C44" t="s">
        <v>2107</v>
      </c>
      <c r="D44" t="s">
        <v>112</v>
      </c>
      <c r="E44" t="s">
        <v>2108</v>
      </c>
      <c r="F44" s="79">
        <v>377164.44</v>
      </c>
      <c r="G44" s="79">
        <v>87.81030000000014</v>
      </c>
      <c r="H44" s="79">
        <v>1197.24905292022</v>
      </c>
      <c r="I44" s="79">
        <v>0.52</v>
      </c>
      <c r="J44" s="79">
        <v>7.45</v>
      </c>
      <c r="K44" s="79">
        <v>0.1</v>
      </c>
    </row>
    <row r="45" spans="2:11">
      <c r="B45" s="80" t="s">
        <v>2109</v>
      </c>
      <c r="C45" s="16"/>
      <c r="F45" s="81">
        <v>3421142.88</v>
      </c>
      <c r="H45" s="81">
        <v>8369.7475457758574</v>
      </c>
      <c r="J45" s="81">
        <v>52.09</v>
      </c>
      <c r="K45" s="81">
        <v>0.67</v>
      </c>
    </row>
    <row r="46" spans="2:11">
      <c r="B46" t="s">
        <v>2110</v>
      </c>
      <c r="C46" t="s">
        <v>2111</v>
      </c>
      <c r="D46" t="s">
        <v>112</v>
      </c>
      <c r="E46" t="s">
        <v>2112</v>
      </c>
      <c r="F46" s="79">
        <v>159294.82999999999</v>
      </c>
      <c r="G46" s="79">
        <v>54.566200000000016</v>
      </c>
      <c r="H46" s="79">
        <v>314.21990493176799</v>
      </c>
      <c r="I46" s="79">
        <v>0.4</v>
      </c>
      <c r="J46" s="79">
        <v>1.96</v>
      </c>
      <c r="K46" s="79">
        <v>0.02</v>
      </c>
    </row>
    <row r="47" spans="2:11">
      <c r="B47" t="s">
        <v>2113</v>
      </c>
      <c r="C47" t="s">
        <v>2114</v>
      </c>
      <c r="D47" t="s">
        <v>112</v>
      </c>
      <c r="E47" t="s">
        <v>324</v>
      </c>
      <c r="F47" s="79">
        <v>18140.61</v>
      </c>
      <c r="G47" s="79">
        <v>100</v>
      </c>
      <c r="H47" s="79">
        <v>65.578305150000006</v>
      </c>
      <c r="I47" s="79">
        <v>1.01</v>
      </c>
      <c r="J47" s="79">
        <v>0.41</v>
      </c>
      <c r="K47" s="79">
        <v>0.01</v>
      </c>
    </row>
    <row r="48" spans="2:11">
      <c r="B48" t="s">
        <v>2115</v>
      </c>
      <c r="C48" t="s">
        <v>2116</v>
      </c>
      <c r="D48" t="s">
        <v>116</v>
      </c>
      <c r="E48" t="s">
        <v>2117</v>
      </c>
      <c r="F48" s="79">
        <v>51988.2</v>
      </c>
      <c r="G48" s="79">
        <v>98.898499999999999</v>
      </c>
      <c r="H48" s="79">
        <v>199.595165010714</v>
      </c>
      <c r="I48" s="79">
        <v>0.06</v>
      </c>
      <c r="J48" s="79">
        <v>1.24</v>
      </c>
      <c r="K48" s="79">
        <v>0.02</v>
      </c>
    </row>
    <row r="49" spans="2:11">
      <c r="B49" t="s">
        <v>2118</v>
      </c>
      <c r="C49" t="s">
        <v>2119</v>
      </c>
      <c r="D49" t="s">
        <v>112</v>
      </c>
      <c r="E49" t="s">
        <v>2120</v>
      </c>
      <c r="F49" s="79">
        <v>36800</v>
      </c>
      <c r="G49" s="79">
        <v>97.326599999999999</v>
      </c>
      <c r="H49" s="79">
        <v>129.475522512</v>
      </c>
      <c r="I49" s="79">
        <v>0.08</v>
      </c>
      <c r="J49" s="79">
        <v>0.81</v>
      </c>
      <c r="K49" s="79">
        <v>0.01</v>
      </c>
    </row>
    <row r="50" spans="2:11">
      <c r="B50" t="s">
        <v>2121</v>
      </c>
      <c r="C50" t="s">
        <v>2122</v>
      </c>
      <c r="D50" t="s">
        <v>116</v>
      </c>
      <c r="E50" t="s">
        <v>2123</v>
      </c>
      <c r="F50" s="79">
        <v>93600</v>
      </c>
      <c r="G50" s="79">
        <v>96.217100000000002</v>
      </c>
      <c r="H50" s="79">
        <v>349.60983613920001</v>
      </c>
      <c r="I50" s="79">
        <v>0</v>
      </c>
      <c r="J50" s="79">
        <v>2.1800000000000002</v>
      </c>
      <c r="K50" s="79">
        <v>0.03</v>
      </c>
    </row>
    <row r="51" spans="2:11">
      <c r="B51" t="s">
        <v>2124</v>
      </c>
      <c r="C51" t="s">
        <v>2125</v>
      </c>
      <c r="D51" t="s">
        <v>112</v>
      </c>
      <c r="E51" t="s">
        <v>714</v>
      </c>
      <c r="F51" s="79">
        <v>212982.22</v>
      </c>
      <c r="G51" s="79">
        <v>107.86830000000002</v>
      </c>
      <c r="H51" s="79">
        <v>830.51118455877997</v>
      </c>
      <c r="I51" s="79">
        <v>0.01</v>
      </c>
      <c r="J51" s="79">
        <v>5.17</v>
      </c>
      <c r="K51" s="79">
        <v>7.0000000000000007E-2</v>
      </c>
    </row>
    <row r="52" spans="2:11">
      <c r="B52" t="s">
        <v>2126</v>
      </c>
      <c r="C52" t="s">
        <v>2127</v>
      </c>
      <c r="D52" t="s">
        <v>116</v>
      </c>
      <c r="E52" t="s">
        <v>2128</v>
      </c>
      <c r="F52" s="79">
        <v>92494.13</v>
      </c>
      <c r="G52" s="79">
        <v>100.56090000000002</v>
      </c>
      <c r="H52" s="79">
        <v>361.07619261080998</v>
      </c>
      <c r="I52" s="79">
        <v>0.1</v>
      </c>
      <c r="J52" s="79">
        <v>2.25</v>
      </c>
      <c r="K52" s="79">
        <v>0.03</v>
      </c>
    </row>
    <row r="53" spans="2:11">
      <c r="B53" t="s">
        <v>2129</v>
      </c>
      <c r="C53" t="s">
        <v>2130</v>
      </c>
      <c r="D53" t="s">
        <v>112</v>
      </c>
      <c r="E53" t="s">
        <v>2131</v>
      </c>
      <c r="F53" s="79">
        <v>236590.13</v>
      </c>
      <c r="G53" s="79">
        <v>103.45660000000004</v>
      </c>
      <c r="H53" s="79">
        <v>884.83669752739195</v>
      </c>
      <c r="I53" s="79">
        <v>0.39</v>
      </c>
      <c r="J53" s="79">
        <v>5.51</v>
      </c>
      <c r="K53" s="79">
        <v>7.0000000000000007E-2</v>
      </c>
    </row>
    <row r="54" spans="2:11">
      <c r="B54" t="s">
        <v>2132</v>
      </c>
      <c r="C54" t="s">
        <v>2133</v>
      </c>
      <c r="D54" t="s">
        <v>112</v>
      </c>
      <c r="E54" t="s">
        <v>2134</v>
      </c>
      <c r="F54" s="79">
        <v>73898.95</v>
      </c>
      <c r="G54" s="79">
        <v>102.13580000000019</v>
      </c>
      <c r="H54" s="79">
        <v>272.85038084337202</v>
      </c>
      <c r="I54" s="79">
        <v>0.08</v>
      </c>
      <c r="J54" s="79">
        <v>1.7</v>
      </c>
      <c r="K54" s="79">
        <v>0.02</v>
      </c>
    </row>
    <row r="55" spans="2:11">
      <c r="B55" t="s">
        <v>2135</v>
      </c>
      <c r="C55" t="s">
        <v>2136</v>
      </c>
      <c r="D55" t="s">
        <v>112</v>
      </c>
      <c r="E55" t="s">
        <v>509</v>
      </c>
      <c r="F55" s="79">
        <v>54421.81</v>
      </c>
      <c r="G55" s="79">
        <v>100</v>
      </c>
      <c r="H55" s="79">
        <v>196.73484314999999</v>
      </c>
      <c r="I55" s="79">
        <v>0.1</v>
      </c>
      <c r="J55" s="79">
        <v>1.22</v>
      </c>
      <c r="K55" s="79">
        <v>0.02</v>
      </c>
    </row>
    <row r="56" spans="2:11">
      <c r="B56" t="s">
        <v>2137</v>
      </c>
      <c r="C56" t="s">
        <v>2138</v>
      </c>
      <c r="D56" t="s">
        <v>112</v>
      </c>
      <c r="E56" t="s">
        <v>2139</v>
      </c>
      <c r="F56" s="79">
        <v>202201.04</v>
      </c>
      <c r="G56" s="79">
        <v>97.93160000000006</v>
      </c>
      <c r="H56" s="79">
        <v>715.83764998443405</v>
      </c>
      <c r="I56" s="79">
        <v>0.99</v>
      </c>
      <c r="J56" s="79">
        <v>4.46</v>
      </c>
      <c r="K56" s="79">
        <v>0.06</v>
      </c>
    </row>
    <row r="57" spans="2:11">
      <c r="B57" t="s">
        <v>2140</v>
      </c>
      <c r="C57" t="s">
        <v>2141</v>
      </c>
      <c r="D57" t="s">
        <v>112</v>
      </c>
      <c r="E57" t="s">
        <v>2142</v>
      </c>
      <c r="F57" s="79">
        <v>21164.04</v>
      </c>
      <c r="G57" s="79">
        <v>90.658600000000007</v>
      </c>
      <c r="H57" s="79">
        <v>69.361085858295596</v>
      </c>
      <c r="I57" s="79">
        <v>1.01</v>
      </c>
      <c r="J57" s="79">
        <v>0.43</v>
      </c>
      <c r="K57" s="79">
        <v>0.01</v>
      </c>
    </row>
    <row r="58" spans="2:11">
      <c r="B58" t="s">
        <v>2143</v>
      </c>
      <c r="C58" t="s">
        <v>2144</v>
      </c>
      <c r="D58" t="s">
        <v>116</v>
      </c>
      <c r="E58" t="s">
        <v>2145</v>
      </c>
      <c r="F58" s="79">
        <v>24079.63</v>
      </c>
      <c r="G58" s="79">
        <v>44.790300000000023</v>
      </c>
      <c r="H58" s="79">
        <v>41.868684118685003</v>
      </c>
      <c r="I58" s="79">
        <v>0.02</v>
      </c>
      <c r="J58" s="79">
        <v>0.26</v>
      </c>
      <c r="K58" s="79">
        <v>0</v>
      </c>
    </row>
    <row r="59" spans="2:11">
      <c r="B59" t="s">
        <v>2146</v>
      </c>
      <c r="C59" t="s">
        <v>2147</v>
      </c>
      <c r="D59" t="s">
        <v>116</v>
      </c>
      <c r="E59" t="s">
        <v>362</v>
      </c>
      <c r="F59" s="79">
        <v>113360</v>
      </c>
      <c r="G59" s="79">
        <v>85.218199999999996</v>
      </c>
      <c r="H59" s="79">
        <v>375.01421060064001</v>
      </c>
      <c r="I59" s="79">
        <v>0.25</v>
      </c>
      <c r="J59" s="79">
        <v>2.33</v>
      </c>
      <c r="K59" s="79">
        <v>0.03</v>
      </c>
    </row>
    <row r="60" spans="2:11">
      <c r="B60" t="s">
        <v>2148</v>
      </c>
      <c r="C60" t="s">
        <v>2149</v>
      </c>
      <c r="D60" t="s">
        <v>112</v>
      </c>
      <c r="E60" t="s">
        <v>2150</v>
      </c>
      <c r="F60" s="79">
        <v>183955.35</v>
      </c>
      <c r="G60" s="79">
        <v>95.614000000000004</v>
      </c>
      <c r="H60" s="79">
        <v>635.83175208163505</v>
      </c>
      <c r="I60" s="79">
        <v>0</v>
      </c>
      <c r="J60" s="79">
        <v>3.96</v>
      </c>
      <c r="K60" s="79">
        <v>0.05</v>
      </c>
    </row>
    <row r="61" spans="2:11">
      <c r="B61" t="s">
        <v>2151</v>
      </c>
      <c r="C61" t="s">
        <v>2152</v>
      </c>
      <c r="D61" t="s">
        <v>116</v>
      </c>
      <c r="E61" t="s">
        <v>2153</v>
      </c>
      <c r="F61" s="79">
        <v>205048.9</v>
      </c>
      <c r="G61" s="79">
        <v>96.637000000000057</v>
      </c>
      <c r="H61" s="79">
        <v>769.23035552382601</v>
      </c>
      <c r="I61" s="79">
        <v>0.5</v>
      </c>
      <c r="J61" s="79">
        <v>4.79</v>
      </c>
      <c r="K61" s="79">
        <v>0.06</v>
      </c>
    </row>
    <row r="62" spans="2:11">
      <c r="B62" t="s">
        <v>2154</v>
      </c>
      <c r="C62" t="s">
        <v>2155</v>
      </c>
      <c r="D62" t="s">
        <v>116</v>
      </c>
      <c r="E62" t="s">
        <v>2156</v>
      </c>
      <c r="F62" s="79">
        <v>86906.54</v>
      </c>
      <c r="G62" s="79">
        <v>82.178299999999922</v>
      </c>
      <c r="H62" s="79">
        <v>277.24590721830299</v>
      </c>
      <c r="I62" s="79">
        <v>0.21</v>
      </c>
      <c r="J62" s="79">
        <v>1.73</v>
      </c>
      <c r="K62" s="79">
        <v>0.02</v>
      </c>
    </row>
    <row r="63" spans="2:11">
      <c r="B63" t="s">
        <v>2157</v>
      </c>
      <c r="C63" t="s">
        <v>2158</v>
      </c>
      <c r="D63" t="s">
        <v>108</v>
      </c>
      <c r="E63" t="s">
        <v>2159</v>
      </c>
      <c r="F63" s="79">
        <v>1363415</v>
      </c>
      <c r="G63" s="79">
        <v>84.290899999999993</v>
      </c>
      <c r="H63" s="79">
        <v>1149.234774235</v>
      </c>
      <c r="I63" s="79">
        <v>0.3</v>
      </c>
      <c r="J63" s="79">
        <v>7.15</v>
      </c>
      <c r="K63" s="79">
        <v>0.09</v>
      </c>
    </row>
    <row r="64" spans="2:11">
      <c r="B64" t="s">
        <v>2160</v>
      </c>
      <c r="C64" t="s">
        <v>2161</v>
      </c>
      <c r="D64" t="s">
        <v>112</v>
      </c>
      <c r="E64" t="s">
        <v>2162</v>
      </c>
      <c r="F64" s="79">
        <v>190801.5</v>
      </c>
      <c r="G64" s="79">
        <v>106.0729</v>
      </c>
      <c r="H64" s="79">
        <v>731.63509372100305</v>
      </c>
      <c r="I64" s="79">
        <v>0.69</v>
      </c>
      <c r="J64" s="79">
        <v>4.55</v>
      </c>
      <c r="K64" s="79">
        <v>0.06</v>
      </c>
    </row>
    <row r="65" spans="2:3">
      <c r="B65" t="s">
        <v>253</v>
      </c>
      <c r="C65" s="16"/>
    </row>
    <row r="66" spans="2:3">
      <c r="C66" s="16"/>
    </row>
    <row r="67" spans="2:3">
      <c r="C67" s="16"/>
    </row>
    <row r="68" spans="2:3">
      <c r="C68" s="16"/>
    </row>
    <row r="69" spans="2:3">
      <c r="C69" s="16"/>
    </row>
    <row r="70" spans="2:3">
      <c r="C70" s="16"/>
    </row>
    <row r="71" spans="2:3">
      <c r="C71" s="16"/>
    </row>
    <row r="72" spans="2:3">
      <c r="C72" s="16"/>
    </row>
    <row r="73" spans="2:3">
      <c r="C73" s="16"/>
    </row>
    <row r="74" spans="2:3">
      <c r="C74" s="16"/>
    </row>
    <row r="75" spans="2:3">
      <c r="C75" s="16"/>
    </row>
    <row r="76" spans="2:3">
      <c r="C76" s="16"/>
    </row>
    <row r="77" spans="2:3">
      <c r="C77" s="16"/>
    </row>
    <row r="78" spans="2:3">
      <c r="C78" s="16"/>
    </row>
    <row r="79" spans="2:3">
      <c r="C79" s="16"/>
    </row>
    <row r="80" spans="2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6" t="s">
        <v>190</v>
      </c>
    </row>
    <row r="2" spans="2:59">
      <c r="B2" s="2" t="s">
        <v>1</v>
      </c>
      <c r="C2" s="12" t="s">
        <v>2619</v>
      </c>
    </row>
    <row r="3" spans="2:59">
      <c r="B3" s="2" t="s">
        <v>2</v>
      </c>
      <c r="C3" s="96" t="s">
        <v>191</v>
      </c>
    </row>
    <row r="4" spans="2:59">
      <c r="B4" s="2" t="s">
        <v>3</v>
      </c>
      <c r="C4" s="96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523422.38</v>
      </c>
      <c r="H11" s="7"/>
      <c r="I11" s="78">
        <v>425.93092357890379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2163</v>
      </c>
      <c r="C12" s="16"/>
      <c r="D12" s="16"/>
      <c r="G12" s="81">
        <v>212863.88</v>
      </c>
      <c r="I12" s="81">
        <v>3.7268825287999998E-3</v>
      </c>
      <c r="K12" s="81">
        <v>0</v>
      </c>
      <c r="L12" s="81">
        <v>0</v>
      </c>
    </row>
    <row r="13" spans="2:59">
      <c r="B13" t="s">
        <v>2164</v>
      </c>
      <c r="C13" t="s">
        <v>2165</v>
      </c>
      <c r="D13" t="s">
        <v>1067</v>
      </c>
      <c r="E13" t="s">
        <v>108</v>
      </c>
      <c r="F13" t="s">
        <v>2166</v>
      </c>
      <c r="G13" s="79">
        <v>22827</v>
      </c>
      <c r="H13" s="79">
        <v>1.55E-2</v>
      </c>
      <c r="I13" s="79">
        <v>3.5381850000000001E-3</v>
      </c>
      <c r="J13" s="79">
        <v>0.55000000000000004</v>
      </c>
      <c r="K13" s="79">
        <v>0</v>
      </c>
      <c r="L13" s="79">
        <v>0</v>
      </c>
    </row>
    <row r="14" spans="2:59">
      <c r="B14" t="s">
        <v>2167</v>
      </c>
      <c r="C14" t="s">
        <v>2168</v>
      </c>
      <c r="D14" t="s">
        <v>118</v>
      </c>
      <c r="E14" t="s">
        <v>108</v>
      </c>
      <c r="F14" t="s">
        <v>2169</v>
      </c>
      <c r="G14" s="79">
        <v>1352.88</v>
      </c>
      <c r="H14" s="79">
        <v>9.9999999999999995E-7</v>
      </c>
      <c r="I14" s="79">
        <v>1.3528800000000001E-8</v>
      </c>
      <c r="J14" s="79">
        <v>0</v>
      </c>
      <c r="K14" s="79">
        <v>0</v>
      </c>
      <c r="L14" s="79">
        <v>0</v>
      </c>
    </row>
    <row r="15" spans="2:59">
      <c r="B15" t="s">
        <v>2170</v>
      </c>
      <c r="C15" t="s">
        <v>2171</v>
      </c>
      <c r="D15" t="s">
        <v>1204</v>
      </c>
      <c r="E15" t="s">
        <v>108</v>
      </c>
      <c r="F15" t="s">
        <v>2172</v>
      </c>
      <c r="G15" s="79">
        <v>188684</v>
      </c>
      <c r="H15" s="79">
        <v>1E-4</v>
      </c>
      <c r="I15" s="79">
        <v>1.88684E-4</v>
      </c>
      <c r="J15" s="79">
        <v>0.55000000000000004</v>
      </c>
      <c r="K15" s="79">
        <v>0</v>
      </c>
      <c r="L15" s="79">
        <v>0</v>
      </c>
    </row>
    <row r="16" spans="2:59">
      <c r="B16" s="80" t="s">
        <v>1897</v>
      </c>
      <c r="C16" s="16"/>
      <c r="D16" s="16"/>
      <c r="G16" s="81">
        <v>310558.5</v>
      </c>
      <c r="I16" s="81">
        <v>425.92719669637501</v>
      </c>
      <c r="K16" s="81">
        <v>100</v>
      </c>
      <c r="L16" s="81">
        <v>0.03</v>
      </c>
    </row>
    <row r="17" spans="2:12">
      <c r="B17" t="s">
        <v>2173</v>
      </c>
      <c r="C17" t="s">
        <v>2174</v>
      </c>
      <c r="D17" t="s">
        <v>1410</v>
      </c>
      <c r="E17" t="s">
        <v>112</v>
      </c>
      <c r="F17" t="s">
        <v>2175</v>
      </c>
      <c r="G17" s="79">
        <v>310000</v>
      </c>
      <c r="H17" s="79">
        <v>37.753300000000003</v>
      </c>
      <c r="I17" s="79">
        <v>423.08235645000002</v>
      </c>
      <c r="J17" s="79">
        <v>0</v>
      </c>
      <c r="K17" s="79">
        <v>99.33</v>
      </c>
      <c r="L17" s="79">
        <v>0.03</v>
      </c>
    </row>
    <row r="18" spans="2:12">
      <c r="B18" t="s">
        <v>2176</v>
      </c>
      <c r="C18" t="s">
        <v>2177</v>
      </c>
      <c r="D18" t="s">
        <v>1423</v>
      </c>
      <c r="E18" t="s">
        <v>112</v>
      </c>
      <c r="F18" t="s">
        <v>2178</v>
      </c>
      <c r="G18" s="79">
        <v>558.5</v>
      </c>
      <c r="H18" s="79">
        <v>140.905</v>
      </c>
      <c r="I18" s="79">
        <v>2.844840246375</v>
      </c>
      <c r="J18" s="79">
        <v>0</v>
      </c>
      <c r="K18" s="79">
        <v>0.67</v>
      </c>
      <c r="L18" s="79">
        <v>0</v>
      </c>
    </row>
    <row r="19" spans="2:12">
      <c r="B19" t="s">
        <v>253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6" t="s">
        <v>190</v>
      </c>
    </row>
    <row r="2" spans="2:52">
      <c r="B2" s="2" t="s">
        <v>1</v>
      </c>
      <c r="C2" s="12" t="s">
        <v>2619</v>
      </c>
    </row>
    <row r="3" spans="2:52">
      <c r="B3" s="2" t="s">
        <v>2</v>
      </c>
      <c r="C3" s="96" t="s">
        <v>191</v>
      </c>
    </row>
    <row r="4" spans="2:52">
      <c r="B4" s="2" t="s">
        <v>3</v>
      </c>
      <c r="C4" s="96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1898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246</v>
      </c>
      <c r="C14" t="s">
        <v>246</v>
      </c>
      <c r="D14" t="s">
        <v>246</v>
      </c>
      <c r="E14" t="s">
        <v>246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1899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246</v>
      </c>
      <c r="C16" t="s">
        <v>246</v>
      </c>
      <c r="D16" t="s">
        <v>246</v>
      </c>
      <c r="E16" t="s">
        <v>246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2179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246</v>
      </c>
      <c r="C18" t="s">
        <v>246</v>
      </c>
      <c r="D18" t="s">
        <v>246</v>
      </c>
      <c r="E18" t="s">
        <v>246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1900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246</v>
      </c>
      <c r="C20" t="s">
        <v>246</v>
      </c>
      <c r="D20" t="s">
        <v>246</v>
      </c>
      <c r="E20" t="s">
        <v>246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1052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246</v>
      </c>
      <c r="C22" t="s">
        <v>246</v>
      </c>
      <c r="D22" t="s">
        <v>246</v>
      </c>
      <c r="E22" t="s">
        <v>246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1898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246</v>
      </c>
      <c r="C25" t="s">
        <v>246</v>
      </c>
      <c r="D25" t="s">
        <v>246</v>
      </c>
      <c r="E25" t="s">
        <v>246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2180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246</v>
      </c>
      <c r="C27" t="s">
        <v>246</v>
      </c>
      <c r="D27" t="s">
        <v>246</v>
      </c>
      <c r="E27" t="s">
        <v>246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1900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246</v>
      </c>
      <c r="C29" t="s">
        <v>246</v>
      </c>
      <c r="D29" t="s">
        <v>246</v>
      </c>
      <c r="E29" t="s">
        <v>246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1901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246</v>
      </c>
      <c r="C31" t="s">
        <v>246</v>
      </c>
      <c r="D31" t="s">
        <v>246</v>
      </c>
      <c r="E31" t="s">
        <v>246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1052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246</v>
      </c>
      <c r="C33" t="s">
        <v>246</v>
      </c>
      <c r="D33" t="s">
        <v>246</v>
      </c>
      <c r="E33" t="s">
        <v>246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5">
      <c r="B1" s="2" t="s">
        <v>0</v>
      </c>
      <c r="C1" s="96" t="s">
        <v>190</v>
      </c>
    </row>
    <row r="2" spans="2:15">
      <c r="B2" s="2" t="s">
        <v>1</v>
      </c>
      <c r="C2" s="12" t="s">
        <v>2619</v>
      </c>
    </row>
    <row r="3" spans="2:15">
      <c r="B3" s="2" t="s">
        <v>2</v>
      </c>
      <c r="C3" s="96" t="s">
        <v>191</v>
      </c>
    </row>
    <row r="4" spans="2:15">
      <c r="B4" s="2" t="s">
        <v>3</v>
      </c>
      <c r="C4" s="96" t="s">
        <v>192</v>
      </c>
    </row>
    <row r="5" spans="2:15">
      <c r="B5" s="77" t="s">
        <v>193</v>
      </c>
      <c r="C5" t="s">
        <v>194</v>
      </c>
    </row>
    <row r="7" spans="2:15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5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5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5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J12+J45</f>
        <v>87409.013097756717</v>
      </c>
      <c r="K11" s="78">
        <f>J11/$J$11*100</f>
        <v>100</v>
      </c>
      <c r="L11" s="78">
        <f>J11/'סכום נכסי הקרן'!$C$42*100</f>
        <v>6.9520355765456037</v>
      </c>
      <c r="O11" s="81"/>
    </row>
    <row r="12" spans="2:15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f>J13+J18+J35</f>
        <v>58445.926999160809</v>
      </c>
      <c r="K12" s="81">
        <f t="shared" ref="K12:K58" si="0">J12/$J$11*100</f>
        <v>66.864874602572058</v>
      </c>
      <c r="L12" s="81">
        <f>J12/'סכום נכסי הקרן'!$C$42*100</f>
        <v>4.6484698705834147</v>
      </c>
    </row>
    <row r="13" spans="2:15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f>SUM(J14:J17)</f>
        <v>32654.074519999998</v>
      </c>
      <c r="K13" s="81">
        <f t="shared" si="0"/>
        <v>37.357788816904097</v>
      </c>
      <c r="L13" s="81">
        <f>J13/'סכום נכסי הקרן'!$C$42*100</f>
        <v>2.5971267691619482</v>
      </c>
    </row>
    <row r="14" spans="2:15">
      <c r="B14" s="88" t="s">
        <v>2577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983.40427999999997</v>
      </c>
      <c r="K14" s="79">
        <f t="shared" si="0"/>
        <v>1.125060500225735</v>
      </c>
      <c r="L14" s="79">
        <f>J14/'סכום נכסי הקרן'!$C$42*100</f>
        <v>7.8214606233355022E-2</v>
      </c>
    </row>
    <row r="15" spans="2:15">
      <c r="B15" s="88" t="s">
        <v>2576</v>
      </c>
      <c r="C15" t="s">
        <v>205</v>
      </c>
      <c r="D15" t="s">
        <v>206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-2.5999999999999999E-2</v>
      </c>
      <c r="K15" s="79">
        <f t="shared" si="0"/>
        <v>-2.974521628670267E-5</v>
      </c>
      <c r="L15" s="79">
        <f>J15/'סכום נכסי הקרן'!$C$42*100</f>
        <v>-2.0678980185720064E-6</v>
      </c>
    </row>
    <row r="16" spans="2:15">
      <c r="B16" s="88" t="s">
        <v>2578</v>
      </c>
      <c r="C16" t="s">
        <v>207</v>
      </c>
      <c r="D16" t="s">
        <v>208</v>
      </c>
      <c r="E16" t="s">
        <v>209</v>
      </c>
      <c r="F16" t="s">
        <v>155</v>
      </c>
      <c r="G16" t="s">
        <v>108</v>
      </c>
      <c r="H16" s="79">
        <v>0</v>
      </c>
      <c r="I16" s="79">
        <v>0</v>
      </c>
      <c r="J16" s="79">
        <v>5614.3463700000002</v>
      </c>
      <c r="K16" s="79">
        <f t="shared" si="0"/>
        <v>6.4230748878505386</v>
      </c>
      <c r="L16" s="79">
        <f>J16/'סכום נכסי הקרן'!$C$42*100</f>
        <v>0.44653445131153607</v>
      </c>
    </row>
    <row r="17" spans="2:14">
      <c r="B17" s="88" t="s">
        <v>2579</v>
      </c>
      <c r="C17" t="s">
        <v>210</v>
      </c>
      <c r="D17" t="s">
        <v>211</v>
      </c>
      <c r="E17" t="s">
        <v>204</v>
      </c>
      <c r="F17" t="s">
        <v>155</v>
      </c>
      <c r="G17" t="s">
        <v>108</v>
      </c>
      <c r="H17" s="79">
        <v>0</v>
      </c>
      <c r="I17" s="79">
        <v>0</v>
      </c>
      <c r="J17" s="79">
        <v>26056.349869999998</v>
      </c>
      <c r="K17" s="79">
        <f t="shared" si="0"/>
        <v>29.80968317404411</v>
      </c>
      <c r="L17" s="79">
        <f>J17/'סכום נכסי הקרן'!$C$42*100</f>
        <v>2.0723797795150753</v>
      </c>
    </row>
    <row r="18" spans="2:14">
      <c r="B18" s="80" t="s">
        <v>212</v>
      </c>
      <c r="D18" s="16"/>
      <c r="I18" s="81">
        <v>0</v>
      </c>
      <c r="J18" s="81">
        <f>SUM(J19:J34)</f>
        <v>25746.622539160813</v>
      </c>
      <c r="K18" s="81">
        <f t="shared" si="0"/>
        <v>29.455340618439703</v>
      </c>
      <c r="L18" s="81">
        <f>J18/'סכום נכסי הקרן'!$C$42*100</f>
        <v>2.0477457589866157</v>
      </c>
      <c r="N18" s="87"/>
    </row>
    <row r="19" spans="2:14">
      <c r="B19" s="88" t="s">
        <v>2577</v>
      </c>
      <c r="C19" t="s">
        <v>217</v>
      </c>
      <c r="D19" t="s">
        <v>203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2380.6081460999999</v>
      </c>
      <c r="K19" s="79">
        <f t="shared" si="0"/>
        <v>2.7235270846011832</v>
      </c>
      <c r="L19" s="79">
        <f>J19/'סכום נכסי הקרן'!$C$42*100</f>
        <v>0.18934057185832953</v>
      </c>
    </row>
    <row r="20" spans="2:14">
      <c r="B20" s="88" t="s">
        <v>2578</v>
      </c>
      <c r="C20" t="s">
        <v>219</v>
      </c>
      <c r="D20" t="s">
        <v>208</v>
      </c>
      <c r="E20" t="s">
        <v>209</v>
      </c>
      <c r="F20" t="s">
        <v>155</v>
      </c>
      <c r="G20" t="s">
        <v>112</v>
      </c>
      <c r="H20" s="79">
        <v>0</v>
      </c>
      <c r="I20" s="79">
        <v>0</v>
      </c>
      <c r="J20" s="79">
        <f>8845.1575626-3873.3918</f>
        <v>4971.7657626</v>
      </c>
      <c r="K20" s="79">
        <f t="shared" si="0"/>
        <v>5.6879326128984706</v>
      </c>
      <c r="L20" s="79">
        <f>J20/'סכום נכסי הקרן'!$C$42*100</f>
        <v>0.39542709881864158</v>
      </c>
    </row>
    <row r="21" spans="2:14">
      <c r="B21" s="88" t="s">
        <v>2579</v>
      </c>
      <c r="C21" t="s">
        <v>220</v>
      </c>
      <c r="D21" t="s">
        <v>211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14133.244957950001</v>
      </c>
      <c r="K21" s="79">
        <f t="shared" si="0"/>
        <v>16.169093388737412</v>
      </c>
      <c r="L21" s="79">
        <f>J21/'סכום נכסי הקרן'!$C$42*100</f>
        <v>1.1240811247899081</v>
      </c>
    </row>
    <row r="22" spans="2:14">
      <c r="B22" s="88" t="s">
        <v>2578</v>
      </c>
      <c r="C22" t="s">
        <v>222</v>
      </c>
      <c r="D22" t="s">
        <v>208</v>
      </c>
      <c r="E22" t="s">
        <v>209</v>
      </c>
      <c r="F22" t="s">
        <v>155</v>
      </c>
      <c r="G22" t="s">
        <v>122</v>
      </c>
      <c r="H22" s="79">
        <v>0</v>
      </c>
      <c r="I22" s="79">
        <v>0</v>
      </c>
      <c r="J22" s="79">
        <v>2.7092000000000001E-5</v>
      </c>
      <c r="K22" s="79">
        <f t="shared" si="0"/>
        <v>3.0994515370744178E-8</v>
      </c>
      <c r="L22" s="79">
        <f>J22/'סכום נכסי הקרן'!$C$42*100</f>
        <v>2.1547497353520311E-9</v>
      </c>
    </row>
    <row r="23" spans="2:14">
      <c r="B23" s="88" t="s">
        <v>2579</v>
      </c>
      <c r="C23" t="s">
        <v>223</v>
      </c>
      <c r="D23" t="s">
        <v>211</v>
      </c>
      <c r="E23" t="s">
        <v>204</v>
      </c>
      <c r="F23" t="s">
        <v>155</v>
      </c>
      <c r="G23" t="s">
        <v>122</v>
      </c>
      <c r="H23" s="79">
        <v>0</v>
      </c>
      <c r="I23" s="79">
        <v>0</v>
      </c>
      <c r="J23" s="79">
        <v>29.184396436</v>
      </c>
      <c r="K23" s="79">
        <f t="shared" si="0"/>
        <v>3.3388314776372864E-2</v>
      </c>
      <c r="L23" s="79">
        <f>J23/'סכום נכסי הקרן'!$C$42*100</f>
        <v>2.3211675216624739E-3</v>
      </c>
    </row>
    <row r="24" spans="2:14">
      <c r="B24" s="88" t="s">
        <v>2577</v>
      </c>
      <c r="C24" t="s">
        <v>225</v>
      </c>
      <c r="D24" t="s">
        <v>203</v>
      </c>
      <c r="E24" t="s">
        <v>204</v>
      </c>
      <c r="F24" t="s">
        <v>155</v>
      </c>
      <c r="G24" t="s">
        <v>116</v>
      </c>
      <c r="H24" s="79">
        <v>0</v>
      </c>
      <c r="I24" s="79">
        <v>0</v>
      </c>
      <c r="J24" s="79">
        <v>223.33130471999999</v>
      </c>
      <c r="K24" s="79">
        <f t="shared" si="0"/>
        <v>0.25550146009568847</v>
      </c>
      <c r="L24" s="79">
        <f>J24/'סכום נכסי הקרן'!$C$42*100</f>
        <v>1.7762552404445731E-2</v>
      </c>
    </row>
    <row r="25" spans="2:14">
      <c r="B25" s="88" t="s">
        <v>2578</v>
      </c>
      <c r="C25" t="s">
        <v>226</v>
      </c>
      <c r="D25" t="s">
        <v>208</v>
      </c>
      <c r="E25" t="s">
        <v>209</v>
      </c>
      <c r="F25" t="s">
        <v>155</v>
      </c>
      <c r="G25" t="s">
        <v>116</v>
      </c>
      <c r="H25" s="79">
        <v>0</v>
      </c>
      <c r="I25" s="79">
        <v>0</v>
      </c>
      <c r="J25" s="79">
        <f>1949.71466298-965.02974</f>
        <v>984.68492298000001</v>
      </c>
      <c r="K25" s="79">
        <f t="shared" si="0"/>
        <v>1.1265256157036638</v>
      </c>
      <c r="L25" s="79">
        <f>J25/'סכום נכסי הקרן'!$C$42*100</f>
        <v>7.831646158261811E-2</v>
      </c>
    </row>
    <row r="26" spans="2:14">
      <c r="B26" s="88" t="s">
        <v>2579</v>
      </c>
      <c r="C26" t="s">
        <v>227</v>
      </c>
      <c r="D26" t="s">
        <v>211</v>
      </c>
      <c r="E26" t="s">
        <v>204</v>
      </c>
      <c r="F26" t="s">
        <v>155</v>
      </c>
      <c r="G26" t="s">
        <v>116</v>
      </c>
      <c r="H26" s="79">
        <v>0</v>
      </c>
      <c r="I26" s="79">
        <v>0</v>
      </c>
      <c r="J26" s="79">
        <v>3.3464781000000001</v>
      </c>
      <c r="K26" s="79">
        <f t="shared" si="0"/>
        <v>3.828527495508223E-3</v>
      </c>
      <c r="L26" s="79">
        <f>J26/'סכום נכסי הקרן'!$C$42*100</f>
        <v>2.6616059354556202E-4</v>
      </c>
    </row>
    <row r="27" spans="2:14">
      <c r="B27" s="88" t="s">
        <v>2577</v>
      </c>
      <c r="C27" t="s">
        <v>229</v>
      </c>
      <c r="D27" t="s">
        <v>203</v>
      </c>
      <c r="E27" t="s">
        <v>204</v>
      </c>
      <c r="F27" t="s">
        <v>155</v>
      </c>
      <c r="G27" t="s">
        <v>196</v>
      </c>
      <c r="H27" s="79">
        <v>0</v>
      </c>
      <c r="I27" s="79">
        <v>0</v>
      </c>
      <c r="J27" s="79">
        <v>1.561104E-5</v>
      </c>
      <c r="K27" s="79">
        <f t="shared" si="0"/>
        <v>1.7859760048475648E-8</v>
      </c>
      <c r="L27" s="79">
        <f>J27/'סכום נכסי הקרן'!$C$42*100</f>
        <v>1.2416168724557053E-9</v>
      </c>
    </row>
    <row r="28" spans="2:14">
      <c r="B28" s="88" t="s">
        <v>2578</v>
      </c>
      <c r="C28" t="s">
        <v>230</v>
      </c>
      <c r="D28" t="s">
        <v>208</v>
      </c>
      <c r="E28" t="s">
        <v>209</v>
      </c>
      <c r="F28" t="s">
        <v>155</v>
      </c>
      <c r="G28" t="s">
        <v>196</v>
      </c>
      <c r="H28" s="79">
        <v>0</v>
      </c>
      <c r="I28" s="79">
        <v>0</v>
      </c>
      <c r="J28" s="79">
        <f>2637.97474387077-819.20706</f>
        <v>1818.76768387077</v>
      </c>
      <c r="K28" s="79">
        <f t="shared" si="0"/>
        <v>2.0807553127692815</v>
      </c>
      <c r="L28" s="79">
        <f>J28/'סכום נכסי הקרן'!$C$42*100</f>
        <v>0.14465484960458319</v>
      </c>
    </row>
    <row r="29" spans="2:14">
      <c r="B29" s="88" t="s">
        <v>2579</v>
      </c>
      <c r="C29" t="s">
        <v>231</v>
      </c>
      <c r="D29" t="s">
        <v>211</v>
      </c>
      <c r="E29" t="s">
        <v>204</v>
      </c>
      <c r="F29" t="s">
        <v>155</v>
      </c>
      <c r="G29" t="s">
        <v>196</v>
      </c>
      <c r="H29" s="79">
        <v>0</v>
      </c>
      <c r="I29" s="79">
        <v>0</v>
      </c>
      <c r="J29" s="79">
        <v>9.7568999999999998E-4</v>
      </c>
      <c r="K29" s="79">
        <f t="shared" si="0"/>
        <v>1.1162350030297279E-6</v>
      </c>
      <c r="L29" s="79">
        <f>J29/'סכום נכסי הקרן'!$C$42*100</f>
        <v>7.7601054528481582E-8</v>
      </c>
    </row>
    <row r="30" spans="2:14">
      <c r="B30" s="88" t="s">
        <v>2577</v>
      </c>
      <c r="C30" t="s">
        <v>235</v>
      </c>
      <c r="D30" t="s">
        <v>203</v>
      </c>
      <c r="E30" t="s">
        <v>204</v>
      </c>
      <c r="F30" t="s">
        <v>155</v>
      </c>
      <c r="G30" t="s">
        <v>119</v>
      </c>
      <c r="H30" s="79">
        <v>0</v>
      </c>
      <c r="I30" s="79">
        <v>0</v>
      </c>
      <c r="J30" s="79">
        <v>16.904616623999999</v>
      </c>
      <c r="K30" s="79">
        <f t="shared" si="0"/>
        <v>1.9339672220179596E-2</v>
      </c>
      <c r="L30" s="79">
        <f>J30/'סכום נכסי הקרן'!$C$42*100</f>
        <v>1.3445008931341925E-3</v>
      </c>
    </row>
    <row r="31" spans="2:14">
      <c r="B31" s="88" t="s">
        <v>2578</v>
      </c>
      <c r="C31" t="s">
        <v>236</v>
      </c>
      <c r="D31" t="s">
        <v>208</v>
      </c>
      <c r="E31" t="s">
        <v>209</v>
      </c>
      <c r="F31" t="s">
        <v>155</v>
      </c>
      <c r="G31" t="s">
        <v>119</v>
      </c>
      <c r="H31" s="79">
        <v>0</v>
      </c>
      <c r="I31" s="79">
        <v>0</v>
      </c>
      <c r="J31" s="79">
        <f>1521.620473359-395.9117</f>
        <v>1125.7087733590001</v>
      </c>
      <c r="K31" s="79">
        <f t="shared" si="0"/>
        <v>1.287863497669316</v>
      </c>
      <c r="L31" s="79">
        <f>J31/'סכום נכסי הקרן'!$C$42*100</f>
        <v>8.9532728535315395E-2</v>
      </c>
    </row>
    <row r="32" spans="2:14">
      <c r="B32" s="88" t="s">
        <v>2579</v>
      </c>
      <c r="C32" t="s">
        <v>237</v>
      </c>
      <c r="D32" t="s">
        <v>211</v>
      </c>
      <c r="E32" t="s">
        <v>204</v>
      </c>
      <c r="F32" t="s">
        <v>155</v>
      </c>
      <c r="G32" t="s">
        <v>119</v>
      </c>
      <c r="H32" s="79">
        <v>0</v>
      </c>
      <c r="I32" s="79">
        <v>0</v>
      </c>
      <c r="J32" s="79">
        <v>50.832232185000002</v>
      </c>
      <c r="K32" s="79">
        <f t="shared" si="0"/>
        <v>5.8154451564565911E-2</v>
      </c>
      <c r="L32" s="79">
        <f>J32/'סכום נכסי הקרן'!$C$42*100</f>
        <v>4.0429181621136033E-3</v>
      </c>
    </row>
    <row r="33" spans="2:14">
      <c r="B33" s="88" t="s">
        <v>2578</v>
      </c>
      <c r="C33" t="s">
        <v>238</v>
      </c>
      <c r="D33" t="s">
        <v>208</v>
      </c>
      <c r="E33" t="s">
        <v>209</v>
      </c>
      <c r="F33" t="s">
        <v>155</v>
      </c>
      <c r="G33" t="s">
        <v>129</v>
      </c>
      <c r="H33" s="79">
        <v>0</v>
      </c>
      <c r="I33" s="79">
        <v>0</v>
      </c>
      <c r="J33" s="79">
        <v>8.2279116989999999</v>
      </c>
      <c r="K33" s="79">
        <f t="shared" si="0"/>
        <v>9.4131158874863931E-3</v>
      </c>
      <c r="L33" s="79">
        <f>J33/'סכום נכסי הקרן'!$C$42*100</f>
        <v>6.5440316535952047E-4</v>
      </c>
    </row>
    <row r="34" spans="2:14">
      <c r="B34" s="88" t="s">
        <v>2578</v>
      </c>
      <c r="C34" t="s">
        <v>241</v>
      </c>
      <c r="D34" t="s">
        <v>208</v>
      </c>
      <c r="E34" t="s">
        <v>209</v>
      </c>
      <c r="F34" t="s">
        <v>155</v>
      </c>
      <c r="G34" t="s">
        <v>240</v>
      </c>
      <c r="H34" s="79">
        <v>0</v>
      </c>
      <c r="I34" s="79">
        <v>0</v>
      </c>
      <c r="J34" s="79">
        <v>1.4334144E-2</v>
      </c>
      <c r="K34" s="79">
        <f t="shared" si="0"/>
        <v>1.639893129095159E-5</v>
      </c>
      <c r="L34" s="79">
        <f>J34/'סכום נכסי הקרן'!$C$42*100</f>
        <v>1.1400595375202237E-6</v>
      </c>
    </row>
    <row r="35" spans="2:14">
      <c r="B35" s="80" t="s">
        <v>243</v>
      </c>
      <c r="D35" s="16"/>
      <c r="I35" s="81">
        <v>0</v>
      </c>
      <c r="J35" s="81">
        <v>45.229939999999999</v>
      </c>
      <c r="K35" s="81">
        <f t="shared" si="0"/>
        <v>5.1745167228253251E-2</v>
      </c>
      <c r="L35" s="81">
        <f>J35/'סכום נכסי הקרן'!$C$42*100</f>
        <v>3.5973424348511823E-3</v>
      </c>
      <c r="N35" s="81"/>
    </row>
    <row r="36" spans="2:14">
      <c r="B36" s="88" t="s">
        <v>2576</v>
      </c>
      <c r="C36" t="s">
        <v>244</v>
      </c>
      <c r="D36" t="s">
        <v>206</v>
      </c>
      <c r="E36" t="s">
        <v>204</v>
      </c>
      <c r="F36" t="s">
        <v>155</v>
      </c>
      <c r="G36" t="s">
        <v>108</v>
      </c>
      <c r="H36" s="79">
        <v>0</v>
      </c>
      <c r="I36" s="79">
        <v>0</v>
      </c>
      <c r="J36" s="79">
        <v>45.229939999999999</v>
      </c>
      <c r="K36" s="79">
        <f t="shared" si="0"/>
        <v>5.1745167228253251E-2</v>
      </c>
      <c r="L36" s="79">
        <f>J36/'סכום נכסי הקרן'!$C$42*100</f>
        <v>3.5973424348511823E-3</v>
      </c>
    </row>
    <row r="37" spans="2:14">
      <c r="B37" s="80" t="s">
        <v>245</v>
      </c>
      <c r="D37" s="16"/>
      <c r="I37" s="81">
        <v>0</v>
      </c>
      <c r="J37" s="81">
        <v>0</v>
      </c>
      <c r="K37" s="81">
        <f t="shared" si="0"/>
        <v>0</v>
      </c>
      <c r="L37" s="81">
        <f>J37/'סכום נכסי הקרן'!$C$42*100</f>
        <v>0</v>
      </c>
    </row>
    <row r="38" spans="2:14">
      <c r="B38" t="s">
        <v>246</v>
      </c>
      <c r="C38" t="s">
        <v>246</v>
      </c>
      <c r="D38" s="16"/>
      <c r="E38" t="s">
        <v>246</v>
      </c>
      <c r="G38" t="s">
        <v>246</v>
      </c>
      <c r="H38" s="79">
        <v>0</v>
      </c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4">
      <c r="B39" s="80" t="s">
        <v>247</v>
      </c>
      <c r="D39" s="16"/>
      <c r="I39" s="81">
        <v>0</v>
      </c>
      <c r="J39" s="81">
        <v>0</v>
      </c>
      <c r="K39" s="81">
        <f t="shared" si="0"/>
        <v>0</v>
      </c>
      <c r="L39" s="81">
        <f>J39/'סכום נכסי הקרן'!$C$42*100</f>
        <v>0</v>
      </c>
    </row>
    <row r="40" spans="2:14">
      <c r="B40" t="s">
        <v>246</v>
      </c>
      <c r="C40" t="s">
        <v>246</v>
      </c>
      <c r="D40" s="16"/>
      <c r="E40" t="s">
        <v>246</v>
      </c>
      <c r="G40" t="s">
        <v>246</v>
      </c>
      <c r="H40" s="79">
        <v>0</v>
      </c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4">
      <c r="B41" s="80" t="s">
        <v>248</v>
      </c>
      <c r="D41" s="16"/>
      <c r="I41" s="81">
        <v>0</v>
      </c>
      <c r="J41" s="81">
        <v>0</v>
      </c>
      <c r="K41" s="81">
        <f t="shared" si="0"/>
        <v>0</v>
      </c>
      <c r="L41" s="81">
        <f>J41/'סכום נכסי הקרן'!$C$42*100</f>
        <v>0</v>
      </c>
    </row>
    <row r="42" spans="2:14">
      <c r="B42" t="s">
        <v>246</v>
      </c>
      <c r="C42" t="s">
        <v>246</v>
      </c>
      <c r="D42" s="16"/>
      <c r="E42" t="s">
        <v>246</v>
      </c>
      <c r="G42" t="s">
        <v>246</v>
      </c>
      <c r="H42" s="79">
        <v>0</v>
      </c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4">
      <c r="B43" s="80" t="s">
        <v>249</v>
      </c>
      <c r="D43" s="16"/>
      <c r="I43" s="81">
        <v>0</v>
      </c>
      <c r="J43" s="81">
        <v>0</v>
      </c>
      <c r="K43" s="81">
        <f t="shared" si="0"/>
        <v>0</v>
      </c>
      <c r="L43" s="81">
        <f>J43/'סכום נכסי הקרן'!$C$42*100</f>
        <v>0</v>
      </c>
    </row>
    <row r="44" spans="2:14">
      <c r="B44" t="s">
        <v>246</v>
      </c>
      <c r="C44" t="s">
        <v>246</v>
      </c>
      <c r="D44" s="16"/>
      <c r="E44" t="s">
        <v>246</v>
      </c>
      <c r="G44" t="s">
        <v>246</v>
      </c>
      <c r="H44" s="79">
        <v>0</v>
      </c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4">
      <c r="B45" s="80" t="s">
        <v>250</v>
      </c>
      <c r="D45" s="16"/>
      <c r="I45" s="81">
        <v>0</v>
      </c>
      <c r="J45" s="81">
        <f>J46</f>
        <v>28963.086098595912</v>
      </c>
      <c r="K45" s="81">
        <f t="shared" si="0"/>
        <v>33.135125397427949</v>
      </c>
      <c r="L45" s="81">
        <f>J45/'סכום נכסי הקרן'!$C$42*100</f>
        <v>2.303565705962189</v>
      </c>
    </row>
    <row r="46" spans="2:14">
      <c r="B46" s="80" t="s">
        <v>251</v>
      </c>
      <c r="D46" s="16"/>
      <c r="I46" s="81">
        <v>0</v>
      </c>
      <c r="J46" s="81">
        <f>SUM(J47:J56)</f>
        <v>28963.086098595912</v>
      </c>
      <c r="K46" s="81">
        <f t="shared" si="0"/>
        <v>33.135125397427949</v>
      </c>
      <c r="L46" s="81">
        <f>J46/'סכום נכסי הקרן'!$C$42*100</f>
        <v>2.303565705962189</v>
      </c>
    </row>
    <row r="47" spans="2:14">
      <c r="B47" s="88" t="s">
        <v>2575</v>
      </c>
      <c r="C47" t="s">
        <v>213</v>
      </c>
      <c r="D47" t="s">
        <v>214</v>
      </c>
      <c r="E47" t="s">
        <v>215</v>
      </c>
      <c r="F47" t="s">
        <v>216</v>
      </c>
      <c r="G47" t="s">
        <v>112</v>
      </c>
      <c r="H47" s="79">
        <v>0</v>
      </c>
      <c r="I47" s="79">
        <v>0</v>
      </c>
      <c r="J47" s="79">
        <v>6898.8745313999998</v>
      </c>
      <c r="K47" s="79">
        <f t="shared" si="0"/>
        <v>7.8926351950506737</v>
      </c>
      <c r="L47" s="79">
        <f>J47/'סכום נכסי הקרן'!$C$42*100</f>
        <v>0.54869880668688231</v>
      </c>
    </row>
    <row r="48" spans="2:14">
      <c r="B48" s="88" t="s">
        <v>2575</v>
      </c>
      <c r="C48" t="s">
        <v>218</v>
      </c>
      <c r="D48" t="s">
        <v>214</v>
      </c>
      <c r="E48" t="s">
        <v>215</v>
      </c>
      <c r="F48" t="s">
        <v>216</v>
      </c>
      <c r="G48" t="s">
        <v>199</v>
      </c>
      <c r="H48" s="79">
        <v>0</v>
      </c>
      <c r="I48" s="79">
        <v>0</v>
      </c>
      <c r="J48" s="79">
        <v>4.3408323400000004</v>
      </c>
      <c r="K48" s="79">
        <f t="shared" si="0"/>
        <v>4.9661152622159106E-3</v>
      </c>
      <c r="L48" s="79">
        <f>J48/'סכום נכסי הקרן'!$C$42*100</f>
        <v>3.4524609980151103E-4</v>
      </c>
    </row>
    <row r="49" spans="2:12">
      <c r="B49" s="88" t="s">
        <v>2575</v>
      </c>
      <c r="C49" t="s">
        <v>221</v>
      </c>
      <c r="D49" t="s">
        <v>214</v>
      </c>
      <c r="E49" t="s">
        <v>215</v>
      </c>
      <c r="F49" t="s">
        <v>216</v>
      </c>
      <c r="G49" t="s">
        <v>122</v>
      </c>
      <c r="H49" s="79">
        <v>0</v>
      </c>
      <c r="I49" s="79">
        <v>0</v>
      </c>
      <c r="J49" s="79">
        <v>15.59862538</v>
      </c>
      <c r="K49" s="79">
        <f t="shared" si="0"/>
        <v>1.7845557142436522E-2</v>
      </c>
      <c r="L49" s="79">
        <f>J49/'סכום נכסי הקרן'!$C$42*100</f>
        <v>1.2406294813749621E-3</v>
      </c>
    </row>
    <row r="50" spans="2:12">
      <c r="B50" s="88" t="s">
        <v>2575</v>
      </c>
      <c r="C50" t="s">
        <v>224</v>
      </c>
      <c r="D50" t="s">
        <v>214</v>
      </c>
      <c r="E50" t="s">
        <v>215</v>
      </c>
      <c r="F50" t="s">
        <v>216</v>
      </c>
      <c r="G50" t="s">
        <v>116</v>
      </c>
      <c r="H50" s="79">
        <v>0</v>
      </c>
      <c r="I50" s="79">
        <v>0</v>
      </c>
      <c r="J50" s="79">
        <v>15.890889359999999</v>
      </c>
      <c r="K50" s="79">
        <f t="shared" si="0"/>
        <v>1.8179920807740852E-2</v>
      </c>
      <c r="L50" s="79">
        <f>J50/'סכום נכסי הקרן'!$C$42*100</f>
        <v>1.2638745623419609E-3</v>
      </c>
    </row>
    <row r="51" spans="2:12">
      <c r="B51" s="88" t="s">
        <v>2575</v>
      </c>
      <c r="C51" t="s">
        <v>228</v>
      </c>
      <c r="D51" t="s">
        <v>214</v>
      </c>
      <c r="E51" t="s">
        <v>215</v>
      </c>
      <c r="F51" t="s">
        <v>216</v>
      </c>
      <c r="G51" t="s">
        <v>196</v>
      </c>
      <c r="H51" s="79">
        <v>0</v>
      </c>
      <c r="I51" s="79">
        <v>0</v>
      </c>
      <c r="J51" s="79">
        <v>2342.6607710909102</v>
      </c>
      <c r="K51" s="79">
        <f t="shared" si="0"/>
        <v>2.6801135124027988</v>
      </c>
      <c r="L51" s="79">
        <f>J51/'סכום נכסי הקרן'!$C$42*100</f>
        <v>0.18632244487404853</v>
      </c>
    </row>
    <row r="52" spans="2:12">
      <c r="B52" s="88" t="s">
        <v>2575</v>
      </c>
      <c r="C52" t="s">
        <v>232</v>
      </c>
      <c r="D52" t="s">
        <v>214</v>
      </c>
      <c r="E52" t="s">
        <v>215</v>
      </c>
      <c r="F52" t="s">
        <v>216</v>
      </c>
      <c r="G52" t="s">
        <v>198</v>
      </c>
      <c r="H52" s="79">
        <v>0</v>
      </c>
      <c r="I52" s="79">
        <v>0</v>
      </c>
      <c r="J52" s="79">
        <v>3.1833139519999998</v>
      </c>
      <c r="K52" s="79">
        <f t="shared" si="0"/>
        <v>3.6418600773353168E-3</v>
      </c>
      <c r="L52" s="79">
        <f>J52/'סכום נכסי הקרן'!$C$42*100</f>
        <v>2.5318340822436244E-4</v>
      </c>
    </row>
    <row r="53" spans="2:12">
      <c r="B53" s="88" t="s">
        <v>2575</v>
      </c>
      <c r="C53" t="s">
        <v>233</v>
      </c>
      <c r="D53" t="s">
        <v>214</v>
      </c>
      <c r="E53" t="s">
        <v>215</v>
      </c>
      <c r="F53" t="s">
        <v>216</v>
      </c>
      <c r="G53" t="s">
        <v>197</v>
      </c>
      <c r="H53" s="79">
        <v>0</v>
      </c>
      <c r="I53" s="79">
        <v>0</v>
      </c>
      <c r="J53" s="79">
        <v>2.1847631399999998</v>
      </c>
      <c r="K53" s="79">
        <f t="shared" si="0"/>
        <v>2.4994712359429098E-3</v>
      </c>
      <c r="L53" s="79">
        <f>J53/'סכום נכסי הקרן'!$C$42*100</f>
        <v>1.7376412954827518E-4</v>
      </c>
    </row>
    <row r="54" spans="2:12">
      <c r="B54" s="88" t="s">
        <v>2575</v>
      </c>
      <c r="C54" t="s">
        <v>234</v>
      </c>
      <c r="D54" t="s">
        <v>214</v>
      </c>
      <c r="E54" t="s">
        <v>215</v>
      </c>
      <c r="F54" t="s">
        <v>216</v>
      </c>
      <c r="G54" t="s">
        <v>119</v>
      </c>
      <c r="H54" s="79">
        <v>0</v>
      </c>
      <c r="I54" s="79">
        <v>0</v>
      </c>
      <c r="J54" s="79">
        <v>19671.656302788</v>
      </c>
      <c r="K54" s="79">
        <f t="shared" si="0"/>
        <v>22.505295055542572</v>
      </c>
      <c r="L54" s="79">
        <f>J54/'סכום נכסי הקרן'!$C$42*100</f>
        <v>1.5645761188678782</v>
      </c>
    </row>
    <row r="55" spans="2:12">
      <c r="B55" s="88" t="s">
        <v>2575</v>
      </c>
      <c r="C55" t="s">
        <v>239</v>
      </c>
      <c r="D55" t="s">
        <v>214</v>
      </c>
      <c r="E55" t="s">
        <v>215</v>
      </c>
      <c r="F55" t="s">
        <v>216</v>
      </c>
      <c r="G55" t="s">
        <v>240</v>
      </c>
      <c r="H55" s="79">
        <v>0</v>
      </c>
      <c r="I55" s="79">
        <v>0</v>
      </c>
      <c r="J55" s="79">
        <v>1.7424000000000001E-4</v>
      </c>
      <c r="K55" s="79">
        <f t="shared" si="0"/>
        <v>1.9933871099211822E-7</v>
      </c>
      <c r="L55" s="79">
        <f>J55/'סכום נכסי הקרן'!$C$42*100</f>
        <v>1.3858098105999479E-8</v>
      </c>
    </row>
    <row r="56" spans="2:12">
      <c r="B56" s="88" t="s">
        <v>2575</v>
      </c>
      <c r="C56" t="s">
        <v>242</v>
      </c>
      <c r="D56" t="s">
        <v>214</v>
      </c>
      <c r="E56" t="s">
        <v>215</v>
      </c>
      <c r="F56" t="s">
        <v>216</v>
      </c>
      <c r="G56" t="s">
        <v>195</v>
      </c>
      <c r="H56" s="79">
        <v>0</v>
      </c>
      <c r="I56" s="79">
        <v>0</v>
      </c>
      <c r="J56" s="79">
        <v>8.6958949049999994</v>
      </c>
      <c r="K56" s="79">
        <f t="shared" si="0"/>
        <v>9.9485105675254128E-3</v>
      </c>
      <c r="L56" s="79">
        <f>J56/'סכום נכסי הקרן'!$C$42*100</f>
        <v>6.9162399399076561E-4</v>
      </c>
    </row>
    <row r="57" spans="2:12">
      <c r="B57" s="80" t="s">
        <v>252</v>
      </c>
      <c r="D57" s="16"/>
      <c r="I57" s="81">
        <v>0</v>
      </c>
      <c r="J57" s="81">
        <v>0</v>
      </c>
      <c r="K57" s="81">
        <f t="shared" si="0"/>
        <v>0</v>
      </c>
      <c r="L57" s="81">
        <f>J57/'סכום נכסי הקרן'!$C$42*100</f>
        <v>0</v>
      </c>
    </row>
    <row r="58" spans="2:12">
      <c r="B58" t="s">
        <v>246</v>
      </c>
      <c r="C58" t="s">
        <v>246</v>
      </c>
      <c r="D58" s="16"/>
      <c r="E58" t="s">
        <v>246</v>
      </c>
      <c r="G58" t="s">
        <v>246</v>
      </c>
      <c r="H58" s="79">
        <v>0</v>
      </c>
      <c r="I58" s="79">
        <v>0</v>
      </c>
      <c r="J58" s="79">
        <v>0</v>
      </c>
      <c r="K58" s="79">
        <f t="shared" si="0"/>
        <v>0</v>
      </c>
      <c r="L58" s="79">
        <f>J58/'סכום נכסי הקרן'!$C$42*100</f>
        <v>0</v>
      </c>
    </row>
    <row r="59" spans="2:12">
      <c r="B59" t="s">
        <v>253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6" t="s">
        <v>190</v>
      </c>
    </row>
    <row r="2" spans="2:49">
      <c r="B2" s="2" t="s">
        <v>1</v>
      </c>
      <c r="C2" s="12" t="s">
        <v>2619</v>
      </c>
    </row>
    <row r="3" spans="2:49">
      <c r="B3" s="2" t="s">
        <v>2</v>
      </c>
      <c r="C3" s="96" t="s">
        <v>191</v>
      </c>
    </row>
    <row r="4" spans="2:49">
      <c r="B4" s="2" t="s">
        <v>3</v>
      </c>
      <c r="C4" s="96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-40448070.780000001</v>
      </c>
      <c r="H11" s="7"/>
      <c r="I11" s="78">
        <v>3230.6448039011211</v>
      </c>
      <c r="J11" s="78">
        <v>100</v>
      </c>
      <c r="K11" s="78">
        <v>0.26</v>
      </c>
      <c r="AW11" s="16"/>
    </row>
    <row r="12" spans="2:49">
      <c r="B12" s="80" t="s">
        <v>200</v>
      </c>
      <c r="C12" s="16"/>
      <c r="D12" s="16"/>
      <c r="G12" s="81">
        <v>-40448070.780000001</v>
      </c>
      <c r="I12" s="81">
        <v>3230.6448039011211</v>
      </c>
      <c r="J12" s="81">
        <v>100</v>
      </c>
      <c r="K12" s="81">
        <v>0.26</v>
      </c>
    </row>
    <row r="13" spans="2:49">
      <c r="B13" s="80" t="s">
        <v>1898</v>
      </c>
      <c r="C13" s="16"/>
      <c r="D13" s="16"/>
      <c r="G13" s="81">
        <v>1000000</v>
      </c>
      <c r="I13" s="81">
        <v>-3.0051899999999998</v>
      </c>
      <c r="J13" s="81">
        <v>-0.09</v>
      </c>
      <c r="K13" s="81">
        <v>0</v>
      </c>
    </row>
    <row r="14" spans="2:49">
      <c r="B14" t="s">
        <v>2181</v>
      </c>
      <c r="C14" t="s">
        <v>2182</v>
      </c>
      <c r="D14" t="s">
        <v>129</v>
      </c>
      <c r="E14" t="s">
        <v>108</v>
      </c>
      <c r="F14" t="s">
        <v>2183</v>
      </c>
      <c r="G14" s="79">
        <v>1000000</v>
      </c>
      <c r="H14" s="79">
        <v>-0.30051899999999998</v>
      </c>
      <c r="I14" s="79">
        <v>-3.0051899999999998</v>
      </c>
      <c r="J14" s="79">
        <v>-0.09</v>
      </c>
      <c r="K14" s="79">
        <v>0</v>
      </c>
    </row>
    <row r="15" spans="2:49">
      <c r="B15" s="80" t="s">
        <v>1899</v>
      </c>
      <c r="C15" s="16"/>
      <c r="D15" s="16"/>
      <c r="G15" s="81">
        <v>-37585000</v>
      </c>
      <c r="I15" s="81">
        <v>3060.602164810226</v>
      </c>
      <c r="J15" s="81">
        <v>94.74</v>
      </c>
      <c r="K15" s="81">
        <v>0.24</v>
      </c>
    </row>
    <row r="16" spans="2:49">
      <c r="B16" t="s">
        <v>2184</v>
      </c>
      <c r="C16" t="s">
        <v>2185</v>
      </c>
      <c r="D16" t="s">
        <v>129</v>
      </c>
      <c r="E16" t="s">
        <v>116</v>
      </c>
      <c r="F16" t="s">
        <v>2186</v>
      </c>
      <c r="G16" s="79">
        <v>-2415000</v>
      </c>
      <c r="H16" s="79">
        <v>-6.4439780162746167</v>
      </c>
      <c r="I16" s="79">
        <v>155.622069093032</v>
      </c>
      <c r="J16" s="79">
        <v>4.82</v>
      </c>
      <c r="K16" s="79">
        <v>0.01</v>
      </c>
    </row>
    <row r="17" spans="2:11">
      <c r="B17" t="s">
        <v>2187</v>
      </c>
      <c r="C17" t="s">
        <v>2188</v>
      </c>
      <c r="D17" t="s">
        <v>129</v>
      </c>
      <c r="E17" t="s">
        <v>116</v>
      </c>
      <c r="F17" t="s">
        <v>2189</v>
      </c>
      <c r="G17" s="79">
        <v>-600000</v>
      </c>
      <c r="H17" s="79">
        <v>-19.581190144118999</v>
      </c>
      <c r="I17" s="79">
        <v>117.48714086471399</v>
      </c>
      <c r="J17" s="79">
        <v>3.64</v>
      </c>
      <c r="K17" s="79">
        <v>0.01</v>
      </c>
    </row>
    <row r="18" spans="2:11">
      <c r="B18" t="s">
        <v>2190</v>
      </c>
      <c r="C18" t="s">
        <v>2191</v>
      </c>
      <c r="D18" t="s">
        <v>129</v>
      </c>
      <c r="E18" t="s">
        <v>112</v>
      </c>
      <c r="F18" t="s">
        <v>2134</v>
      </c>
      <c r="G18" s="79">
        <v>-17620000</v>
      </c>
      <c r="H18" s="79">
        <v>-13.001537400680988</v>
      </c>
      <c r="I18" s="79">
        <v>2290.8708899999901</v>
      </c>
      <c r="J18" s="79">
        <v>70.91</v>
      </c>
      <c r="K18" s="79">
        <v>0.18</v>
      </c>
    </row>
    <row r="19" spans="2:11">
      <c r="B19" t="s">
        <v>2192</v>
      </c>
      <c r="C19" t="s">
        <v>2193</v>
      </c>
      <c r="D19" t="s">
        <v>129</v>
      </c>
      <c r="E19" t="s">
        <v>112</v>
      </c>
      <c r="F19" t="s">
        <v>783</v>
      </c>
      <c r="G19" s="79">
        <v>-3500000</v>
      </c>
      <c r="H19" s="79">
        <v>-9.1931421911422007</v>
      </c>
      <c r="I19" s="79">
        <v>321.75997668997701</v>
      </c>
      <c r="J19" s="79">
        <v>9.9600000000000009</v>
      </c>
      <c r="K19" s="79">
        <v>0.03</v>
      </c>
    </row>
    <row r="20" spans="2:11">
      <c r="B20" t="s">
        <v>2194</v>
      </c>
      <c r="C20" t="s">
        <v>2195</v>
      </c>
      <c r="D20" t="s">
        <v>129</v>
      </c>
      <c r="E20" t="s">
        <v>116</v>
      </c>
      <c r="F20" t="s">
        <v>1959</v>
      </c>
      <c r="G20" s="79">
        <v>-300000</v>
      </c>
      <c r="H20" s="79">
        <v>-0.322938775510204</v>
      </c>
      <c r="I20" s="79">
        <v>0.968816326530612</v>
      </c>
      <c r="J20" s="79">
        <v>0.03</v>
      </c>
      <c r="K20" s="79">
        <v>0</v>
      </c>
    </row>
    <row r="21" spans="2:11">
      <c r="B21" t="s">
        <v>2196</v>
      </c>
      <c r="C21" t="s">
        <v>2197</v>
      </c>
      <c r="D21" t="s">
        <v>129</v>
      </c>
      <c r="E21" t="s">
        <v>112</v>
      </c>
      <c r="F21" t="s">
        <v>1959</v>
      </c>
      <c r="G21" s="79">
        <v>-1000000</v>
      </c>
      <c r="H21" s="79">
        <v>-5.2936666666666703</v>
      </c>
      <c r="I21" s="79">
        <v>52.936666666666703</v>
      </c>
      <c r="J21" s="79">
        <v>1.64</v>
      </c>
      <c r="K21" s="79">
        <v>0</v>
      </c>
    </row>
    <row r="22" spans="2:11">
      <c r="B22" t="s">
        <v>2198</v>
      </c>
      <c r="C22" t="s">
        <v>2199</v>
      </c>
      <c r="D22" t="s">
        <v>129</v>
      </c>
      <c r="E22" t="s">
        <v>112</v>
      </c>
      <c r="F22" t="s">
        <v>2200</v>
      </c>
      <c r="G22" s="79">
        <v>-1600000</v>
      </c>
      <c r="H22" s="79">
        <v>-1.1404406250000001</v>
      </c>
      <c r="I22" s="79">
        <v>18.247050000000002</v>
      </c>
      <c r="J22" s="79">
        <v>0.56000000000000005</v>
      </c>
      <c r="K22" s="79">
        <v>0</v>
      </c>
    </row>
    <row r="23" spans="2:11">
      <c r="B23" t="s">
        <v>2201</v>
      </c>
      <c r="C23" t="s">
        <v>2202</v>
      </c>
      <c r="D23" t="s">
        <v>129</v>
      </c>
      <c r="E23" t="s">
        <v>112</v>
      </c>
      <c r="F23" t="s">
        <v>2117</v>
      </c>
      <c r="G23" s="79">
        <v>-700000</v>
      </c>
      <c r="H23" s="79">
        <v>-4.2844100000000003</v>
      </c>
      <c r="I23" s="79">
        <v>29.990870000000001</v>
      </c>
      <c r="J23" s="79">
        <v>0.93</v>
      </c>
      <c r="K23" s="79">
        <v>0</v>
      </c>
    </row>
    <row r="24" spans="2:11">
      <c r="B24" t="s">
        <v>2203</v>
      </c>
      <c r="C24" t="s">
        <v>2204</v>
      </c>
      <c r="D24" t="s">
        <v>129</v>
      </c>
      <c r="E24" t="s">
        <v>112</v>
      </c>
      <c r="F24" t="s">
        <v>2186</v>
      </c>
      <c r="G24" s="79">
        <v>-1000000</v>
      </c>
      <c r="H24" s="79">
        <v>-4.1409879101899802</v>
      </c>
      <c r="I24" s="79">
        <v>41.409879101899797</v>
      </c>
      <c r="J24" s="79">
        <v>1.28</v>
      </c>
      <c r="K24" s="79">
        <v>0</v>
      </c>
    </row>
    <row r="25" spans="2:11">
      <c r="B25" t="s">
        <v>2205</v>
      </c>
      <c r="C25" t="s">
        <v>2206</v>
      </c>
      <c r="D25" t="s">
        <v>129</v>
      </c>
      <c r="E25" t="s">
        <v>112</v>
      </c>
      <c r="F25" t="s">
        <v>2207</v>
      </c>
      <c r="G25" s="79">
        <v>-1000000</v>
      </c>
      <c r="H25" s="79">
        <v>-0.25611800000000001</v>
      </c>
      <c r="I25" s="79">
        <v>2.5611799999999998</v>
      </c>
      <c r="J25" s="79">
        <v>0.08</v>
      </c>
      <c r="K25" s="79">
        <v>0</v>
      </c>
    </row>
    <row r="26" spans="2:11">
      <c r="B26" t="s">
        <v>2208</v>
      </c>
      <c r="C26" t="s">
        <v>2209</v>
      </c>
      <c r="D26" t="s">
        <v>129</v>
      </c>
      <c r="E26" t="s">
        <v>112</v>
      </c>
      <c r="F26" t="s">
        <v>478</v>
      </c>
      <c r="G26" s="79">
        <v>-5050000</v>
      </c>
      <c r="H26" s="79">
        <v>-0.13716594059405901</v>
      </c>
      <c r="I26" s="79">
        <v>6.9268799999999802</v>
      </c>
      <c r="J26" s="79">
        <v>0.21</v>
      </c>
      <c r="K26" s="79">
        <v>0</v>
      </c>
    </row>
    <row r="27" spans="2:11">
      <c r="B27" t="s">
        <v>2210</v>
      </c>
      <c r="C27" t="s">
        <v>2211</v>
      </c>
      <c r="D27" t="s">
        <v>129</v>
      </c>
      <c r="E27" t="s">
        <v>112</v>
      </c>
      <c r="F27" t="s">
        <v>2212</v>
      </c>
      <c r="G27" s="79">
        <v>-2800000</v>
      </c>
      <c r="H27" s="79">
        <v>-0.77931235955056066</v>
      </c>
      <c r="I27" s="79">
        <v>21.820746067415701</v>
      </c>
      <c r="J27" s="79">
        <v>0.68</v>
      </c>
      <c r="K27" s="79">
        <v>0</v>
      </c>
    </row>
    <row r="28" spans="2:11">
      <c r="B28" s="80" t="s">
        <v>2179</v>
      </c>
      <c r="C28" s="16"/>
      <c r="D28" s="16"/>
      <c r="G28" s="81">
        <v>-3864098.44</v>
      </c>
      <c r="I28" s="81">
        <v>88.056293999855271</v>
      </c>
      <c r="J28" s="81">
        <v>2.73</v>
      </c>
      <c r="K28" s="81">
        <v>0.01</v>
      </c>
    </row>
    <row r="29" spans="2:11">
      <c r="B29" t="s">
        <v>2213</v>
      </c>
      <c r="C29" t="s">
        <v>2214</v>
      </c>
      <c r="D29" t="s">
        <v>129</v>
      </c>
      <c r="E29" t="s">
        <v>116</v>
      </c>
      <c r="F29" t="s">
        <v>2215</v>
      </c>
      <c r="G29" s="79">
        <v>-250000</v>
      </c>
      <c r="H29" s="79">
        <v>5.9461666666666799</v>
      </c>
      <c r="I29" s="79">
        <v>-14.8654166666667</v>
      </c>
      <c r="J29" s="79">
        <v>-0.46</v>
      </c>
      <c r="K29" s="79">
        <v>0</v>
      </c>
    </row>
    <row r="30" spans="2:11">
      <c r="B30" t="s">
        <v>2216</v>
      </c>
      <c r="C30" t="s">
        <v>2217</v>
      </c>
      <c r="D30" t="s">
        <v>129</v>
      </c>
      <c r="E30" t="s">
        <v>119</v>
      </c>
      <c r="F30" t="s">
        <v>324</v>
      </c>
      <c r="G30" s="79">
        <v>-170000</v>
      </c>
      <c r="H30" s="79">
        <v>0.47457830368999826</v>
      </c>
      <c r="I30" s="79">
        <v>-0.80678311627299704</v>
      </c>
      <c r="J30" s="79">
        <v>-0.02</v>
      </c>
      <c r="K30" s="79">
        <v>0</v>
      </c>
    </row>
    <row r="31" spans="2:11">
      <c r="B31" t="s">
        <v>2218</v>
      </c>
      <c r="C31" t="s">
        <v>2219</v>
      </c>
      <c r="D31" t="s">
        <v>129</v>
      </c>
      <c r="E31" t="s">
        <v>119</v>
      </c>
      <c r="F31" t="s">
        <v>2220</v>
      </c>
      <c r="G31" s="79">
        <v>-3588000</v>
      </c>
      <c r="H31" s="79">
        <v>-7.1312857142857302</v>
      </c>
      <c r="I31" s="79">
        <v>255.87053142857201</v>
      </c>
      <c r="J31" s="79">
        <v>7.92</v>
      </c>
      <c r="K31" s="79">
        <v>0.02</v>
      </c>
    </row>
    <row r="32" spans="2:11">
      <c r="B32" t="s">
        <v>2221</v>
      </c>
      <c r="C32" t="s">
        <v>2222</v>
      </c>
      <c r="D32" t="s">
        <v>129</v>
      </c>
      <c r="E32" t="s">
        <v>119</v>
      </c>
      <c r="F32" t="s">
        <v>274</v>
      </c>
      <c r="G32" s="79">
        <v>-300000</v>
      </c>
      <c r="H32" s="79">
        <v>7.0589466666666665</v>
      </c>
      <c r="I32" s="79">
        <v>-21.176839999999999</v>
      </c>
      <c r="J32" s="79">
        <v>-0.66</v>
      </c>
      <c r="K32" s="79">
        <v>0</v>
      </c>
    </row>
    <row r="33" spans="2:11">
      <c r="B33" t="s">
        <v>2223</v>
      </c>
      <c r="C33" t="s">
        <v>2224</v>
      </c>
      <c r="D33" t="s">
        <v>129</v>
      </c>
      <c r="E33" t="s">
        <v>116</v>
      </c>
      <c r="F33" t="s">
        <v>883</v>
      </c>
      <c r="G33" s="79">
        <v>-850000</v>
      </c>
      <c r="H33" s="79">
        <v>10.234450000000001</v>
      </c>
      <c r="I33" s="79">
        <v>-86.992824999999996</v>
      </c>
      <c r="J33" s="79">
        <v>-2.69</v>
      </c>
      <c r="K33" s="79">
        <v>-0.01</v>
      </c>
    </row>
    <row r="34" spans="2:11">
      <c r="B34" t="s">
        <v>2225</v>
      </c>
      <c r="C34" t="s">
        <v>2226</v>
      </c>
      <c r="D34" t="s">
        <v>129</v>
      </c>
      <c r="E34" t="s">
        <v>116</v>
      </c>
      <c r="F34" t="s">
        <v>2227</v>
      </c>
      <c r="G34" s="79">
        <v>-1500000</v>
      </c>
      <c r="H34" s="79">
        <v>-1.9610126666666667</v>
      </c>
      <c r="I34" s="79">
        <v>29.415189999999999</v>
      </c>
      <c r="J34" s="79">
        <v>0.91</v>
      </c>
      <c r="K34" s="79">
        <v>0</v>
      </c>
    </row>
    <row r="35" spans="2:11">
      <c r="B35" t="s">
        <v>2228</v>
      </c>
      <c r="C35" t="s">
        <v>2229</v>
      </c>
      <c r="D35" t="s">
        <v>129</v>
      </c>
      <c r="E35" t="s">
        <v>112</v>
      </c>
      <c r="F35" t="s">
        <v>296</v>
      </c>
      <c r="G35" s="79">
        <v>1868901.56</v>
      </c>
      <c r="H35" s="79">
        <v>-3.1828535688096915</v>
      </c>
      <c r="I35" s="79">
        <v>-59.484400000000001</v>
      </c>
      <c r="J35" s="79">
        <v>-1.84</v>
      </c>
      <c r="K35" s="79">
        <v>0</v>
      </c>
    </row>
    <row r="36" spans="2:11">
      <c r="B36" t="s">
        <v>2230</v>
      </c>
      <c r="C36" t="s">
        <v>2231</v>
      </c>
      <c r="D36" t="s">
        <v>129</v>
      </c>
      <c r="E36" t="s">
        <v>116</v>
      </c>
      <c r="F36" t="s">
        <v>2232</v>
      </c>
      <c r="G36" s="79">
        <v>-330000</v>
      </c>
      <c r="H36" s="79">
        <v>0.61580392156862729</v>
      </c>
      <c r="I36" s="79">
        <v>-2.0321529411764701</v>
      </c>
      <c r="J36" s="79">
        <v>-0.06</v>
      </c>
      <c r="K36" s="79">
        <v>0</v>
      </c>
    </row>
    <row r="37" spans="2:11">
      <c r="B37" t="s">
        <v>2233</v>
      </c>
      <c r="C37" t="s">
        <v>2234</v>
      </c>
      <c r="D37" t="s">
        <v>129</v>
      </c>
      <c r="E37" t="s">
        <v>116</v>
      </c>
      <c r="F37" t="s">
        <v>2235</v>
      </c>
      <c r="G37" s="79">
        <v>1600000</v>
      </c>
      <c r="H37" s="79">
        <v>2.9909068749999999</v>
      </c>
      <c r="I37" s="79">
        <v>47.854509999999998</v>
      </c>
      <c r="J37" s="79">
        <v>1.48</v>
      </c>
      <c r="K37" s="79">
        <v>0</v>
      </c>
    </row>
    <row r="38" spans="2:11">
      <c r="B38" t="s">
        <v>2236</v>
      </c>
      <c r="C38" t="s">
        <v>2237</v>
      </c>
      <c r="D38" t="s">
        <v>129</v>
      </c>
      <c r="E38" t="s">
        <v>116</v>
      </c>
      <c r="F38" t="s">
        <v>783</v>
      </c>
      <c r="G38" s="79">
        <v>200000</v>
      </c>
      <c r="H38" s="79">
        <v>7.3717249999999996</v>
      </c>
      <c r="I38" s="79">
        <v>14.743449999999999</v>
      </c>
      <c r="J38" s="79">
        <v>0.46</v>
      </c>
      <c r="K38" s="79">
        <v>0</v>
      </c>
    </row>
    <row r="39" spans="2:11">
      <c r="B39" t="s">
        <v>2238</v>
      </c>
      <c r="C39" t="s">
        <v>2239</v>
      </c>
      <c r="D39" t="s">
        <v>129</v>
      </c>
      <c r="E39" t="s">
        <v>119</v>
      </c>
      <c r="F39" t="s">
        <v>2029</v>
      </c>
      <c r="G39" s="79">
        <v>1200000</v>
      </c>
      <c r="H39" s="79">
        <v>-3.0686716666666665</v>
      </c>
      <c r="I39" s="79">
        <v>-36.824060000000003</v>
      </c>
      <c r="J39" s="79">
        <v>-1.1399999999999999</v>
      </c>
      <c r="K39" s="79">
        <v>0</v>
      </c>
    </row>
    <row r="40" spans="2:11">
      <c r="B40" t="s">
        <v>2240</v>
      </c>
      <c r="C40" t="s">
        <v>2241</v>
      </c>
      <c r="D40" t="s">
        <v>129</v>
      </c>
      <c r="E40" t="s">
        <v>116</v>
      </c>
      <c r="F40" t="s">
        <v>912</v>
      </c>
      <c r="G40" s="79">
        <v>-120000</v>
      </c>
      <c r="H40" s="79">
        <v>5.0525423728813585</v>
      </c>
      <c r="I40" s="79">
        <v>-6.0630508474576299</v>
      </c>
      <c r="J40" s="79">
        <v>-0.19</v>
      </c>
      <c r="K40" s="79">
        <v>0</v>
      </c>
    </row>
    <row r="41" spans="2:11">
      <c r="B41" t="s">
        <v>2242</v>
      </c>
      <c r="C41" t="s">
        <v>2243</v>
      </c>
      <c r="D41" t="s">
        <v>129</v>
      </c>
      <c r="E41" t="s">
        <v>119</v>
      </c>
      <c r="F41" t="s">
        <v>299</v>
      </c>
      <c r="G41" s="79">
        <v>-350000</v>
      </c>
      <c r="H41" s="79">
        <v>8.4338333333333431</v>
      </c>
      <c r="I41" s="79">
        <v>-29.518416666666699</v>
      </c>
      <c r="J41" s="79">
        <v>-0.91</v>
      </c>
      <c r="K41" s="79">
        <v>0</v>
      </c>
    </row>
    <row r="42" spans="2:11">
      <c r="B42" t="s">
        <v>2244</v>
      </c>
      <c r="C42" t="s">
        <v>2245</v>
      </c>
      <c r="D42" t="s">
        <v>129</v>
      </c>
      <c r="E42" t="s">
        <v>116</v>
      </c>
      <c r="F42" t="s">
        <v>2246</v>
      </c>
      <c r="G42" s="79">
        <v>550000</v>
      </c>
      <c r="H42" s="79">
        <v>2.0908854545454547</v>
      </c>
      <c r="I42" s="79">
        <v>11.49987</v>
      </c>
      <c r="J42" s="79">
        <v>0.36</v>
      </c>
      <c r="K42" s="79">
        <v>0</v>
      </c>
    </row>
    <row r="43" spans="2:11">
      <c r="B43" t="s">
        <v>2247</v>
      </c>
      <c r="C43" t="s">
        <v>2248</v>
      </c>
      <c r="D43" t="s">
        <v>129</v>
      </c>
      <c r="E43" t="s">
        <v>119</v>
      </c>
      <c r="F43" t="s">
        <v>2246</v>
      </c>
      <c r="G43" s="79">
        <v>-650000</v>
      </c>
      <c r="H43" s="79">
        <v>7.4365238095238153</v>
      </c>
      <c r="I43" s="79">
        <v>-48.3374047619048</v>
      </c>
      <c r="J43" s="79">
        <v>-1.5</v>
      </c>
      <c r="K43" s="79">
        <v>0</v>
      </c>
    </row>
    <row r="44" spans="2:11">
      <c r="B44" t="s">
        <v>2249</v>
      </c>
      <c r="C44" t="s">
        <v>2250</v>
      </c>
      <c r="D44" t="s">
        <v>129</v>
      </c>
      <c r="E44" t="s">
        <v>116</v>
      </c>
      <c r="F44" t="s">
        <v>2117</v>
      </c>
      <c r="G44" s="79">
        <v>580000</v>
      </c>
      <c r="H44" s="79">
        <v>4.0803551724137934</v>
      </c>
      <c r="I44" s="79">
        <v>23.666060000000002</v>
      </c>
      <c r="J44" s="79">
        <v>0.73</v>
      </c>
      <c r="K44" s="79">
        <v>0</v>
      </c>
    </row>
    <row r="45" spans="2:11">
      <c r="B45" t="s">
        <v>2251</v>
      </c>
      <c r="C45" t="s">
        <v>2252</v>
      </c>
      <c r="D45" t="s">
        <v>129</v>
      </c>
      <c r="E45" t="s">
        <v>119</v>
      </c>
      <c r="F45" t="s">
        <v>324</v>
      </c>
      <c r="G45" s="79">
        <v>-1205000</v>
      </c>
      <c r="H45" s="79">
        <v>0.76646285714285722</v>
      </c>
      <c r="I45" s="79">
        <v>-9.2358774285714293</v>
      </c>
      <c r="J45" s="79">
        <v>-0.28999999999999998</v>
      </c>
      <c r="K45" s="79">
        <v>0</v>
      </c>
    </row>
    <row r="46" spans="2:11">
      <c r="B46" t="s">
        <v>2253</v>
      </c>
      <c r="C46" t="s">
        <v>2254</v>
      </c>
      <c r="D46" t="s">
        <v>129</v>
      </c>
      <c r="E46" t="s">
        <v>119</v>
      </c>
      <c r="F46" t="s">
        <v>2255</v>
      </c>
      <c r="G46" s="79">
        <v>-50000</v>
      </c>
      <c r="H46" s="79">
        <v>-1.0374000000000001</v>
      </c>
      <c r="I46" s="79">
        <v>0.51870000000000005</v>
      </c>
      <c r="J46" s="79">
        <v>0.02</v>
      </c>
      <c r="K46" s="79">
        <v>0</v>
      </c>
    </row>
    <row r="47" spans="2:11">
      <c r="B47" t="s">
        <v>2256</v>
      </c>
      <c r="C47" t="s">
        <v>2257</v>
      </c>
      <c r="D47" t="s">
        <v>129</v>
      </c>
      <c r="E47" t="s">
        <v>116</v>
      </c>
      <c r="F47" t="s">
        <v>478</v>
      </c>
      <c r="G47" s="79">
        <v>-500000</v>
      </c>
      <c r="H47" s="79">
        <v>-3.965042</v>
      </c>
      <c r="I47" s="79">
        <v>19.825209999999998</v>
      </c>
      <c r="J47" s="79">
        <v>0.61</v>
      </c>
      <c r="K47" s="79">
        <v>0</v>
      </c>
    </row>
    <row r="48" spans="2:11">
      <c r="B48" s="80" t="s">
        <v>1900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246</v>
      </c>
      <c r="C49" t="s">
        <v>246</v>
      </c>
      <c r="D49" t="s">
        <v>246</v>
      </c>
      <c r="E49" t="s">
        <v>246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s="80" t="s">
        <v>1052</v>
      </c>
      <c r="C50" s="16"/>
      <c r="D50" s="16"/>
      <c r="G50" s="81">
        <v>1027.6600000000001</v>
      </c>
      <c r="I50" s="81">
        <v>84.991535091040006</v>
      </c>
      <c r="J50" s="81">
        <v>2.63</v>
      </c>
      <c r="K50" s="81">
        <v>0.01</v>
      </c>
    </row>
    <row r="51" spans="2:11">
      <c r="B51" t="s">
        <v>2258</v>
      </c>
      <c r="C51" t="s">
        <v>2259</v>
      </c>
      <c r="D51" t="s">
        <v>129</v>
      </c>
      <c r="E51" t="s">
        <v>108</v>
      </c>
      <c r="F51" t="s">
        <v>2081</v>
      </c>
      <c r="G51" s="79">
        <v>1027.6600000000001</v>
      </c>
      <c r="H51" s="79">
        <v>8270.3943999999992</v>
      </c>
      <c r="I51" s="79">
        <v>84.991535091040006</v>
      </c>
      <c r="J51" s="79">
        <v>2.63</v>
      </c>
      <c r="K51" s="79">
        <v>0.01</v>
      </c>
    </row>
    <row r="52" spans="2:11">
      <c r="B52" s="80" t="s">
        <v>250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s="80" t="s">
        <v>1898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246</v>
      </c>
      <c r="C54" t="s">
        <v>246</v>
      </c>
      <c r="D54" t="s">
        <v>246</v>
      </c>
      <c r="E54" t="s">
        <v>246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2180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246</v>
      </c>
      <c r="C56" t="s">
        <v>246</v>
      </c>
      <c r="D56" t="s">
        <v>246</v>
      </c>
      <c r="E56" t="s">
        <v>246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1900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246</v>
      </c>
      <c r="C58" t="s">
        <v>246</v>
      </c>
      <c r="D58" t="s">
        <v>246</v>
      </c>
      <c r="E58" t="s">
        <v>246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1052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246</v>
      </c>
      <c r="C60" t="s">
        <v>246</v>
      </c>
      <c r="D60" t="s">
        <v>246</v>
      </c>
      <c r="E60" t="s">
        <v>246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253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6" t="s">
        <v>190</v>
      </c>
    </row>
    <row r="2" spans="2:78">
      <c r="B2" s="2" t="s">
        <v>1</v>
      </c>
      <c r="C2" s="12" t="s">
        <v>2619</v>
      </c>
    </row>
    <row r="3" spans="2:78">
      <c r="B3" s="2" t="s">
        <v>2</v>
      </c>
      <c r="C3" s="96" t="s">
        <v>191</v>
      </c>
    </row>
    <row r="4" spans="2:78">
      <c r="B4" s="2" t="s">
        <v>3</v>
      </c>
      <c r="C4" s="96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67.02</v>
      </c>
      <c r="I11" s="7"/>
      <c r="J11" s="7"/>
      <c r="K11" s="78">
        <v>6.47</v>
      </c>
      <c r="L11" s="78">
        <v>300000</v>
      </c>
      <c r="M11" s="7"/>
      <c r="N11" s="78">
        <v>5.82300723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1930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246</v>
      </c>
      <c r="C14" t="s">
        <v>246</v>
      </c>
      <c r="D14" s="16"/>
      <c r="E14" t="s">
        <v>246</v>
      </c>
      <c r="H14" s="79">
        <v>0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1931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246</v>
      </c>
      <c r="C16" t="s">
        <v>246</v>
      </c>
      <c r="D16" s="16"/>
      <c r="E16" t="s">
        <v>246</v>
      </c>
      <c r="H16" s="79">
        <v>0</v>
      </c>
      <c r="I16" t="s">
        <v>246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1932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1933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246</v>
      </c>
      <c r="C19" t="s">
        <v>246</v>
      </c>
      <c r="D19" s="16"/>
      <c r="E19" t="s">
        <v>246</v>
      </c>
      <c r="H19" s="79">
        <v>0</v>
      </c>
      <c r="I19" t="s">
        <v>246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1934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246</v>
      </c>
      <c r="C21" t="s">
        <v>246</v>
      </c>
      <c r="D21" s="16"/>
      <c r="E21" t="s">
        <v>246</v>
      </c>
      <c r="H21" s="79">
        <v>0</v>
      </c>
      <c r="I21" t="s">
        <v>246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1935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246</v>
      </c>
      <c r="C23" t="s">
        <v>246</v>
      </c>
      <c r="D23" s="16"/>
      <c r="E23" t="s">
        <v>246</v>
      </c>
      <c r="H23" s="79">
        <v>0</v>
      </c>
      <c r="I23" t="s">
        <v>246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1936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246</v>
      </c>
      <c r="C25" t="s">
        <v>246</v>
      </c>
      <c r="D25" s="16"/>
      <c r="E25" t="s">
        <v>246</v>
      </c>
      <c r="H25" s="79">
        <v>0</v>
      </c>
      <c r="I25" t="s">
        <v>246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250</v>
      </c>
      <c r="D26" s="16"/>
      <c r="H26" s="81">
        <v>67.02</v>
      </c>
      <c r="K26" s="81">
        <v>6.47</v>
      </c>
      <c r="L26" s="81">
        <v>300000</v>
      </c>
      <c r="N26" s="81">
        <v>5.82300723</v>
      </c>
      <c r="P26" s="81">
        <v>100</v>
      </c>
      <c r="Q26" s="81">
        <v>0</v>
      </c>
    </row>
    <row r="27" spans="2:17">
      <c r="B27" s="80" t="s">
        <v>1930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246</v>
      </c>
      <c r="C28" t="s">
        <v>246</v>
      </c>
      <c r="D28" s="16"/>
      <c r="E28" t="s">
        <v>246</v>
      </c>
      <c r="H28" s="79">
        <v>0</v>
      </c>
      <c r="I28" t="s">
        <v>246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1931</v>
      </c>
      <c r="D29" s="16"/>
      <c r="H29" s="81">
        <v>67.02</v>
      </c>
      <c r="K29" s="81">
        <v>6.47</v>
      </c>
      <c r="L29" s="81">
        <v>300000</v>
      </c>
      <c r="N29" s="81">
        <v>5.82300723</v>
      </c>
      <c r="P29" s="81">
        <v>100</v>
      </c>
      <c r="Q29" s="81">
        <v>0</v>
      </c>
    </row>
    <row r="30" spans="2:17">
      <c r="B30" t="s">
        <v>2260</v>
      </c>
      <c r="C30" t="s">
        <v>2261</v>
      </c>
      <c r="D30" t="s">
        <v>2262</v>
      </c>
      <c r="E30" t="s">
        <v>246</v>
      </c>
      <c r="F30" t="s">
        <v>838</v>
      </c>
      <c r="G30" t="s">
        <v>262</v>
      </c>
      <c r="H30" s="79">
        <v>67.02</v>
      </c>
      <c r="I30" t="s">
        <v>116</v>
      </c>
      <c r="J30" s="79">
        <v>0</v>
      </c>
      <c r="K30" s="79">
        <v>6.47</v>
      </c>
      <c r="L30" s="79">
        <v>100000</v>
      </c>
      <c r="M30" s="79">
        <v>1.5</v>
      </c>
      <c r="N30" s="79">
        <v>5.8230000000000004</v>
      </c>
      <c r="O30" s="79">
        <v>0.34</v>
      </c>
      <c r="P30" s="79">
        <v>100</v>
      </c>
      <c r="Q30" s="79">
        <v>0</v>
      </c>
    </row>
    <row r="31" spans="2:17">
      <c r="B31" t="s">
        <v>2263</v>
      </c>
      <c r="C31" t="s">
        <v>2264</v>
      </c>
      <c r="D31" t="s">
        <v>2262</v>
      </c>
      <c r="E31" t="s">
        <v>246</v>
      </c>
      <c r="F31" t="s">
        <v>838</v>
      </c>
      <c r="G31" t="s">
        <v>262</v>
      </c>
      <c r="H31" s="79">
        <v>0.01</v>
      </c>
      <c r="I31" t="s">
        <v>112</v>
      </c>
      <c r="J31" s="79">
        <v>0</v>
      </c>
      <c r="K31" s="79">
        <v>0.01</v>
      </c>
      <c r="L31" s="79">
        <v>200000</v>
      </c>
      <c r="M31" s="79">
        <v>9.9999999999999995E-7</v>
      </c>
      <c r="N31" s="79">
        <v>7.2300000000000002E-6</v>
      </c>
      <c r="O31" s="79">
        <v>0.28000000000000003</v>
      </c>
      <c r="P31" s="79">
        <v>0</v>
      </c>
      <c r="Q31" s="79">
        <v>0</v>
      </c>
    </row>
    <row r="32" spans="2:17">
      <c r="B32" s="80" t="s">
        <v>1932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1933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246</v>
      </c>
      <c r="C34" t="s">
        <v>246</v>
      </c>
      <c r="D34" s="16"/>
      <c r="E34" t="s">
        <v>246</v>
      </c>
      <c r="H34" s="79">
        <v>0</v>
      </c>
      <c r="I34" t="s">
        <v>246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1934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246</v>
      </c>
      <c r="C36" t="s">
        <v>246</v>
      </c>
      <c r="D36" s="16"/>
      <c r="E36" t="s">
        <v>246</v>
      </c>
      <c r="H36" s="79">
        <v>0</v>
      </c>
      <c r="I36" t="s">
        <v>246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1935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246</v>
      </c>
      <c r="C38" t="s">
        <v>246</v>
      </c>
      <c r="D38" s="16"/>
      <c r="E38" t="s">
        <v>246</v>
      </c>
      <c r="H38" s="79">
        <v>0</v>
      </c>
      <c r="I38" t="s">
        <v>246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1936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246</v>
      </c>
      <c r="C40" t="s">
        <v>246</v>
      </c>
      <c r="D40" s="16"/>
      <c r="E40" t="s">
        <v>246</v>
      </c>
      <c r="H40" s="79">
        <v>0</v>
      </c>
      <c r="I40" t="s">
        <v>246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E187"/>
  <sheetViews>
    <sheetView rightToLeft="1" topLeftCell="B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57">
      <c r="B1" s="2" t="s">
        <v>0</v>
      </c>
      <c r="C1" s="96" t="s">
        <v>190</v>
      </c>
    </row>
    <row r="2" spans="2:57">
      <c r="B2" s="2" t="s">
        <v>1</v>
      </c>
      <c r="C2" s="12" t="s">
        <v>2619</v>
      </c>
    </row>
    <row r="3" spans="2:57">
      <c r="B3" s="2" t="s">
        <v>2</v>
      </c>
      <c r="C3" s="96" t="s">
        <v>191</v>
      </c>
    </row>
    <row r="4" spans="2:57">
      <c r="B4" s="2" t="s">
        <v>3</v>
      </c>
      <c r="C4" s="96" t="s">
        <v>192</v>
      </c>
    </row>
    <row r="5" spans="2:57">
      <c r="B5" s="91" t="s">
        <v>193</v>
      </c>
      <c r="C5" s="2" t="s">
        <v>194</v>
      </c>
    </row>
    <row r="7" spans="2:57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7" s="19" customFormat="1" ht="63">
      <c r="B8" s="92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BD8" s="19" t="s">
        <v>155</v>
      </c>
      <c r="BE8" s="19" t="s">
        <v>108</v>
      </c>
    </row>
    <row r="9" spans="2:57" s="19" customFormat="1" ht="24" customHeight="1">
      <c r="B9" s="93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BD9" s="19" t="s">
        <v>156</v>
      </c>
      <c r="BE9" s="19" t="s">
        <v>112</v>
      </c>
    </row>
    <row r="10" spans="2:57" s="23" customFormat="1" ht="18" customHeight="1">
      <c r="B10" s="94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BD10" s="23" t="s">
        <v>157</v>
      </c>
      <c r="BE10" s="23" t="s">
        <v>116</v>
      </c>
    </row>
    <row r="11" spans="2:57" s="23" customFormat="1" ht="18" customHeight="1">
      <c r="B11" s="24" t="s">
        <v>158</v>
      </c>
      <c r="C11" s="18"/>
      <c r="D11" s="18"/>
      <c r="E11" s="18"/>
      <c r="F11" s="18"/>
      <c r="G11" s="89">
        <v>7.13</v>
      </c>
      <c r="H11" s="18"/>
      <c r="I11" s="18"/>
      <c r="J11" s="89">
        <v>2.54</v>
      </c>
      <c r="K11" s="89">
        <v>82677081.969999999</v>
      </c>
      <c r="L11" s="7"/>
      <c r="M11" s="89">
        <v>98326.386593585397</v>
      </c>
      <c r="N11" s="89">
        <v>100</v>
      </c>
      <c r="O11" s="89">
        <v>7.82</v>
      </c>
      <c r="P11" s="16"/>
      <c r="Q11" s="16"/>
      <c r="R11" s="16"/>
      <c r="S11" s="16"/>
      <c r="BD11" s="16" t="s">
        <v>129</v>
      </c>
      <c r="BE11" s="23" t="s">
        <v>119</v>
      </c>
    </row>
    <row r="12" spans="2:57">
      <c r="B12" s="95" t="s">
        <v>200</v>
      </c>
      <c r="G12" s="90">
        <v>7.6</v>
      </c>
      <c r="J12" s="90">
        <v>2.2999999999999998</v>
      </c>
      <c r="K12" s="90">
        <v>79409408.909999996</v>
      </c>
      <c r="M12" s="90">
        <v>86082.585182181356</v>
      </c>
      <c r="N12" s="90">
        <v>87.55</v>
      </c>
      <c r="O12" s="90">
        <v>6.85</v>
      </c>
    </row>
    <row r="13" spans="2:57">
      <c r="B13" s="95" t="s">
        <v>2265</v>
      </c>
      <c r="G13" s="90">
        <v>2.2999999999999998</v>
      </c>
      <c r="J13" s="90">
        <v>1.08</v>
      </c>
      <c r="K13" s="90">
        <v>10807005.58</v>
      </c>
      <c r="M13" s="90">
        <v>10977.756268163999</v>
      </c>
      <c r="N13" s="90">
        <v>11.16</v>
      </c>
      <c r="O13" s="90">
        <v>0.87</v>
      </c>
    </row>
    <row r="14" spans="2:57">
      <c r="B14" s="96" t="s">
        <v>2266</v>
      </c>
      <c r="C14" t="s">
        <v>2267</v>
      </c>
      <c r="D14" t="s">
        <v>2268</v>
      </c>
      <c r="E14" t="s">
        <v>209</v>
      </c>
      <c r="F14" t="s">
        <v>157</v>
      </c>
      <c r="G14" s="79">
        <v>2.2999999999999998</v>
      </c>
      <c r="H14" t="s">
        <v>108</v>
      </c>
      <c r="I14" s="79">
        <v>0</v>
      </c>
      <c r="J14" s="79">
        <v>1.08</v>
      </c>
      <c r="K14" s="79">
        <v>10807005.58</v>
      </c>
      <c r="L14" s="79">
        <v>101.58</v>
      </c>
      <c r="M14" s="79">
        <v>10977.756268163999</v>
      </c>
      <c r="N14" s="79">
        <v>11.16</v>
      </c>
      <c r="O14" s="79">
        <v>0.87</v>
      </c>
    </row>
    <row r="15" spans="2:57">
      <c r="B15" s="95" t="s">
        <v>2269</v>
      </c>
      <c r="G15" s="90">
        <v>27.845050678521929</v>
      </c>
      <c r="J15" s="90">
        <v>3.4106237598992628</v>
      </c>
      <c r="K15" s="90">
        <f>SUM(K16:K23)</f>
        <v>11563171.080000002</v>
      </c>
      <c r="M15" s="90">
        <f t="shared" ref="M15:O15" si="0">SUM(M16:M23)</f>
        <v>11269.013570981</v>
      </c>
      <c r="N15" s="90">
        <f t="shared" si="0"/>
        <v>11.469999999999999</v>
      </c>
      <c r="O15" s="90">
        <f t="shared" si="0"/>
        <v>0.8899999999999999</v>
      </c>
    </row>
    <row r="16" spans="2:57">
      <c r="B16" s="96" t="s">
        <v>2608</v>
      </c>
      <c r="C16" t="s">
        <v>2267</v>
      </c>
      <c r="D16" t="s">
        <v>2274</v>
      </c>
      <c r="E16" t="s">
        <v>204</v>
      </c>
      <c r="F16" t="s">
        <v>155</v>
      </c>
      <c r="G16" s="79">
        <v>27.86</v>
      </c>
      <c r="H16" t="s">
        <v>108</v>
      </c>
      <c r="I16" s="79">
        <v>3.76</v>
      </c>
      <c r="J16" s="79">
        <v>3.84</v>
      </c>
      <c r="K16" s="79">
        <v>1405844.68</v>
      </c>
      <c r="L16" s="79">
        <v>98.81</v>
      </c>
      <c r="M16" s="79">
        <v>1389.1151283080001</v>
      </c>
      <c r="N16" s="79">
        <v>1.41</v>
      </c>
      <c r="O16" s="79">
        <v>0.11</v>
      </c>
    </row>
    <row r="17" spans="2:15">
      <c r="B17" s="96" t="s">
        <v>2608</v>
      </c>
      <c r="C17" t="s">
        <v>2267</v>
      </c>
      <c r="D17" t="s">
        <v>2272</v>
      </c>
      <c r="E17" t="s">
        <v>204</v>
      </c>
      <c r="F17" t="s">
        <v>155</v>
      </c>
      <c r="G17" s="79">
        <v>27.86</v>
      </c>
      <c r="H17" t="s">
        <v>108</v>
      </c>
      <c r="I17" s="79">
        <v>0.83</v>
      </c>
      <c r="J17" s="79">
        <v>5.52</v>
      </c>
      <c r="K17" s="79">
        <v>1673862.15</v>
      </c>
      <c r="L17" s="79">
        <v>96.01</v>
      </c>
      <c r="M17" s="79">
        <v>1607.0750502149999</v>
      </c>
      <c r="N17" s="79">
        <v>1.63</v>
      </c>
      <c r="O17" s="79">
        <v>0.13</v>
      </c>
    </row>
    <row r="18" spans="2:15">
      <c r="B18" s="96" t="s">
        <v>2608</v>
      </c>
      <c r="C18" t="s">
        <v>2267</v>
      </c>
      <c r="D18" t="s">
        <v>2275</v>
      </c>
      <c r="E18" t="s">
        <v>204</v>
      </c>
      <c r="F18" t="s">
        <v>155</v>
      </c>
      <c r="G18" s="79">
        <v>27.86</v>
      </c>
      <c r="H18" t="s">
        <v>108</v>
      </c>
      <c r="I18" s="79">
        <v>3.73</v>
      </c>
      <c r="J18" s="79">
        <v>3.84</v>
      </c>
      <c r="K18" s="79">
        <v>1845454.03</v>
      </c>
      <c r="L18" s="79">
        <v>98.34</v>
      </c>
      <c r="M18" s="79">
        <v>1814.819493102</v>
      </c>
      <c r="N18" s="79">
        <v>1.85</v>
      </c>
      <c r="O18" s="79">
        <v>0.14000000000000001</v>
      </c>
    </row>
    <row r="19" spans="2:15">
      <c r="B19" s="96" t="s">
        <v>2608</v>
      </c>
      <c r="C19" t="s">
        <v>2267</v>
      </c>
      <c r="D19" t="s">
        <v>2273</v>
      </c>
      <c r="E19" t="s">
        <v>204</v>
      </c>
      <c r="F19" t="s">
        <v>155</v>
      </c>
      <c r="G19" s="79">
        <v>27.86</v>
      </c>
      <c r="H19" t="s">
        <v>108</v>
      </c>
      <c r="I19" s="79">
        <v>0.81</v>
      </c>
      <c r="J19" s="79">
        <v>5.54</v>
      </c>
      <c r="K19" s="79">
        <v>1695788.97</v>
      </c>
      <c r="L19" s="79">
        <v>97.72</v>
      </c>
      <c r="M19" s="79">
        <v>1657.124981484</v>
      </c>
      <c r="N19" s="79">
        <v>1.69</v>
      </c>
      <c r="O19" s="79">
        <v>0.13</v>
      </c>
    </row>
    <row r="20" spans="2:15">
      <c r="B20" s="96" t="s">
        <v>2608</v>
      </c>
      <c r="C20" t="s">
        <v>2267</v>
      </c>
      <c r="D20" t="s">
        <v>2348</v>
      </c>
      <c r="E20" t="s">
        <v>701</v>
      </c>
      <c r="F20" t="s">
        <v>155</v>
      </c>
      <c r="G20" s="79">
        <v>27.78</v>
      </c>
      <c r="H20" t="s">
        <v>108</v>
      </c>
      <c r="I20" s="79">
        <v>2.4900000000000002</v>
      </c>
      <c r="J20" s="79">
        <v>1.68</v>
      </c>
      <c r="K20" s="79">
        <v>1153832.5900000001</v>
      </c>
      <c r="L20" s="79">
        <v>95.15</v>
      </c>
      <c r="M20" s="79">
        <v>1097.871709385</v>
      </c>
      <c r="N20" s="79">
        <v>1.1200000000000001</v>
      </c>
      <c r="O20" s="79">
        <v>0.09</v>
      </c>
    </row>
    <row r="21" spans="2:15">
      <c r="B21" s="96" t="s">
        <v>2608</v>
      </c>
      <c r="C21" t="s">
        <v>2267</v>
      </c>
      <c r="D21" t="s">
        <v>2346</v>
      </c>
      <c r="E21" t="s">
        <v>701</v>
      </c>
      <c r="F21" t="s">
        <v>155</v>
      </c>
      <c r="G21" s="79">
        <v>27.86</v>
      </c>
      <c r="H21" t="s">
        <v>108</v>
      </c>
      <c r="I21" s="79">
        <v>1.43</v>
      </c>
      <c r="J21" s="79">
        <v>1.69</v>
      </c>
      <c r="K21" s="79">
        <v>1500656.24</v>
      </c>
      <c r="L21" s="79">
        <v>94.98</v>
      </c>
      <c r="M21" s="79">
        <v>1425.323296752</v>
      </c>
      <c r="N21" s="79">
        <v>1.45</v>
      </c>
      <c r="O21" s="79">
        <v>0.11</v>
      </c>
    </row>
    <row r="22" spans="2:15">
      <c r="B22" s="96" t="s">
        <v>2608</v>
      </c>
      <c r="C22" t="s">
        <v>2267</v>
      </c>
      <c r="D22" t="s">
        <v>2349</v>
      </c>
      <c r="E22" t="s">
        <v>701</v>
      </c>
      <c r="F22" t="s">
        <v>155</v>
      </c>
      <c r="G22" s="79">
        <v>27.78</v>
      </c>
      <c r="H22" t="s">
        <v>108</v>
      </c>
      <c r="I22" s="79">
        <v>2.59</v>
      </c>
      <c r="J22" s="79">
        <v>1.68</v>
      </c>
      <c r="K22" s="79">
        <v>1037605.13</v>
      </c>
      <c r="L22" s="79">
        <v>97.14</v>
      </c>
      <c r="M22" s="79">
        <v>1007.929623282</v>
      </c>
      <c r="N22" s="79">
        <v>1.03</v>
      </c>
      <c r="O22" s="79">
        <v>0.08</v>
      </c>
    </row>
    <row r="23" spans="2:15">
      <c r="B23" s="96" t="s">
        <v>2608</v>
      </c>
      <c r="C23" t="s">
        <v>2267</v>
      </c>
      <c r="D23" t="s">
        <v>2347</v>
      </c>
      <c r="E23" t="s">
        <v>701</v>
      </c>
      <c r="F23" t="s">
        <v>155</v>
      </c>
      <c r="G23" s="79">
        <v>27.86</v>
      </c>
      <c r="H23" t="s">
        <v>108</v>
      </c>
      <c r="I23" s="79">
        <v>1.47</v>
      </c>
      <c r="J23" s="79">
        <v>1.68</v>
      </c>
      <c r="K23" s="79">
        <v>1250127.29</v>
      </c>
      <c r="L23" s="79">
        <v>101.57</v>
      </c>
      <c r="M23" s="79">
        <v>1269.7542884530001</v>
      </c>
      <c r="N23" s="79">
        <v>1.29</v>
      </c>
      <c r="O23" s="79">
        <v>0.1</v>
      </c>
    </row>
    <row r="24" spans="2:15">
      <c r="B24" s="95" t="s">
        <v>2270</v>
      </c>
      <c r="G24" s="90">
        <v>0</v>
      </c>
      <c r="J24" s="90">
        <v>0</v>
      </c>
      <c r="K24" s="90">
        <v>0</v>
      </c>
      <c r="M24" s="90">
        <v>0</v>
      </c>
      <c r="N24" s="90">
        <v>0</v>
      </c>
      <c r="O24" s="90">
        <v>0</v>
      </c>
    </row>
    <row r="25" spans="2:15">
      <c r="B25" s="96" t="s">
        <v>246</v>
      </c>
      <c r="D25" t="s">
        <v>246</v>
      </c>
      <c r="E25" t="s">
        <v>246</v>
      </c>
      <c r="G25" s="79">
        <v>0</v>
      </c>
      <c r="H25" t="s">
        <v>246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95" t="s">
        <v>2271</v>
      </c>
      <c r="G26" s="90">
        <v>4.9801372918758959</v>
      </c>
      <c r="J26" s="90">
        <v>2.317523131444168</v>
      </c>
      <c r="K26" s="90">
        <f>SUM(K27:K133)</f>
        <v>56288109.799999975</v>
      </c>
      <c r="M26" s="90">
        <f t="shared" ref="M26:O26" si="1">SUM(M27:M133)</f>
        <v>63066.673041943366</v>
      </c>
      <c r="N26" s="90">
        <f t="shared" si="1"/>
        <v>64.11</v>
      </c>
      <c r="O26" s="90">
        <f t="shared" si="1"/>
        <v>4.9799999999999898</v>
      </c>
    </row>
    <row r="27" spans="2:15">
      <c r="B27" s="96" t="s">
        <v>2580</v>
      </c>
      <c r="C27" t="s">
        <v>2267</v>
      </c>
      <c r="D27" t="s">
        <v>2278</v>
      </c>
      <c r="E27" t="s">
        <v>209</v>
      </c>
      <c r="F27" t="s">
        <v>157</v>
      </c>
      <c r="G27" s="79">
        <v>8.27</v>
      </c>
      <c r="H27" t="s">
        <v>108</v>
      </c>
      <c r="I27" s="79">
        <v>3.19</v>
      </c>
      <c r="J27" s="79">
        <v>2.62</v>
      </c>
      <c r="K27" s="79">
        <v>268025.11</v>
      </c>
      <c r="L27" s="79">
        <v>101.61</v>
      </c>
      <c r="M27" s="79">
        <v>272.34031427100001</v>
      </c>
      <c r="N27" s="79">
        <v>0.28000000000000003</v>
      </c>
      <c r="O27" s="79">
        <v>0.02</v>
      </c>
    </row>
    <row r="28" spans="2:15">
      <c r="B28" s="96" t="s">
        <v>2580</v>
      </c>
      <c r="C28" t="s">
        <v>2267</v>
      </c>
      <c r="D28" t="s">
        <v>2279</v>
      </c>
      <c r="E28" t="s">
        <v>209</v>
      </c>
      <c r="F28" t="s">
        <v>157</v>
      </c>
      <c r="G28" s="79">
        <v>8.24</v>
      </c>
      <c r="H28" t="s">
        <v>108</v>
      </c>
      <c r="I28" s="79">
        <v>3.19</v>
      </c>
      <c r="J28" s="79">
        <v>2.75</v>
      </c>
      <c r="K28" s="79">
        <v>38289</v>
      </c>
      <c r="L28" s="79">
        <v>102.94</v>
      </c>
      <c r="M28" s="79">
        <v>39.414696599999999</v>
      </c>
      <c r="N28" s="79">
        <v>0.04</v>
      </c>
      <c r="O28" s="79">
        <v>0</v>
      </c>
    </row>
    <row r="29" spans="2:15">
      <c r="B29" s="96" t="s">
        <v>2580</v>
      </c>
      <c r="C29" t="s">
        <v>2267</v>
      </c>
      <c r="D29" t="s">
        <v>2276</v>
      </c>
      <c r="E29" t="s">
        <v>209</v>
      </c>
      <c r="F29" t="s">
        <v>157</v>
      </c>
      <c r="G29" s="79">
        <v>8.23</v>
      </c>
      <c r="H29" t="s">
        <v>108</v>
      </c>
      <c r="I29" s="79">
        <v>3.17</v>
      </c>
      <c r="J29" s="79">
        <v>2.4</v>
      </c>
      <c r="K29" s="79">
        <v>191446.5</v>
      </c>
      <c r="L29" s="79">
        <v>107.54</v>
      </c>
      <c r="M29" s="79">
        <v>205.88156609999999</v>
      </c>
      <c r="N29" s="79">
        <v>0.21</v>
      </c>
      <c r="O29" s="79">
        <v>0.02</v>
      </c>
    </row>
    <row r="30" spans="2:15">
      <c r="B30" s="96" t="s">
        <v>2580</v>
      </c>
      <c r="C30" t="s">
        <v>2267</v>
      </c>
      <c r="D30" t="s">
        <v>2277</v>
      </c>
      <c r="E30" t="s">
        <v>209</v>
      </c>
      <c r="F30" t="s">
        <v>157</v>
      </c>
      <c r="G30" s="79">
        <v>8.23</v>
      </c>
      <c r="H30" t="s">
        <v>108</v>
      </c>
      <c r="I30" s="79">
        <v>3.17</v>
      </c>
      <c r="J30" s="79">
        <v>2.37</v>
      </c>
      <c r="K30" s="79">
        <v>268025</v>
      </c>
      <c r="L30" s="79">
        <v>107.73</v>
      </c>
      <c r="M30" s="79">
        <v>288.74333250000001</v>
      </c>
      <c r="N30" s="79">
        <v>0.28999999999999998</v>
      </c>
      <c r="O30" s="79">
        <v>0.02</v>
      </c>
    </row>
    <row r="31" spans="2:15">
      <c r="B31" s="96" t="s">
        <v>2581</v>
      </c>
      <c r="C31" t="s">
        <v>2267</v>
      </c>
      <c r="D31" t="s">
        <v>2285</v>
      </c>
      <c r="E31" t="s">
        <v>434</v>
      </c>
      <c r="F31" t="s">
        <v>155</v>
      </c>
      <c r="G31" s="79">
        <v>1.45</v>
      </c>
      <c r="H31" t="s">
        <v>112</v>
      </c>
      <c r="I31" s="79">
        <v>4.4000000000000004</v>
      </c>
      <c r="J31" s="79">
        <v>2.95</v>
      </c>
      <c r="K31" s="79">
        <v>202987.51</v>
      </c>
      <c r="L31" s="79">
        <v>103.69</v>
      </c>
      <c r="M31" s="79">
        <v>760.87706306518498</v>
      </c>
      <c r="N31" s="79">
        <v>0.77</v>
      </c>
      <c r="O31" s="79">
        <v>0.06</v>
      </c>
    </row>
    <row r="32" spans="2:15">
      <c r="B32" s="96" t="s">
        <v>2582</v>
      </c>
      <c r="C32" t="s">
        <v>2267</v>
      </c>
      <c r="D32" t="s">
        <v>2281</v>
      </c>
      <c r="E32" t="s">
        <v>1965</v>
      </c>
      <c r="F32" t="s">
        <v>156</v>
      </c>
      <c r="G32" s="79">
        <v>5.0599999999999996</v>
      </c>
      <c r="H32" t="s">
        <v>108</v>
      </c>
      <c r="I32" s="79">
        <v>7.05</v>
      </c>
      <c r="J32" s="79">
        <v>0.85</v>
      </c>
      <c r="K32" s="79">
        <v>562180.17000000004</v>
      </c>
      <c r="L32" s="79">
        <v>144.16999999999999</v>
      </c>
      <c r="M32" s="79">
        <v>810.49515108900005</v>
      </c>
      <c r="N32" s="79">
        <v>0.82</v>
      </c>
      <c r="O32" s="79">
        <v>0.06</v>
      </c>
    </row>
    <row r="33" spans="2:15">
      <c r="B33" s="96" t="s">
        <v>2582</v>
      </c>
      <c r="C33" t="s">
        <v>2267</v>
      </c>
      <c r="D33" t="s">
        <v>2280</v>
      </c>
      <c r="E33" t="s">
        <v>1965</v>
      </c>
      <c r="F33" t="s">
        <v>216</v>
      </c>
      <c r="G33" s="79">
        <v>4.91</v>
      </c>
      <c r="H33" t="s">
        <v>112</v>
      </c>
      <c r="I33" s="79">
        <v>9.85</v>
      </c>
      <c r="J33" s="79">
        <v>3.92</v>
      </c>
      <c r="K33" s="79">
        <v>341123.07</v>
      </c>
      <c r="L33" s="79">
        <v>133.86000000000001</v>
      </c>
      <c r="M33" s="79">
        <v>1650.7078395297301</v>
      </c>
      <c r="N33" s="79">
        <v>1.68</v>
      </c>
      <c r="O33" s="79">
        <v>0.13</v>
      </c>
    </row>
    <row r="34" spans="2:15">
      <c r="B34" s="96" t="s">
        <v>2583</v>
      </c>
      <c r="C34" t="s">
        <v>2267</v>
      </c>
      <c r="D34" t="s">
        <v>2283</v>
      </c>
      <c r="E34" t="s">
        <v>434</v>
      </c>
      <c r="F34" t="s">
        <v>157</v>
      </c>
      <c r="G34" s="79">
        <v>7.3</v>
      </c>
      <c r="H34" t="s">
        <v>108</v>
      </c>
      <c r="I34" s="79">
        <v>4.5</v>
      </c>
      <c r="J34" s="79">
        <v>1.91</v>
      </c>
      <c r="K34" s="79">
        <v>2395866.14</v>
      </c>
      <c r="L34" s="79">
        <v>123.1</v>
      </c>
      <c r="M34" s="79">
        <v>2949.3112183399999</v>
      </c>
      <c r="N34" s="79">
        <v>3</v>
      </c>
      <c r="O34" s="79">
        <v>0.23</v>
      </c>
    </row>
    <row r="35" spans="2:15">
      <c r="B35" s="96" t="s">
        <v>2583</v>
      </c>
      <c r="C35" t="s">
        <v>2267</v>
      </c>
      <c r="D35" t="s">
        <v>2284</v>
      </c>
      <c r="E35" t="s">
        <v>434</v>
      </c>
      <c r="F35" t="s">
        <v>157</v>
      </c>
      <c r="G35" s="79">
        <v>6.07</v>
      </c>
      <c r="H35" t="s">
        <v>108</v>
      </c>
      <c r="I35" s="79">
        <v>4.2</v>
      </c>
      <c r="J35" s="79">
        <v>1.78</v>
      </c>
      <c r="K35" s="79">
        <v>179654.52</v>
      </c>
      <c r="L35" s="79">
        <v>114.87</v>
      </c>
      <c r="M35" s="79">
        <v>206.36914712399999</v>
      </c>
      <c r="N35" s="79">
        <v>0.21</v>
      </c>
      <c r="O35" s="79">
        <v>0.02</v>
      </c>
    </row>
    <row r="36" spans="2:15">
      <c r="B36" s="96" t="s">
        <v>2584</v>
      </c>
      <c r="C36" t="s">
        <v>2267</v>
      </c>
      <c r="D36" t="s">
        <v>2282</v>
      </c>
      <c r="E36" t="s">
        <v>434</v>
      </c>
      <c r="F36" t="s">
        <v>155</v>
      </c>
      <c r="G36" s="79">
        <v>1.73</v>
      </c>
      <c r="H36" t="s">
        <v>108</v>
      </c>
      <c r="I36" s="79">
        <v>2.0099999999999998</v>
      </c>
      <c r="J36" s="79">
        <v>1.71</v>
      </c>
      <c r="K36" s="79">
        <v>3341085.2</v>
      </c>
      <c r="L36" s="79">
        <v>101.09</v>
      </c>
      <c r="M36" s="79">
        <v>3377.5030286800002</v>
      </c>
      <c r="N36" s="79">
        <v>3.43</v>
      </c>
      <c r="O36" s="79">
        <v>0.27</v>
      </c>
    </row>
    <row r="37" spans="2:15">
      <c r="B37" s="96" t="s">
        <v>2580</v>
      </c>
      <c r="C37" t="s">
        <v>2267</v>
      </c>
      <c r="D37" t="s">
        <v>2290</v>
      </c>
      <c r="E37" t="s">
        <v>513</v>
      </c>
      <c r="F37" t="s">
        <v>157</v>
      </c>
      <c r="G37" s="79">
        <v>5.55</v>
      </c>
      <c r="H37" t="s">
        <v>108</v>
      </c>
      <c r="I37" s="79">
        <v>5</v>
      </c>
      <c r="J37" s="79">
        <v>1.72</v>
      </c>
      <c r="K37" s="79">
        <v>634053</v>
      </c>
      <c r="L37" s="79">
        <v>118.85</v>
      </c>
      <c r="M37" s="79">
        <v>753.57199049999997</v>
      </c>
      <c r="N37" s="79">
        <v>0.77</v>
      </c>
      <c r="O37" s="79">
        <v>0.06</v>
      </c>
    </row>
    <row r="38" spans="2:15">
      <c r="B38" s="96" t="s">
        <v>2580</v>
      </c>
      <c r="C38" t="s">
        <v>2267</v>
      </c>
      <c r="D38" t="s">
        <v>2291</v>
      </c>
      <c r="E38" t="s">
        <v>513</v>
      </c>
      <c r="F38" t="s">
        <v>157</v>
      </c>
      <c r="G38" s="79">
        <v>5.56</v>
      </c>
      <c r="H38" t="s">
        <v>108</v>
      </c>
      <c r="I38" s="79">
        <v>5</v>
      </c>
      <c r="J38" s="79">
        <v>1.71</v>
      </c>
      <c r="K38" s="79">
        <v>203924.05</v>
      </c>
      <c r="L38" s="79">
        <v>118.85</v>
      </c>
      <c r="M38" s="79">
        <v>242.36373342499999</v>
      </c>
      <c r="N38" s="79">
        <v>0.25</v>
      </c>
      <c r="O38" s="79">
        <v>0.02</v>
      </c>
    </row>
    <row r="39" spans="2:15">
      <c r="B39" s="96" t="s">
        <v>2580</v>
      </c>
      <c r="C39" t="s">
        <v>2267</v>
      </c>
      <c r="D39" t="s">
        <v>2286</v>
      </c>
      <c r="E39" t="s">
        <v>513</v>
      </c>
      <c r="F39" t="s">
        <v>157</v>
      </c>
      <c r="G39" s="79">
        <v>9.1199999999999992</v>
      </c>
      <c r="H39" t="s">
        <v>108</v>
      </c>
      <c r="I39" s="79">
        <v>4.0999999999999996</v>
      </c>
      <c r="J39" s="79">
        <v>3.61</v>
      </c>
      <c r="K39" s="79">
        <v>420831.34</v>
      </c>
      <c r="L39" s="79">
        <v>106.24</v>
      </c>
      <c r="M39" s="79">
        <v>447.091215616</v>
      </c>
      <c r="N39" s="79">
        <v>0.45</v>
      </c>
      <c r="O39" s="79">
        <v>0.04</v>
      </c>
    </row>
    <row r="40" spans="2:15">
      <c r="B40" s="96" t="s">
        <v>2580</v>
      </c>
      <c r="C40" t="s">
        <v>2267</v>
      </c>
      <c r="D40" t="s">
        <v>2292</v>
      </c>
      <c r="E40" t="s">
        <v>513</v>
      </c>
      <c r="F40" t="s">
        <v>157</v>
      </c>
      <c r="G40" s="79">
        <v>7.39</v>
      </c>
      <c r="H40" t="s">
        <v>108</v>
      </c>
      <c r="I40" s="79">
        <v>5</v>
      </c>
      <c r="J40" s="79">
        <v>2.78</v>
      </c>
      <c r="K40" s="79">
        <v>562986.88</v>
      </c>
      <c r="L40" s="79">
        <v>118.19</v>
      </c>
      <c r="M40" s="79">
        <v>665.39419347199998</v>
      </c>
      <c r="N40" s="79">
        <v>0.68</v>
      </c>
      <c r="O40" s="79">
        <v>0.05</v>
      </c>
    </row>
    <row r="41" spans="2:15">
      <c r="B41" s="96" t="s">
        <v>2580</v>
      </c>
      <c r="C41" t="s">
        <v>2267</v>
      </c>
      <c r="D41" t="s">
        <v>2293</v>
      </c>
      <c r="E41" t="s">
        <v>513</v>
      </c>
      <c r="F41" t="s">
        <v>157</v>
      </c>
      <c r="G41" s="79">
        <v>8.5500000000000007</v>
      </c>
      <c r="H41" t="s">
        <v>108</v>
      </c>
      <c r="I41" s="79">
        <v>4.0999999999999996</v>
      </c>
      <c r="J41" s="79">
        <v>2.66</v>
      </c>
      <c r="K41" s="79">
        <v>1418129.86</v>
      </c>
      <c r="L41" s="79">
        <v>113.74</v>
      </c>
      <c r="M41" s="79">
        <v>1612.9809027639999</v>
      </c>
      <c r="N41" s="79">
        <v>1.64</v>
      </c>
      <c r="O41" s="79">
        <v>0.13</v>
      </c>
    </row>
    <row r="42" spans="2:15">
      <c r="B42" s="96" t="s">
        <v>2582</v>
      </c>
      <c r="C42" t="s">
        <v>2267</v>
      </c>
      <c r="D42" t="s">
        <v>2289</v>
      </c>
      <c r="E42" t="s">
        <v>513</v>
      </c>
      <c r="F42" t="s">
        <v>155</v>
      </c>
      <c r="G42" s="79">
        <v>5.31</v>
      </c>
      <c r="H42" t="s">
        <v>108</v>
      </c>
      <c r="I42" s="79">
        <v>6.25</v>
      </c>
      <c r="J42" s="79">
        <v>1.24</v>
      </c>
      <c r="K42" s="79">
        <v>495201.27</v>
      </c>
      <c r="L42" s="79">
        <v>142.83000000000001</v>
      </c>
      <c r="M42" s="79">
        <v>707.29597394100006</v>
      </c>
      <c r="N42" s="79">
        <v>0.72</v>
      </c>
      <c r="O42" s="79">
        <v>0.06</v>
      </c>
    </row>
    <row r="43" spans="2:15">
      <c r="B43" s="96" t="s">
        <v>2585</v>
      </c>
      <c r="C43" t="s">
        <v>2267</v>
      </c>
      <c r="D43" t="s">
        <v>2298</v>
      </c>
      <c r="E43" t="s">
        <v>513</v>
      </c>
      <c r="F43" t="s">
        <v>155</v>
      </c>
      <c r="G43" s="79">
        <v>6.02</v>
      </c>
      <c r="H43" t="s">
        <v>108</v>
      </c>
      <c r="I43" s="79">
        <v>2.36</v>
      </c>
      <c r="J43" s="79">
        <v>1.76</v>
      </c>
      <c r="K43" s="79">
        <v>2107791.6</v>
      </c>
      <c r="L43" s="79">
        <v>104.3</v>
      </c>
      <c r="M43" s="79">
        <v>2198.4266388000001</v>
      </c>
      <c r="N43" s="79">
        <v>2.2400000000000002</v>
      </c>
      <c r="O43" s="79">
        <v>0.17</v>
      </c>
    </row>
    <row r="44" spans="2:15">
      <c r="B44" s="96" t="s">
        <v>2586</v>
      </c>
      <c r="C44" t="s">
        <v>2267</v>
      </c>
      <c r="D44" t="s">
        <v>2305</v>
      </c>
      <c r="E44" t="s">
        <v>500</v>
      </c>
      <c r="F44" t="s">
        <v>156</v>
      </c>
      <c r="G44" s="79">
        <v>7.3</v>
      </c>
      <c r="H44" t="s">
        <v>108</v>
      </c>
      <c r="I44" s="79">
        <v>5.35</v>
      </c>
      <c r="J44" s="79">
        <v>2.5499999999999998</v>
      </c>
      <c r="K44" s="79">
        <v>32921.43</v>
      </c>
      <c r="L44" s="79">
        <v>121.56</v>
      </c>
      <c r="M44" s="79">
        <v>40.019290308000002</v>
      </c>
      <c r="N44" s="79">
        <v>0.04</v>
      </c>
      <c r="O44" s="79">
        <v>0</v>
      </c>
    </row>
    <row r="45" spans="2:15">
      <c r="B45" s="96" t="s">
        <v>2586</v>
      </c>
      <c r="C45" t="s">
        <v>2267</v>
      </c>
      <c r="D45" t="s">
        <v>2307</v>
      </c>
      <c r="E45" t="s">
        <v>500</v>
      </c>
      <c r="F45" t="s">
        <v>156</v>
      </c>
      <c r="G45" s="79">
        <v>7.3</v>
      </c>
      <c r="H45" t="s">
        <v>108</v>
      </c>
      <c r="I45" s="79">
        <v>5.35</v>
      </c>
      <c r="J45" s="79">
        <v>2.5499999999999998</v>
      </c>
      <c r="K45" s="79">
        <v>42066.94</v>
      </c>
      <c r="L45" s="79">
        <v>121.56</v>
      </c>
      <c r="M45" s="79">
        <v>51.136572264000002</v>
      </c>
      <c r="N45" s="79">
        <v>0.05</v>
      </c>
      <c r="O45" s="79">
        <v>0</v>
      </c>
    </row>
    <row r="46" spans="2:15">
      <c r="B46" s="96" t="s">
        <v>2586</v>
      </c>
      <c r="C46" t="s">
        <v>2267</v>
      </c>
      <c r="D46" t="s">
        <v>2308</v>
      </c>
      <c r="E46" t="s">
        <v>500</v>
      </c>
      <c r="F46" t="s">
        <v>156</v>
      </c>
      <c r="G46" s="79">
        <v>7.43</v>
      </c>
      <c r="H46" t="s">
        <v>108</v>
      </c>
      <c r="I46" s="79">
        <v>5.35</v>
      </c>
      <c r="J46" s="79">
        <v>1.88</v>
      </c>
      <c r="K46" s="79">
        <v>279667.88</v>
      </c>
      <c r="L46" s="79">
        <v>128.07</v>
      </c>
      <c r="M46" s="79">
        <v>358.17065391599999</v>
      </c>
      <c r="N46" s="79">
        <v>0.36</v>
      </c>
      <c r="O46" s="79">
        <v>0.03</v>
      </c>
    </row>
    <row r="47" spans="2:15">
      <c r="B47" s="96" t="s">
        <v>2586</v>
      </c>
      <c r="C47" t="s">
        <v>2267</v>
      </c>
      <c r="D47" t="s">
        <v>2309</v>
      </c>
      <c r="E47" t="s">
        <v>500</v>
      </c>
      <c r="F47" t="s">
        <v>156</v>
      </c>
      <c r="G47" s="79">
        <v>7.3</v>
      </c>
      <c r="H47" t="s">
        <v>108</v>
      </c>
      <c r="I47" s="79">
        <v>5.35</v>
      </c>
      <c r="J47" s="79">
        <v>2.5499999999999998</v>
      </c>
      <c r="K47" s="79">
        <v>49382.61</v>
      </c>
      <c r="L47" s="79">
        <v>121.56</v>
      </c>
      <c r="M47" s="79">
        <v>60.029500716000001</v>
      </c>
      <c r="N47" s="79">
        <v>0.06</v>
      </c>
      <c r="O47" s="79">
        <v>0</v>
      </c>
    </row>
    <row r="48" spans="2:15">
      <c r="B48" s="96" t="s">
        <v>2586</v>
      </c>
      <c r="C48" t="s">
        <v>2267</v>
      </c>
      <c r="D48" t="s">
        <v>2310</v>
      </c>
      <c r="E48" t="s">
        <v>500</v>
      </c>
      <c r="F48" t="s">
        <v>156</v>
      </c>
      <c r="G48" s="79">
        <v>7.43</v>
      </c>
      <c r="H48" t="s">
        <v>108</v>
      </c>
      <c r="I48" s="79">
        <v>5.35</v>
      </c>
      <c r="J48" s="79">
        <v>1.88</v>
      </c>
      <c r="K48" s="79">
        <v>201455.67</v>
      </c>
      <c r="L48" s="79">
        <v>128.07</v>
      </c>
      <c r="M48" s="79">
        <v>258.00427656900001</v>
      </c>
      <c r="N48" s="79">
        <v>0.26</v>
      </c>
      <c r="O48" s="79">
        <v>0.02</v>
      </c>
    </row>
    <row r="49" spans="2:15">
      <c r="B49" s="96" t="s">
        <v>2586</v>
      </c>
      <c r="C49" t="s">
        <v>2267</v>
      </c>
      <c r="D49" t="s">
        <v>2311</v>
      </c>
      <c r="E49" t="s">
        <v>500</v>
      </c>
      <c r="F49" t="s">
        <v>156</v>
      </c>
      <c r="G49" s="79">
        <v>7.3</v>
      </c>
      <c r="H49" t="s">
        <v>108</v>
      </c>
      <c r="I49" s="79">
        <v>5.35</v>
      </c>
      <c r="J49" s="79">
        <v>2.5499999999999998</v>
      </c>
      <c r="K49" s="79">
        <v>40237.11</v>
      </c>
      <c r="L49" s="79">
        <v>121.56</v>
      </c>
      <c r="M49" s="79">
        <v>48.912230915999999</v>
      </c>
      <c r="N49" s="79">
        <v>0.05</v>
      </c>
      <c r="O49" s="79">
        <v>0</v>
      </c>
    </row>
    <row r="50" spans="2:15">
      <c r="B50" s="96" t="s">
        <v>2586</v>
      </c>
      <c r="C50" t="s">
        <v>2267</v>
      </c>
      <c r="D50" t="s">
        <v>2302</v>
      </c>
      <c r="E50" t="s">
        <v>500</v>
      </c>
      <c r="F50" t="s">
        <v>156</v>
      </c>
      <c r="G50" s="79">
        <v>7.43</v>
      </c>
      <c r="H50" t="s">
        <v>108</v>
      </c>
      <c r="I50" s="79">
        <v>5.35</v>
      </c>
      <c r="J50" s="79">
        <v>1.88</v>
      </c>
      <c r="K50" s="79">
        <v>241944.34</v>
      </c>
      <c r="L50" s="79">
        <v>128.07</v>
      </c>
      <c r="M50" s="79">
        <v>309.85811623799998</v>
      </c>
      <c r="N50" s="79">
        <v>0.32</v>
      </c>
      <c r="O50" s="79">
        <v>0.02</v>
      </c>
    </row>
    <row r="51" spans="2:15">
      <c r="B51" s="96" t="s">
        <v>2586</v>
      </c>
      <c r="C51" t="s">
        <v>2267</v>
      </c>
      <c r="D51" t="s">
        <v>2303</v>
      </c>
      <c r="E51" t="s">
        <v>500</v>
      </c>
      <c r="F51" t="s">
        <v>156</v>
      </c>
      <c r="G51" s="79">
        <v>7.3</v>
      </c>
      <c r="H51" t="s">
        <v>108</v>
      </c>
      <c r="I51" s="79">
        <v>5.35</v>
      </c>
      <c r="J51" s="79">
        <v>2.5499999999999998</v>
      </c>
      <c r="K51" s="79">
        <v>42066.94</v>
      </c>
      <c r="L51" s="79">
        <v>121.56</v>
      </c>
      <c r="M51" s="79">
        <v>51.136572264000002</v>
      </c>
      <c r="N51" s="79">
        <v>0.05</v>
      </c>
      <c r="O51" s="79">
        <v>0</v>
      </c>
    </row>
    <row r="52" spans="2:15">
      <c r="B52" s="96" t="s">
        <v>2586</v>
      </c>
      <c r="C52" t="s">
        <v>2267</v>
      </c>
      <c r="D52" t="s">
        <v>2306</v>
      </c>
      <c r="E52" t="s">
        <v>500</v>
      </c>
      <c r="F52" t="s">
        <v>156</v>
      </c>
      <c r="G52" s="79">
        <v>7.38</v>
      </c>
      <c r="H52" t="s">
        <v>108</v>
      </c>
      <c r="I52" s="79">
        <v>5.35</v>
      </c>
      <c r="J52" s="79">
        <v>2.16</v>
      </c>
      <c r="K52" s="79">
        <v>221983.99</v>
      </c>
      <c r="L52" s="79">
        <v>128.27000000000001</v>
      </c>
      <c r="M52" s="79">
        <v>284.73886397299998</v>
      </c>
      <c r="N52" s="79">
        <v>0.28999999999999998</v>
      </c>
      <c r="O52" s="79">
        <v>0.02</v>
      </c>
    </row>
    <row r="53" spans="2:15">
      <c r="B53" s="96" t="s">
        <v>2586</v>
      </c>
      <c r="C53" t="s">
        <v>2267</v>
      </c>
      <c r="D53" t="s">
        <v>2304</v>
      </c>
      <c r="E53" t="s">
        <v>500</v>
      </c>
      <c r="F53" t="s">
        <v>156</v>
      </c>
      <c r="G53" s="79">
        <v>7.38</v>
      </c>
      <c r="H53" t="s">
        <v>108</v>
      </c>
      <c r="I53" s="79">
        <v>5.35</v>
      </c>
      <c r="J53" s="79">
        <v>2.16</v>
      </c>
      <c r="K53" s="79">
        <v>208926.15</v>
      </c>
      <c r="L53" s="79">
        <v>128.27000000000001</v>
      </c>
      <c r="M53" s="79">
        <v>267.98957260499998</v>
      </c>
      <c r="N53" s="79">
        <v>0.27</v>
      </c>
      <c r="O53" s="79">
        <v>0.02</v>
      </c>
    </row>
    <row r="54" spans="2:15">
      <c r="B54" s="96" t="s">
        <v>2587</v>
      </c>
      <c r="C54" t="s">
        <v>2267</v>
      </c>
      <c r="D54" t="s">
        <v>2287</v>
      </c>
      <c r="E54" t="s">
        <v>500</v>
      </c>
      <c r="F54" t="s">
        <v>156</v>
      </c>
      <c r="G54" s="79">
        <v>6.73</v>
      </c>
      <c r="H54" t="s">
        <v>108</v>
      </c>
      <c r="I54" s="79">
        <v>2.56</v>
      </c>
      <c r="J54" s="79">
        <v>2.19</v>
      </c>
      <c r="K54" s="79">
        <v>5943645.3600000003</v>
      </c>
      <c r="L54" s="79">
        <v>101.41</v>
      </c>
      <c r="M54" s="79">
        <v>6027.4507595759997</v>
      </c>
      <c r="N54" s="79">
        <v>6.13</v>
      </c>
      <c r="O54" s="79">
        <v>0.48</v>
      </c>
    </row>
    <row r="55" spans="2:15">
      <c r="B55" s="96" t="s">
        <v>2588</v>
      </c>
      <c r="C55" t="s">
        <v>2267</v>
      </c>
      <c r="D55" t="s">
        <v>2294</v>
      </c>
      <c r="E55" t="s">
        <v>513</v>
      </c>
      <c r="F55" t="s">
        <v>157</v>
      </c>
      <c r="G55" s="79">
        <v>2.88</v>
      </c>
      <c r="H55" t="s">
        <v>108</v>
      </c>
      <c r="I55" s="79">
        <v>3.88</v>
      </c>
      <c r="J55" s="79">
        <v>2.98</v>
      </c>
      <c r="K55" s="79">
        <v>391033.25</v>
      </c>
      <c r="L55" s="79">
        <v>102.98</v>
      </c>
      <c r="M55" s="79">
        <v>402.68604084999998</v>
      </c>
      <c r="N55" s="79">
        <v>0.41</v>
      </c>
      <c r="O55" s="79">
        <v>0.03</v>
      </c>
    </row>
    <row r="56" spans="2:15">
      <c r="B56" s="96" t="s">
        <v>2588</v>
      </c>
      <c r="C56" t="s">
        <v>2267</v>
      </c>
      <c r="D56" t="s">
        <v>2295</v>
      </c>
      <c r="E56" t="s">
        <v>513</v>
      </c>
      <c r="F56" t="s">
        <v>157</v>
      </c>
      <c r="G56" s="79">
        <v>2.74</v>
      </c>
      <c r="H56" t="s">
        <v>108</v>
      </c>
      <c r="I56" s="79">
        <v>2.2999999999999998</v>
      </c>
      <c r="J56" s="79">
        <v>0.97</v>
      </c>
      <c r="K56" s="79">
        <v>391033.25</v>
      </c>
      <c r="L56" s="79">
        <v>103.8</v>
      </c>
      <c r="M56" s="79">
        <v>405.89251350000001</v>
      </c>
      <c r="N56" s="79">
        <v>0.41</v>
      </c>
      <c r="O56" s="79">
        <v>0.03</v>
      </c>
    </row>
    <row r="57" spans="2:15">
      <c r="B57" s="96" t="s">
        <v>2589</v>
      </c>
      <c r="C57" t="s">
        <v>2267</v>
      </c>
      <c r="D57" t="s">
        <v>2299</v>
      </c>
      <c r="E57" t="s">
        <v>513</v>
      </c>
      <c r="F57" t="s">
        <v>157</v>
      </c>
      <c r="G57" s="79">
        <v>0.74</v>
      </c>
      <c r="H57" t="s">
        <v>108</v>
      </c>
      <c r="I57" s="79">
        <v>3.5</v>
      </c>
      <c r="J57" s="79">
        <v>1.85</v>
      </c>
      <c r="K57" s="79">
        <v>48243.23</v>
      </c>
      <c r="L57" s="79">
        <v>102.11</v>
      </c>
      <c r="M57" s="79">
        <v>49.261162153000001</v>
      </c>
      <c r="N57" s="79">
        <v>0.05</v>
      </c>
      <c r="O57" s="79">
        <v>0</v>
      </c>
    </row>
    <row r="58" spans="2:15">
      <c r="B58" s="96" t="s">
        <v>2589</v>
      </c>
      <c r="C58" t="s">
        <v>2267</v>
      </c>
      <c r="D58" t="s">
        <v>2288</v>
      </c>
      <c r="E58" t="s">
        <v>513</v>
      </c>
      <c r="F58" t="s">
        <v>157</v>
      </c>
      <c r="G58" s="79">
        <v>4.78</v>
      </c>
      <c r="H58" t="s">
        <v>108</v>
      </c>
      <c r="I58" s="79">
        <v>3.76</v>
      </c>
      <c r="J58" s="79">
        <v>3.56</v>
      </c>
      <c r="K58" s="79">
        <v>1166789.92</v>
      </c>
      <c r="L58" s="79">
        <v>101.21</v>
      </c>
      <c r="M58" s="79">
        <v>1180.908078032</v>
      </c>
      <c r="N58" s="79">
        <v>1.2</v>
      </c>
      <c r="O58" s="79">
        <v>0.09</v>
      </c>
    </row>
    <row r="59" spans="2:15">
      <c r="B59" s="96" t="s">
        <v>2590</v>
      </c>
      <c r="C59" t="s">
        <v>2267</v>
      </c>
      <c r="D59" t="s">
        <v>2297</v>
      </c>
      <c r="E59" t="s">
        <v>513</v>
      </c>
      <c r="F59" t="s">
        <v>157</v>
      </c>
      <c r="G59" s="79">
        <v>2.17</v>
      </c>
      <c r="H59" t="s">
        <v>108</v>
      </c>
      <c r="I59" s="79">
        <v>2.9</v>
      </c>
      <c r="J59" s="79">
        <v>2.69</v>
      </c>
      <c r="K59" s="79">
        <v>2132690.13</v>
      </c>
      <c r="L59" s="79">
        <v>101.44</v>
      </c>
      <c r="M59" s="79">
        <v>2163.4008678720002</v>
      </c>
      <c r="N59" s="79">
        <v>2.2000000000000002</v>
      </c>
      <c r="O59" s="79">
        <v>0.17</v>
      </c>
    </row>
    <row r="60" spans="2:15">
      <c r="B60" s="96" t="s">
        <v>2591</v>
      </c>
      <c r="C60" t="s">
        <v>2267</v>
      </c>
      <c r="D60" t="s">
        <v>2296</v>
      </c>
      <c r="E60" t="s">
        <v>513</v>
      </c>
      <c r="F60" t="s">
        <v>157</v>
      </c>
      <c r="G60" s="79">
        <v>4.29</v>
      </c>
      <c r="H60" t="s">
        <v>108</v>
      </c>
      <c r="I60" s="79">
        <v>4.1500000000000004</v>
      </c>
      <c r="J60" s="79">
        <v>2.63</v>
      </c>
      <c r="K60" s="79">
        <v>5262115</v>
      </c>
      <c r="L60" s="79">
        <v>107.9</v>
      </c>
      <c r="M60" s="79">
        <v>5677.8220849999998</v>
      </c>
      <c r="N60" s="79">
        <v>5.77</v>
      </c>
      <c r="O60" s="79">
        <v>0.45</v>
      </c>
    </row>
    <row r="61" spans="2:15">
      <c r="B61" s="96" t="s">
        <v>2592</v>
      </c>
      <c r="C61" t="s">
        <v>2300</v>
      </c>
      <c r="D61" t="s">
        <v>2301</v>
      </c>
      <c r="E61" t="s">
        <v>513</v>
      </c>
      <c r="F61" t="s">
        <v>155</v>
      </c>
      <c r="G61" s="79">
        <v>6.43</v>
      </c>
      <c r="H61" t="s">
        <v>108</v>
      </c>
      <c r="I61" s="79">
        <v>2.33</v>
      </c>
      <c r="J61" s="79">
        <v>2.1800000000000002</v>
      </c>
      <c r="K61" s="79">
        <v>1879152.09</v>
      </c>
      <c r="L61" s="79">
        <v>101.39</v>
      </c>
      <c r="M61" s="79">
        <v>1905.272304051</v>
      </c>
      <c r="N61" s="79">
        <v>1.94</v>
      </c>
      <c r="O61" s="79">
        <v>0.15</v>
      </c>
    </row>
    <row r="62" spans="2:15">
      <c r="B62" s="96" t="s">
        <v>2583</v>
      </c>
      <c r="C62" t="s">
        <v>2267</v>
      </c>
      <c r="D62" t="s">
        <v>2339</v>
      </c>
      <c r="E62" t="s">
        <v>631</v>
      </c>
      <c r="F62" t="s">
        <v>157</v>
      </c>
      <c r="G62" s="79">
        <v>10.34</v>
      </c>
      <c r="H62" t="s">
        <v>108</v>
      </c>
      <c r="I62" s="79">
        <v>6</v>
      </c>
      <c r="J62" s="79">
        <v>2.5</v>
      </c>
      <c r="K62" s="79">
        <v>2136099.64</v>
      </c>
      <c r="L62" s="79">
        <v>146.52000000000001</v>
      </c>
      <c r="M62" s="79">
        <v>3129.8131925279999</v>
      </c>
      <c r="N62" s="79">
        <v>3.18</v>
      </c>
      <c r="O62" s="79">
        <v>0.25</v>
      </c>
    </row>
    <row r="63" spans="2:15">
      <c r="B63" s="96" t="s">
        <v>2036</v>
      </c>
      <c r="C63" t="s">
        <v>2267</v>
      </c>
      <c r="D63" t="s">
        <v>2323</v>
      </c>
      <c r="E63" t="s">
        <v>631</v>
      </c>
      <c r="F63" t="s">
        <v>155</v>
      </c>
      <c r="G63" s="79">
        <v>3.32</v>
      </c>
      <c r="H63" t="s">
        <v>108</v>
      </c>
      <c r="I63" s="79">
        <v>3.18</v>
      </c>
      <c r="J63" s="79">
        <v>2.7</v>
      </c>
      <c r="K63" s="79">
        <v>436615.79</v>
      </c>
      <c r="L63" s="79">
        <v>101.27</v>
      </c>
      <c r="M63" s="79">
        <v>442.16081053300002</v>
      </c>
      <c r="N63" s="79">
        <v>0.45</v>
      </c>
      <c r="O63" s="79">
        <v>0.04</v>
      </c>
    </row>
    <row r="64" spans="2:15">
      <c r="B64" s="96" t="s">
        <v>2036</v>
      </c>
      <c r="C64" t="s">
        <v>2267</v>
      </c>
      <c r="D64" t="s">
        <v>2325</v>
      </c>
      <c r="E64" t="s">
        <v>631</v>
      </c>
      <c r="F64" t="s">
        <v>155</v>
      </c>
      <c r="G64" s="79">
        <v>4.28</v>
      </c>
      <c r="H64" t="s">
        <v>108</v>
      </c>
      <c r="I64" s="79">
        <v>3.37</v>
      </c>
      <c r="J64" s="79">
        <v>3.04</v>
      </c>
      <c r="K64" s="79">
        <v>95159.32</v>
      </c>
      <c r="L64" s="79">
        <v>101.12</v>
      </c>
      <c r="M64" s="79">
        <v>96.225104384000005</v>
      </c>
      <c r="N64" s="79">
        <v>0.1</v>
      </c>
      <c r="O64" s="79">
        <v>0.01</v>
      </c>
    </row>
    <row r="65" spans="2:15">
      <c r="B65" s="96" t="s">
        <v>2036</v>
      </c>
      <c r="C65" t="s">
        <v>2267</v>
      </c>
      <c r="D65" t="s">
        <v>2322</v>
      </c>
      <c r="E65" t="s">
        <v>631</v>
      </c>
      <c r="F65" t="s">
        <v>155</v>
      </c>
      <c r="G65" s="79">
        <v>5.04</v>
      </c>
      <c r="H65" t="s">
        <v>108</v>
      </c>
      <c r="I65" s="79">
        <v>3.67</v>
      </c>
      <c r="J65" s="79">
        <v>3.31</v>
      </c>
      <c r="K65" s="79">
        <v>300139.08</v>
      </c>
      <c r="L65" s="79">
        <v>101.33</v>
      </c>
      <c r="M65" s="79">
        <v>304.13092976399997</v>
      </c>
      <c r="N65" s="79">
        <v>0.31</v>
      </c>
      <c r="O65" s="79">
        <v>0.02</v>
      </c>
    </row>
    <row r="66" spans="2:15">
      <c r="B66" s="96" t="s">
        <v>2036</v>
      </c>
      <c r="C66" t="s">
        <v>2267</v>
      </c>
      <c r="D66" t="s">
        <v>2324</v>
      </c>
      <c r="E66" t="s">
        <v>631</v>
      </c>
      <c r="F66" t="s">
        <v>155</v>
      </c>
      <c r="G66" s="79">
        <v>3.36</v>
      </c>
      <c r="H66" t="s">
        <v>108</v>
      </c>
      <c r="I66" s="79">
        <v>2.2000000000000002</v>
      </c>
      <c r="J66" s="79">
        <v>2.74</v>
      </c>
      <c r="K66" s="79">
        <v>434479.84</v>
      </c>
      <c r="L66" s="79">
        <v>101.6</v>
      </c>
      <c r="M66" s="79">
        <v>441.43151743999999</v>
      </c>
      <c r="N66" s="79">
        <v>0.45</v>
      </c>
      <c r="O66" s="79">
        <v>0.04</v>
      </c>
    </row>
    <row r="67" spans="2:15">
      <c r="B67" s="96" t="s">
        <v>2036</v>
      </c>
      <c r="C67" t="s">
        <v>2267</v>
      </c>
      <c r="D67" t="s">
        <v>2321</v>
      </c>
      <c r="E67" t="s">
        <v>631</v>
      </c>
      <c r="F67" t="s">
        <v>155</v>
      </c>
      <c r="G67" s="79">
        <v>4.7699999999999996</v>
      </c>
      <c r="H67" t="s">
        <v>108</v>
      </c>
      <c r="I67" s="79">
        <v>2.2999999999999998</v>
      </c>
      <c r="J67" s="79">
        <v>2.15</v>
      </c>
      <c r="K67" s="79">
        <v>189376.25</v>
      </c>
      <c r="L67" s="79">
        <v>100.36</v>
      </c>
      <c r="M67" s="79">
        <v>190.05800450000001</v>
      </c>
      <c r="N67" s="79">
        <v>0.19</v>
      </c>
      <c r="O67" s="79">
        <v>0.02</v>
      </c>
    </row>
    <row r="68" spans="2:15">
      <c r="B68" s="96" t="s">
        <v>2036</v>
      </c>
      <c r="C68" t="s">
        <v>2267</v>
      </c>
      <c r="D68" t="s">
        <v>2326</v>
      </c>
      <c r="E68" t="s">
        <v>631</v>
      </c>
      <c r="F68" t="s">
        <v>155</v>
      </c>
      <c r="G68" s="79">
        <v>4.38</v>
      </c>
      <c r="H68" t="s">
        <v>108</v>
      </c>
      <c r="I68" s="79">
        <v>3.84</v>
      </c>
      <c r="J68" s="79">
        <v>3.23</v>
      </c>
      <c r="K68" s="79">
        <v>76045.009999999995</v>
      </c>
      <c r="L68" s="79">
        <v>100.63</v>
      </c>
      <c r="M68" s="79">
        <v>76.524093562999994</v>
      </c>
      <c r="N68" s="79">
        <v>0.08</v>
      </c>
      <c r="O68" s="79">
        <v>0.01</v>
      </c>
    </row>
    <row r="69" spans="2:15">
      <c r="B69" s="96" t="s">
        <v>2036</v>
      </c>
      <c r="C69" t="s">
        <v>2267</v>
      </c>
      <c r="D69" t="s">
        <v>2593</v>
      </c>
      <c r="E69" t="s">
        <v>631</v>
      </c>
      <c r="F69" t="s">
        <v>155</v>
      </c>
      <c r="G69" s="79">
        <v>4.38</v>
      </c>
      <c r="H69" t="s">
        <v>108</v>
      </c>
      <c r="I69" s="79">
        <v>3.85</v>
      </c>
      <c r="J69" s="79">
        <v>3.23</v>
      </c>
      <c r="K69" s="79">
        <v>25435.46</v>
      </c>
      <c r="L69" s="79">
        <v>100.62</v>
      </c>
      <c r="M69" s="79">
        <v>25.593159851999999</v>
      </c>
      <c r="N69" s="79">
        <v>0.03</v>
      </c>
      <c r="O69" s="79">
        <v>0</v>
      </c>
    </row>
    <row r="70" spans="2:15">
      <c r="B70" s="96" t="s">
        <v>2588</v>
      </c>
      <c r="C70" t="s">
        <v>2267</v>
      </c>
      <c r="D70" t="s">
        <v>2319</v>
      </c>
      <c r="E70" t="s">
        <v>631</v>
      </c>
      <c r="F70" t="s">
        <v>157</v>
      </c>
      <c r="G70" s="79">
        <v>3.32</v>
      </c>
      <c r="H70" t="s">
        <v>108</v>
      </c>
      <c r="I70" s="79">
        <v>3.7</v>
      </c>
      <c r="J70" s="79">
        <v>1.47</v>
      </c>
      <c r="K70" s="79">
        <v>2914986.71</v>
      </c>
      <c r="L70" s="79">
        <v>108.44</v>
      </c>
      <c r="M70" s="79">
        <v>3161.0115883240001</v>
      </c>
      <c r="N70" s="79">
        <v>3.21</v>
      </c>
      <c r="O70" s="79">
        <v>0.25</v>
      </c>
    </row>
    <row r="71" spans="2:15">
      <c r="B71" s="96" t="s">
        <v>2588</v>
      </c>
      <c r="C71" t="s">
        <v>2267</v>
      </c>
      <c r="D71" t="s">
        <v>2320</v>
      </c>
      <c r="E71" t="s">
        <v>631</v>
      </c>
      <c r="F71" t="s">
        <v>157</v>
      </c>
      <c r="G71" s="79">
        <v>5.16</v>
      </c>
      <c r="H71" t="s">
        <v>108</v>
      </c>
      <c r="I71" s="79">
        <v>3.7</v>
      </c>
      <c r="J71" s="79">
        <v>1.17</v>
      </c>
      <c r="K71" s="79">
        <v>1013908.81</v>
      </c>
      <c r="L71" s="79">
        <v>109.1</v>
      </c>
      <c r="M71" s="79">
        <v>1106.1745117099999</v>
      </c>
      <c r="N71" s="79">
        <v>1.1299999999999999</v>
      </c>
      <c r="O71" s="79">
        <v>0.09</v>
      </c>
    </row>
    <row r="72" spans="2:15">
      <c r="B72" s="96" t="s">
        <v>2590</v>
      </c>
      <c r="C72" t="s">
        <v>2267</v>
      </c>
      <c r="D72" t="s">
        <v>2332</v>
      </c>
      <c r="E72" t="s">
        <v>631</v>
      </c>
      <c r="F72" t="s">
        <v>157</v>
      </c>
      <c r="G72" s="79">
        <v>0.01</v>
      </c>
      <c r="H72" t="s">
        <v>108</v>
      </c>
      <c r="I72" s="79">
        <v>3.4</v>
      </c>
      <c r="J72" s="79">
        <v>1.94</v>
      </c>
      <c r="K72" s="79">
        <v>38895</v>
      </c>
      <c r="L72" s="79">
        <v>102</v>
      </c>
      <c r="M72" s="79">
        <v>39.672899999999998</v>
      </c>
      <c r="N72" s="79">
        <v>0.04</v>
      </c>
      <c r="O72" s="79">
        <v>0</v>
      </c>
    </row>
    <row r="73" spans="2:15">
      <c r="B73" s="96" t="s">
        <v>2590</v>
      </c>
      <c r="C73" t="s">
        <v>2267</v>
      </c>
      <c r="D73" t="s">
        <v>2327</v>
      </c>
      <c r="E73" t="s">
        <v>631</v>
      </c>
      <c r="F73" t="s">
        <v>157</v>
      </c>
      <c r="G73" s="79">
        <v>3.29</v>
      </c>
      <c r="H73" t="s">
        <v>108</v>
      </c>
      <c r="I73" s="79">
        <v>3.4</v>
      </c>
      <c r="J73" s="79">
        <v>1.56</v>
      </c>
      <c r="K73" s="79">
        <v>240089.96</v>
      </c>
      <c r="L73" s="79">
        <v>104.2</v>
      </c>
      <c r="M73" s="79">
        <v>250.17373832000001</v>
      </c>
      <c r="N73" s="79">
        <v>0.25</v>
      </c>
      <c r="O73" s="79">
        <v>0.02</v>
      </c>
    </row>
    <row r="74" spans="2:15">
      <c r="B74" s="96" t="s">
        <v>2590</v>
      </c>
      <c r="C74" t="s">
        <v>2267</v>
      </c>
      <c r="D74" t="s">
        <v>2314</v>
      </c>
      <c r="E74" t="s">
        <v>631</v>
      </c>
      <c r="F74" t="s">
        <v>157</v>
      </c>
      <c r="G74" s="79">
        <v>0.49</v>
      </c>
      <c r="H74" t="s">
        <v>108</v>
      </c>
      <c r="I74" s="79">
        <v>3.45</v>
      </c>
      <c r="J74" s="79">
        <v>1.35</v>
      </c>
      <c r="K74" s="79">
        <v>89999</v>
      </c>
      <c r="L74" s="79">
        <v>111.59</v>
      </c>
      <c r="M74" s="79">
        <v>100.4298841</v>
      </c>
      <c r="N74" s="79">
        <v>0.1</v>
      </c>
      <c r="O74" s="79">
        <v>0.01</v>
      </c>
    </row>
    <row r="75" spans="2:15">
      <c r="B75" s="96" t="s">
        <v>2590</v>
      </c>
      <c r="C75" t="s">
        <v>2267</v>
      </c>
      <c r="D75" t="s">
        <v>2329</v>
      </c>
      <c r="E75" t="s">
        <v>631</v>
      </c>
      <c r="F75" t="s">
        <v>157</v>
      </c>
      <c r="G75" s="79">
        <v>2.4900000000000002</v>
      </c>
      <c r="H75" t="s">
        <v>108</v>
      </c>
      <c r="I75" s="79">
        <v>4.4000000000000004</v>
      </c>
      <c r="J75" s="79">
        <v>2.1</v>
      </c>
      <c r="K75" s="79">
        <v>115712.87</v>
      </c>
      <c r="L75" s="79">
        <v>103.38</v>
      </c>
      <c r="M75" s="79">
        <v>119.62396500600001</v>
      </c>
      <c r="N75" s="79">
        <v>0.12</v>
      </c>
      <c r="O75" s="79">
        <v>0.01</v>
      </c>
    </row>
    <row r="76" spans="2:15">
      <c r="B76" s="96" t="s">
        <v>2590</v>
      </c>
      <c r="C76" t="s">
        <v>2267</v>
      </c>
      <c r="D76" t="s">
        <v>2316</v>
      </c>
      <c r="E76" t="s">
        <v>631</v>
      </c>
      <c r="F76" t="s">
        <v>157</v>
      </c>
      <c r="G76" s="79">
        <v>2.4900000000000002</v>
      </c>
      <c r="H76" t="s">
        <v>108</v>
      </c>
      <c r="I76" s="79">
        <v>4.4000000000000004</v>
      </c>
      <c r="J76" s="79">
        <v>2.1</v>
      </c>
      <c r="K76" s="79">
        <v>51427.87</v>
      </c>
      <c r="L76" s="79">
        <v>103.38</v>
      </c>
      <c r="M76" s="79">
        <v>53.166132005999998</v>
      </c>
      <c r="N76" s="79">
        <v>0.05</v>
      </c>
      <c r="O76" s="79">
        <v>0</v>
      </c>
    </row>
    <row r="77" spans="2:15">
      <c r="B77" s="96" t="s">
        <v>2590</v>
      </c>
      <c r="C77" t="s">
        <v>2267</v>
      </c>
      <c r="D77" t="s">
        <v>2312</v>
      </c>
      <c r="E77" t="s">
        <v>631</v>
      </c>
      <c r="F77" t="s">
        <v>157</v>
      </c>
      <c r="G77" s="79">
        <v>2.61</v>
      </c>
      <c r="H77" t="s">
        <v>108</v>
      </c>
      <c r="I77" s="79">
        <v>4.45</v>
      </c>
      <c r="J77" s="79">
        <v>2.16</v>
      </c>
      <c r="K77" s="79">
        <v>64284.97</v>
      </c>
      <c r="L77" s="79">
        <v>103.55</v>
      </c>
      <c r="M77" s="79">
        <v>66.567086434999993</v>
      </c>
      <c r="N77" s="79">
        <v>7.0000000000000007E-2</v>
      </c>
      <c r="O77" s="79">
        <v>0.01</v>
      </c>
    </row>
    <row r="78" spans="2:15">
      <c r="B78" s="96" t="s">
        <v>2590</v>
      </c>
      <c r="C78" t="s">
        <v>2267</v>
      </c>
      <c r="D78" t="s">
        <v>2334</v>
      </c>
      <c r="E78" t="s">
        <v>631</v>
      </c>
      <c r="F78" t="s">
        <v>157</v>
      </c>
      <c r="G78" s="79">
        <v>0.49</v>
      </c>
      <c r="H78" t="s">
        <v>108</v>
      </c>
      <c r="I78" s="79">
        <v>3.45</v>
      </c>
      <c r="J78" s="79">
        <v>1.35</v>
      </c>
      <c r="K78" s="79">
        <v>67499</v>
      </c>
      <c r="L78" s="79">
        <v>102.02</v>
      </c>
      <c r="M78" s="79">
        <v>68.862479800000003</v>
      </c>
      <c r="N78" s="79">
        <v>7.0000000000000007E-2</v>
      </c>
      <c r="O78" s="79">
        <v>0.01</v>
      </c>
    </row>
    <row r="79" spans="2:15">
      <c r="B79" s="96" t="s">
        <v>2590</v>
      </c>
      <c r="C79" t="s">
        <v>2267</v>
      </c>
      <c r="D79" t="s">
        <v>2317</v>
      </c>
      <c r="E79" t="s">
        <v>631</v>
      </c>
      <c r="F79" t="s">
        <v>157</v>
      </c>
      <c r="G79" s="79">
        <v>2.4700000000000002</v>
      </c>
      <c r="H79" t="s">
        <v>108</v>
      </c>
      <c r="I79" s="79">
        <v>4.4000000000000004</v>
      </c>
      <c r="J79" s="79">
        <v>3.07</v>
      </c>
      <c r="K79" s="79">
        <v>61440.12</v>
      </c>
      <c r="L79" s="79">
        <v>103.38</v>
      </c>
      <c r="M79" s="79">
        <v>63.516796055999997</v>
      </c>
      <c r="N79" s="79">
        <v>0.06</v>
      </c>
      <c r="O79" s="79">
        <v>0.01</v>
      </c>
    </row>
    <row r="80" spans="2:15">
      <c r="B80" s="96" t="s">
        <v>2590</v>
      </c>
      <c r="C80" t="s">
        <v>2267</v>
      </c>
      <c r="D80" t="s">
        <v>2335</v>
      </c>
      <c r="E80" t="s">
        <v>631</v>
      </c>
      <c r="F80" t="s">
        <v>157</v>
      </c>
      <c r="G80" s="79">
        <v>0.49</v>
      </c>
      <c r="H80" t="s">
        <v>108</v>
      </c>
      <c r="I80" s="79">
        <v>3.45</v>
      </c>
      <c r="J80" s="79">
        <v>0.14000000000000001</v>
      </c>
      <c r="K80" s="79">
        <v>66240.149999999994</v>
      </c>
      <c r="L80" s="79">
        <v>102.02</v>
      </c>
      <c r="M80" s="79">
        <v>67.578201030000002</v>
      </c>
      <c r="N80" s="79">
        <v>7.0000000000000007E-2</v>
      </c>
      <c r="O80" s="79">
        <v>0.01</v>
      </c>
    </row>
    <row r="81" spans="2:15">
      <c r="B81" s="96" t="s">
        <v>2590</v>
      </c>
      <c r="C81" t="s">
        <v>2267</v>
      </c>
      <c r="D81" t="s">
        <v>2313</v>
      </c>
      <c r="E81" t="s">
        <v>631</v>
      </c>
      <c r="F81" t="s">
        <v>157</v>
      </c>
      <c r="G81" s="79">
        <v>2.6</v>
      </c>
      <c r="H81" t="s">
        <v>108</v>
      </c>
      <c r="I81" s="79">
        <v>4.45</v>
      </c>
      <c r="J81" s="79">
        <v>3.09</v>
      </c>
      <c r="K81" s="79">
        <v>73600.149999999994</v>
      </c>
      <c r="L81" s="79">
        <v>103.55</v>
      </c>
      <c r="M81" s="79">
        <v>76.212955324999996</v>
      </c>
      <c r="N81" s="79">
        <v>0.08</v>
      </c>
      <c r="O81" s="79">
        <v>0.01</v>
      </c>
    </row>
    <row r="82" spans="2:15">
      <c r="B82" s="96" t="s">
        <v>2590</v>
      </c>
      <c r="C82" t="s">
        <v>2267</v>
      </c>
      <c r="D82" t="s">
        <v>2330</v>
      </c>
      <c r="E82" t="s">
        <v>631</v>
      </c>
      <c r="F82" t="s">
        <v>157</v>
      </c>
      <c r="G82" s="79">
        <v>2.4700000000000002</v>
      </c>
      <c r="H82" t="s">
        <v>108</v>
      </c>
      <c r="I82" s="79">
        <v>4.4000000000000004</v>
      </c>
      <c r="J82" s="79">
        <v>3.07</v>
      </c>
      <c r="K82" s="79">
        <v>138240.28</v>
      </c>
      <c r="L82" s="79">
        <v>103.38</v>
      </c>
      <c r="M82" s="79">
        <v>142.91280146400001</v>
      </c>
      <c r="N82" s="79">
        <v>0.15</v>
      </c>
      <c r="O82" s="79">
        <v>0.01</v>
      </c>
    </row>
    <row r="83" spans="2:15">
      <c r="B83" s="96" t="s">
        <v>2590</v>
      </c>
      <c r="C83" t="s">
        <v>2267</v>
      </c>
      <c r="D83" t="s">
        <v>2328</v>
      </c>
      <c r="E83" t="s">
        <v>631</v>
      </c>
      <c r="F83" t="s">
        <v>157</v>
      </c>
      <c r="G83" s="79">
        <v>3.27</v>
      </c>
      <c r="H83" t="s">
        <v>108</v>
      </c>
      <c r="I83" s="79">
        <v>3.4</v>
      </c>
      <c r="J83" s="79">
        <v>2.21</v>
      </c>
      <c r="K83" s="79">
        <v>264046.90999999997</v>
      </c>
      <c r="L83" s="79">
        <v>104.2</v>
      </c>
      <c r="M83" s="79">
        <v>275.13688022000002</v>
      </c>
      <c r="N83" s="79">
        <v>0.28000000000000003</v>
      </c>
      <c r="O83" s="79">
        <v>0.02</v>
      </c>
    </row>
    <row r="84" spans="2:15">
      <c r="B84" s="96" t="s">
        <v>2590</v>
      </c>
      <c r="C84" t="s">
        <v>2267</v>
      </c>
      <c r="D84" t="s">
        <v>2315</v>
      </c>
      <c r="E84" t="s">
        <v>631</v>
      </c>
      <c r="F84" t="s">
        <v>157</v>
      </c>
      <c r="G84" s="79">
        <v>0.49</v>
      </c>
      <c r="H84" t="s">
        <v>108</v>
      </c>
      <c r="I84" s="79">
        <v>3.45</v>
      </c>
      <c r="J84" s="79">
        <v>2</v>
      </c>
      <c r="K84" s="79">
        <v>88320.19</v>
      </c>
      <c r="L84" s="79">
        <v>111.59</v>
      </c>
      <c r="M84" s="79">
        <v>98.556500021000005</v>
      </c>
      <c r="N84" s="79">
        <v>0.1</v>
      </c>
      <c r="O84" s="79">
        <v>0.01</v>
      </c>
    </row>
    <row r="85" spans="2:15">
      <c r="B85" s="96" t="s">
        <v>2590</v>
      </c>
      <c r="C85" t="s">
        <v>2267</v>
      </c>
      <c r="D85" t="s">
        <v>2333</v>
      </c>
      <c r="E85" t="s">
        <v>631</v>
      </c>
      <c r="F85" t="s">
        <v>157</v>
      </c>
      <c r="G85" s="79">
        <v>0.01</v>
      </c>
      <c r="H85" t="s">
        <v>108</v>
      </c>
      <c r="I85" s="79">
        <v>3.4</v>
      </c>
      <c r="J85" s="79">
        <v>1.94</v>
      </c>
      <c r="K85" s="79">
        <v>38154.22</v>
      </c>
      <c r="L85" s="79">
        <v>102</v>
      </c>
      <c r="M85" s="79">
        <v>38.917304399999999</v>
      </c>
      <c r="N85" s="79">
        <v>0.04</v>
      </c>
      <c r="O85" s="79">
        <v>0</v>
      </c>
    </row>
    <row r="86" spans="2:15">
      <c r="B86" s="96" t="s">
        <v>2590</v>
      </c>
      <c r="C86" t="s">
        <v>2267</v>
      </c>
      <c r="D86" t="s">
        <v>2331</v>
      </c>
      <c r="E86" t="s">
        <v>631</v>
      </c>
      <c r="F86" t="s">
        <v>157</v>
      </c>
      <c r="G86" s="79">
        <v>0.01</v>
      </c>
      <c r="H86" t="s">
        <v>108</v>
      </c>
      <c r="I86" s="79">
        <v>3.35</v>
      </c>
      <c r="J86" s="79">
        <v>3.03</v>
      </c>
      <c r="K86" s="79">
        <v>51366</v>
      </c>
      <c r="L86" s="79">
        <v>101.4</v>
      </c>
      <c r="M86" s="79">
        <v>52.085124</v>
      </c>
      <c r="N86" s="79">
        <v>0.05</v>
      </c>
      <c r="O86" s="79">
        <v>0</v>
      </c>
    </row>
    <row r="87" spans="2:15">
      <c r="B87" s="96" t="s">
        <v>2590</v>
      </c>
      <c r="C87" t="s">
        <v>2267</v>
      </c>
      <c r="D87" t="s">
        <v>2336</v>
      </c>
      <c r="E87" t="s">
        <v>631</v>
      </c>
      <c r="F87" t="s">
        <v>157</v>
      </c>
      <c r="G87" s="79">
        <v>0.15</v>
      </c>
      <c r="H87" t="s">
        <v>108</v>
      </c>
      <c r="I87" s="79">
        <v>1.45</v>
      </c>
      <c r="J87" s="79">
        <v>1.61</v>
      </c>
      <c r="K87" s="79">
        <v>306709.14</v>
      </c>
      <c r="L87" s="79">
        <v>100.04</v>
      </c>
      <c r="M87" s="79">
        <v>306.83182365599998</v>
      </c>
      <c r="N87" s="79">
        <v>0.31</v>
      </c>
      <c r="O87" s="79">
        <v>0.02</v>
      </c>
    </row>
    <row r="88" spans="2:15">
      <c r="B88" s="96" t="s">
        <v>2594</v>
      </c>
      <c r="C88" t="s">
        <v>2267</v>
      </c>
      <c r="D88" t="s">
        <v>2337</v>
      </c>
      <c r="E88" t="s">
        <v>631</v>
      </c>
      <c r="F88" t="s">
        <v>157</v>
      </c>
      <c r="G88" s="79">
        <v>6.3</v>
      </c>
      <c r="H88" t="s">
        <v>108</v>
      </c>
      <c r="I88" s="79">
        <v>2.98</v>
      </c>
      <c r="J88" s="79">
        <v>2.25</v>
      </c>
      <c r="K88" s="79">
        <v>713233.75</v>
      </c>
      <c r="L88" s="79">
        <v>106.66</v>
      </c>
      <c r="M88" s="79">
        <v>760.73511774999997</v>
      </c>
      <c r="N88" s="79">
        <v>0.77</v>
      </c>
      <c r="O88" s="79">
        <v>0.06</v>
      </c>
    </row>
    <row r="89" spans="2:15">
      <c r="B89" s="96" t="s">
        <v>2594</v>
      </c>
      <c r="C89" t="s">
        <v>2267</v>
      </c>
      <c r="D89" t="s">
        <v>2338</v>
      </c>
      <c r="E89" t="s">
        <v>631</v>
      </c>
      <c r="F89" t="s">
        <v>157</v>
      </c>
      <c r="G89" s="79">
        <v>6.3</v>
      </c>
      <c r="H89" t="s">
        <v>108</v>
      </c>
      <c r="I89" s="79">
        <v>2.98</v>
      </c>
      <c r="J89" s="79">
        <v>2.25</v>
      </c>
      <c r="K89" s="79">
        <v>20170.63</v>
      </c>
      <c r="L89" s="79">
        <v>106.6</v>
      </c>
      <c r="M89" s="79">
        <v>21.501891579999999</v>
      </c>
      <c r="N89" s="79">
        <v>0.02</v>
      </c>
      <c r="O89" s="79">
        <v>0</v>
      </c>
    </row>
    <row r="90" spans="2:15">
      <c r="B90" s="96" t="s">
        <v>2595</v>
      </c>
      <c r="C90" t="s">
        <v>2267</v>
      </c>
      <c r="D90" t="s">
        <v>2318</v>
      </c>
      <c r="E90" t="s">
        <v>631</v>
      </c>
      <c r="F90" t="s">
        <v>157</v>
      </c>
      <c r="G90" s="79">
        <v>6.31</v>
      </c>
      <c r="H90" t="s">
        <v>108</v>
      </c>
      <c r="I90" s="79">
        <v>2.98</v>
      </c>
      <c r="J90" s="79">
        <v>2.2400000000000002</v>
      </c>
      <c r="K90" s="79">
        <v>967161.32</v>
      </c>
      <c r="L90" s="79">
        <v>106.68</v>
      </c>
      <c r="M90" s="79">
        <v>1031.7676961760001</v>
      </c>
      <c r="N90" s="79">
        <v>1.05</v>
      </c>
      <c r="O90" s="79">
        <v>0.08</v>
      </c>
    </row>
    <row r="91" spans="2:15">
      <c r="B91" s="96" t="s">
        <v>2596</v>
      </c>
      <c r="C91" t="s">
        <v>2267</v>
      </c>
      <c r="D91" t="s">
        <v>2340</v>
      </c>
      <c r="E91" t="s">
        <v>631</v>
      </c>
      <c r="F91" t="s">
        <v>157</v>
      </c>
      <c r="G91" s="79">
        <v>6.28</v>
      </c>
      <c r="H91" t="s">
        <v>108</v>
      </c>
      <c r="I91" s="79">
        <v>2.98</v>
      </c>
      <c r="J91" s="79">
        <v>2.2400000000000002</v>
      </c>
      <c r="K91" s="79">
        <v>812451.45</v>
      </c>
      <c r="L91" s="79">
        <v>106.66</v>
      </c>
      <c r="M91" s="79">
        <v>866.56071656999995</v>
      </c>
      <c r="N91" s="79">
        <v>0.88</v>
      </c>
      <c r="O91" s="79">
        <v>7.0000000000000007E-2</v>
      </c>
    </row>
    <row r="92" spans="2:15">
      <c r="B92" s="96" t="s">
        <v>2597</v>
      </c>
      <c r="C92" t="s">
        <v>2267</v>
      </c>
      <c r="D92" t="s">
        <v>2341</v>
      </c>
      <c r="E92" t="s">
        <v>631</v>
      </c>
      <c r="F92" t="s">
        <v>155</v>
      </c>
      <c r="G92" s="79">
        <v>1.85</v>
      </c>
      <c r="H92" t="s">
        <v>108</v>
      </c>
      <c r="I92" s="79">
        <v>2.75</v>
      </c>
      <c r="J92" s="79">
        <v>2.29</v>
      </c>
      <c r="K92" s="79">
        <v>497291.35</v>
      </c>
      <c r="L92" s="79">
        <v>101.45</v>
      </c>
      <c r="M92" s="79">
        <v>504.50207457499999</v>
      </c>
      <c r="N92" s="79">
        <v>0.51</v>
      </c>
      <c r="O92" s="79">
        <v>0.04</v>
      </c>
    </row>
    <row r="93" spans="2:15">
      <c r="B93" s="96" t="s">
        <v>2597</v>
      </c>
      <c r="C93" t="s">
        <v>2267</v>
      </c>
      <c r="D93" t="s">
        <v>2342</v>
      </c>
      <c r="E93" t="s">
        <v>631</v>
      </c>
      <c r="F93" t="s">
        <v>155</v>
      </c>
      <c r="G93" s="79">
        <v>2.3199999999999998</v>
      </c>
      <c r="H93" t="s">
        <v>108</v>
      </c>
      <c r="I93" s="79">
        <v>3.17</v>
      </c>
      <c r="J93" s="79">
        <v>2.1800000000000002</v>
      </c>
      <c r="K93" s="79">
        <v>1025663.4</v>
      </c>
      <c r="L93" s="79">
        <v>102.97834630493981</v>
      </c>
      <c r="M93" s="79">
        <v>1056.21120797502</v>
      </c>
      <c r="N93" s="79">
        <v>1.07</v>
      </c>
      <c r="O93" s="79">
        <v>0.08</v>
      </c>
    </row>
    <row r="94" spans="2:15">
      <c r="B94" s="96" t="s">
        <v>2598</v>
      </c>
      <c r="C94" t="s">
        <v>2267</v>
      </c>
      <c r="D94" t="s">
        <v>2344</v>
      </c>
      <c r="E94" t="s">
        <v>701</v>
      </c>
      <c r="F94" t="s">
        <v>157</v>
      </c>
      <c r="G94" s="79">
        <v>3.6</v>
      </c>
      <c r="H94" t="s">
        <v>108</v>
      </c>
      <c r="I94" s="79">
        <v>4.5</v>
      </c>
      <c r="J94" s="79">
        <v>1.27</v>
      </c>
      <c r="K94" s="79">
        <v>643395.1</v>
      </c>
      <c r="L94" s="79">
        <v>113.62</v>
      </c>
      <c r="M94" s="79">
        <v>731.02551261999997</v>
      </c>
      <c r="N94" s="79">
        <v>0.74</v>
      </c>
      <c r="O94" s="79">
        <v>0.06</v>
      </c>
    </row>
    <row r="95" spans="2:15">
      <c r="B95" s="96" t="s">
        <v>2598</v>
      </c>
      <c r="C95" t="s">
        <v>2267</v>
      </c>
      <c r="D95" t="s">
        <v>2345</v>
      </c>
      <c r="E95" t="s">
        <v>701</v>
      </c>
      <c r="F95" t="s">
        <v>157</v>
      </c>
      <c r="G95" s="79">
        <v>3.59</v>
      </c>
      <c r="H95" t="s">
        <v>108</v>
      </c>
      <c r="I95" s="79">
        <v>4.75</v>
      </c>
      <c r="J95" s="79">
        <v>1.28</v>
      </c>
      <c r="K95" s="79">
        <v>378272.38</v>
      </c>
      <c r="L95" s="79">
        <v>114.62</v>
      </c>
      <c r="M95" s="79">
        <v>433.57580195600002</v>
      </c>
      <c r="N95" s="79">
        <v>0.44</v>
      </c>
      <c r="O95" s="79">
        <v>0.03</v>
      </c>
    </row>
    <row r="96" spans="2:15">
      <c r="B96" s="96" t="s">
        <v>2599</v>
      </c>
      <c r="C96" t="s">
        <v>2267</v>
      </c>
      <c r="D96" t="s">
        <v>2382</v>
      </c>
      <c r="E96" t="s">
        <v>701</v>
      </c>
      <c r="F96" t="s">
        <v>157</v>
      </c>
      <c r="G96" s="79">
        <v>9.5399999999999991</v>
      </c>
      <c r="H96" t="s">
        <v>108</v>
      </c>
      <c r="I96" s="79">
        <v>4.5</v>
      </c>
      <c r="J96" s="79">
        <v>2.61</v>
      </c>
      <c r="K96" s="79">
        <v>242962.46</v>
      </c>
      <c r="L96" s="79">
        <v>118.86</v>
      </c>
      <c r="M96" s="79">
        <v>288.78517995599998</v>
      </c>
      <c r="N96" s="79">
        <v>0.28999999999999998</v>
      </c>
      <c r="O96" s="79">
        <v>0.02</v>
      </c>
    </row>
    <row r="97" spans="2:15">
      <c r="B97" s="96" t="s">
        <v>2599</v>
      </c>
      <c r="C97" t="s">
        <v>2267</v>
      </c>
      <c r="D97" t="s">
        <v>2374</v>
      </c>
      <c r="E97" t="s">
        <v>701</v>
      </c>
      <c r="F97" t="s">
        <v>157</v>
      </c>
      <c r="G97" s="79">
        <v>9.2799999999999994</v>
      </c>
      <c r="H97" t="s">
        <v>108</v>
      </c>
      <c r="I97" s="79">
        <v>4.5</v>
      </c>
      <c r="J97" s="79">
        <v>2.59</v>
      </c>
      <c r="K97" s="79">
        <v>164245.42000000001</v>
      </c>
      <c r="L97" s="79">
        <v>118.72</v>
      </c>
      <c r="M97" s="79">
        <v>194.992162624</v>
      </c>
      <c r="N97" s="79">
        <v>0.2</v>
      </c>
      <c r="O97" s="79">
        <v>0.02</v>
      </c>
    </row>
    <row r="98" spans="2:15">
      <c r="B98" s="96" t="s">
        <v>2599</v>
      </c>
      <c r="C98" t="s">
        <v>2267</v>
      </c>
      <c r="D98" t="s">
        <v>2376</v>
      </c>
      <c r="E98" t="s">
        <v>701</v>
      </c>
      <c r="F98" t="s">
        <v>157</v>
      </c>
      <c r="G98" s="79">
        <v>12.86</v>
      </c>
      <c r="H98" t="s">
        <v>108</v>
      </c>
      <c r="I98" s="79">
        <v>4.5</v>
      </c>
      <c r="J98" s="79">
        <v>2.98</v>
      </c>
      <c r="K98" s="79">
        <v>151142.99</v>
      </c>
      <c r="L98" s="79">
        <v>117.74</v>
      </c>
      <c r="M98" s="79">
        <v>177.95575642599999</v>
      </c>
      <c r="N98" s="79">
        <v>0.18</v>
      </c>
      <c r="O98" s="79">
        <v>0.01</v>
      </c>
    </row>
    <row r="99" spans="2:15">
      <c r="B99" s="96" t="s">
        <v>2599</v>
      </c>
      <c r="C99" t="s">
        <v>2267</v>
      </c>
      <c r="D99" t="s">
        <v>2377</v>
      </c>
      <c r="E99" t="s">
        <v>701</v>
      </c>
      <c r="F99" t="s">
        <v>157</v>
      </c>
      <c r="G99" s="79">
        <v>12.79</v>
      </c>
      <c r="H99" t="s">
        <v>108</v>
      </c>
      <c r="I99" s="79">
        <v>4.5</v>
      </c>
      <c r="J99" s="79">
        <v>3.15</v>
      </c>
      <c r="K99" s="79">
        <v>179510.3</v>
      </c>
      <c r="L99" s="79">
        <v>116.29</v>
      </c>
      <c r="M99" s="79">
        <v>208.75252786999999</v>
      </c>
      <c r="N99" s="79">
        <v>0.21</v>
      </c>
      <c r="O99" s="79">
        <v>0.02</v>
      </c>
    </row>
    <row r="100" spans="2:15">
      <c r="B100" s="96" t="s">
        <v>2599</v>
      </c>
      <c r="C100" t="s">
        <v>2267</v>
      </c>
      <c r="D100" t="s">
        <v>2372</v>
      </c>
      <c r="E100" t="s">
        <v>701</v>
      </c>
      <c r="F100" t="s">
        <v>157</v>
      </c>
      <c r="G100" s="79">
        <v>9.26</v>
      </c>
      <c r="H100" t="s">
        <v>108</v>
      </c>
      <c r="I100" s="79">
        <v>4.5</v>
      </c>
      <c r="J100" s="79">
        <v>2.66</v>
      </c>
      <c r="K100" s="79">
        <v>174563.86</v>
      </c>
      <c r="L100" s="79">
        <v>118.23</v>
      </c>
      <c r="M100" s="79">
        <v>206.386851678</v>
      </c>
      <c r="N100" s="79">
        <v>0.21</v>
      </c>
      <c r="O100" s="79">
        <v>0.02</v>
      </c>
    </row>
    <row r="101" spans="2:15">
      <c r="B101" s="96" t="s">
        <v>2599</v>
      </c>
      <c r="C101" t="s">
        <v>2267</v>
      </c>
      <c r="D101" t="s">
        <v>2378</v>
      </c>
      <c r="E101" t="s">
        <v>701</v>
      </c>
      <c r="F101" t="s">
        <v>157</v>
      </c>
      <c r="G101" s="79">
        <v>12.84</v>
      </c>
      <c r="H101" t="s">
        <v>108</v>
      </c>
      <c r="I101" s="79">
        <v>4.5</v>
      </c>
      <c r="J101" s="79">
        <v>3.58</v>
      </c>
      <c r="K101" s="79">
        <v>126265.45</v>
      </c>
      <c r="L101" s="79">
        <v>110.04</v>
      </c>
      <c r="M101" s="79">
        <v>138.94250117999999</v>
      </c>
      <c r="N101" s="79">
        <v>0.14000000000000001</v>
      </c>
      <c r="O101" s="79">
        <v>0.01</v>
      </c>
    </row>
    <row r="102" spans="2:15">
      <c r="B102" s="96" t="s">
        <v>2599</v>
      </c>
      <c r="C102" t="s">
        <v>2267</v>
      </c>
      <c r="D102" t="s">
        <v>2381</v>
      </c>
      <c r="E102" t="s">
        <v>701</v>
      </c>
      <c r="F102" t="s">
        <v>157</v>
      </c>
      <c r="G102" s="79">
        <v>12.74</v>
      </c>
      <c r="H102" t="s">
        <v>108</v>
      </c>
      <c r="I102" s="79">
        <v>4.5</v>
      </c>
      <c r="J102" s="79">
        <v>4</v>
      </c>
      <c r="K102" s="79">
        <v>165114.04999999999</v>
      </c>
      <c r="L102" s="79">
        <v>106.44</v>
      </c>
      <c r="M102" s="79">
        <v>175.74739482000001</v>
      </c>
      <c r="N102" s="79">
        <v>0.18</v>
      </c>
      <c r="O102" s="79">
        <v>0.01</v>
      </c>
    </row>
    <row r="103" spans="2:15">
      <c r="B103" s="96" t="s">
        <v>2599</v>
      </c>
      <c r="C103" t="s">
        <v>2267</v>
      </c>
      <c r="D103" t="s">
        <v>2373</v>
      </c>
      <c r="E103" t="s">
        <v>701</v>
      </c>
      <c r="F103" t="s">
        <v>157</v>
      </c>
      <c r="G103" s="79">
        <v>12.77</v>
      </c>
      <c r="H103" t="s">
        <v>108</v>
      </c>
      <c r="I103" s="79">
        <v>4.5</v>
      </c>
      <c r="J103" s="79">
        <v>3.99</v>
      </c>
      <c r="K103" s="79">
        <v>67654.98</v>
      </c>
      <c r="L103" s="79">
        <v>106.42</v>
      </c>
      <c r="M103" s="79">
        <v>71.998429716000004</v>
      </c>
      <c r="N103" s="79">
        <v>7.0000000000000007E-2</v>
      </c>
      <c r="O103" s="79">
        <v>0.01</v>
      </c>
    </row>
    <row r="104" spans="2:15">
      <c r="B104" s="96" t="s">
        <v>2599</v>
      </c>
      <c r="C104" t="s">
        <v>2267</v>
      </c>
      <c r="D104" t="s">
        <v>2380</v>
      </c>
      <c r="E104" t="s">
        <v>701</v>
      </c>
      <c r="F104" t="s">
        <v>157</v>
      </c>
      <c r="G104" s="79">
        <v>12.98</v>
      </c>
      <c r="H104" t="s">
        <v>108</v>
      </c>
      <c r="I104" s="79">
        <v>4.5</v>
      </c>
      <c r="J104" s="79">
        <v>3.73</v>
      </c>
      <c r="K104" s="79">
        <v>51184.97</v>
      </c>
      <c r="L104" s="79">
        <v>108.85</v>
      </c>
      <c r="M104" s="79">
        <v>55.714839845</v>
      </c>
      <c r="N104" s="79">
        <v>0.06</v>
      </c>
      <c r="O104" s="79">
        <v>0</v>
      </c>
    </row>
    <row r="105" spans="2:15">
      <c r="B105" s="96" t="s">
        <v>2599</v>
      </c>
      <c r="C105" t="s">
        <v>2267</v>
      </c>
      <c r="D105" t="s">
        <v>2379</v>
      </c>
      <c r="E105" t="s">
        <v>701</v>
      </c>
      <c r="F105" t="s">
        <v>157</v>
      </c>
      <c r="G105" s="79">
        <v>12.9</v>
      </c>
      <c r="H105" t="s">
        <v>108</v>
      </c>
      <c r="I105" s="79">
        <v>4.5</v>
      </c>
      <c r="J105" s="79">
        <v>4.2300000000000004</v>
      </c>
      <c r="K105" s="79">
        <v>328031.3</v>
      </c>
      <c r="L105" s="79">
        <v>103.19</v>
      </c>
      <c r="M105" s="79">
        <v>338.49549846999997</v>
      </c>
      <c r="N105" s="79">
        <v>0.34</v>
      </c>
      <c r="O105" s="79">
        <v>0.03</v>
      </c>
    </row>
    <row r="106" spans="2:15">
      <c r="B106" s="96" t="s">
        <v>2599</v>
      </c>
      <c r="C106" t="s">
        <v>2267</v>
      </c>
      <c r="D106" t="s">
        <v>2371</v>
      </c>
      <c r="E106" t="s">
        <v>701</v>
      </c>
      <c r="F106" t="s">
        <v>157</v>
      </c>
      <c r="G106" s="79">
        <v>9.2799999999999994</v>
      </c>
      <c r="H106" t="s">
        <v>108</v>
      </c>
      <c r="I106" s="79">
        <v>4.5</v>
      </c>
      <c r="J106" s="79">
        <v>2.5499999999999998</v>
      </c>
      <c r="K106" s="79">
        <v>47666.62</v>
      </c>
      <c r="L106" s="79">
        <v>119.44</v>
      </c>
      <c r="M106" s="79">
        <v>56.933010928000002</v>
      </c>
      <c r="N106" s="79">
        <v>0.06</v>
      </c>
      <c r="O106" s="79">
        <v>0</v>
      </c>
    </row>
    <row r="107" spans="2:15">
      <c r="B107" s="96" t="s">
        <v>2599</v>
      </c>
      <c r="C107" t="s">
        <v>2267</v>
      </c>
      <c r="D107" t="s">
        <v>2375</v>
      </c>
      <c r="E107" t="s">
        <v>701</v>
      </c>
      <c r="F107" t="s">
        <v>157</v>
      </c>
      <c r="G107" s="79">
        <v>9.27</v>
      </c>
      <c r="H107" t="s">
        <v>108</v>
      </c>
      <c r="I107" s="79">
        <v>4.5</v>
      </c>
      <c r="J107" s="79">
        <v>2.63</v>
      </c>
      <c r="K107" s="79">
        <v>87280.75</v>
      </c>
      <c r="L107" s="79">
        <v>118.58</v>
      </c>
      <c r="M107" s="79">
        <v>103.49751335000001</v>
      </c>
      <c r="N107" s="79">
        <v>0.11</v>
      </c>
      <c r="O107" s="79">
        <v>0.01</v>
      </c>
    </row>
    <row r="108" spans="2:15">
      <c r="B108" s="96" t="s">
        <v>2589</v>
      </c>
      <c r="C108" t="s">
        <v>2267</v>
      </c>
      <c r="D108" t="s">
        <v>2351</v>
      </c>
      <c r="E108" t="s">
        <v>701</v>
      </c>
      <c r="F108" t="s">
        <v>157</v>
      </c>
      <c r="G108" s="79">
        <v>0.74</v>
      </c>
      <c r="H108" t="s">
        <v>108</v>
      </c>
      <c r="I108" s="79">
        <v>3.5</v>
      </c>
      <c r="J108" s="79">
        <v>1.83</v>
      </c>
      <c r="K108" s="79">
        <v>112268.13</v>
      </c>
      <c r="L108" s="79">
        <v>102.11</v>
      </c>
      <c r="M108" s="79">
        <v>114.636987543</v>
      </c>
      <c r="N108" s="79">
        <v>0.12</v>
      </c>
      <c r="O108" s="79">
        <v>0.01</v>
      </c>
    </row>
    <row r="109" spans="2:15">
      <c r="B109" s="96" t="s">
        <v>2589</v>
      </c>
      <c r="C109" t="s">
        <v>2267</v>
      </c>
      <c r="D109" t="s">
        <v>2350</v>
      </c>
      <c r="E109" t="s">
        <v>701</v>
      </c>
      <c r="F109" t="s">
        <v>157</v>
      </c>
      <c r="G109" s="79">
        <v>0.74</v>
      </c>
      <c r="H109" t="s">
        <v>108</v>
      </c>
      <c r="I109" s="79">
        <v>3.5</v>
      </c>
      <c r="J109" s="79">
        <v>1.92</v>
      </c>
      <c r="K109" s="79">
        <v>210833.3</v>
      </c>
      <c r="L109" s="79">
        <v>102.11</v>
      </c>
      <c r="M109" s="79">
        <v>215.28188263000001</v>
      </c>
      <c r="N109" s="79">
        <v>0.22</v>
      </c>
      <c r="O109" s="79">
        <v>0.02</v>
      </c>
    </row>
    <row r="110" spans="2:15">
      <c r="B110" s="96" t="s">
        <v>2589</v>
      </c>
      <c r="C110" t="s">
        <v>2267</v>
      </c>
      <c r="D110" t="s">
        <v>2356</v>
      </c>
      <c r="E110" t="s">
        <v>701</v>
      </c>
      <c r="F110" t="s">
        <v>157</v>
      </c>
      <c r="G110" s="79">
        <v>0.74</v>
      </c>
      <c r="H110" t="s">
        <v>108</v>
      </c>
      <c r="I110" s="79">
        <v>3.5</v>
      </c>
      <c r="J110" s="79">
        <v>2.0299999999999998</v>
      </c>
      <c r="K110" s="79">
        <v>68180.19</v>
      </c>
      <c r="L110" s="79">
        <v>102.08</v>
      </c>
      <c r="M110" s="79">
        <v>69.598337951999994</v>
      </c>
      <c r="N110" s="79">
        <v>7.0000000000000007E-2</v>
      </c>
      <c r="O110" s="79">
        <v>0.01</v>
      </c>
    </row>
    <row r="111" spans="2:15">
      <c r="B111" s="96" t="s">
        <v>2589</v>
      </c>
      <c r="C111" t="s">
        <v>2267</v>
      </c>
      <c r="D111" t="s">
        <v>2357</v>
      </c>
      <c r="E111" t="s">
        <v>701</v>
      </c>
      <c r="F111" t="s">
        <v>157</v>
      </c>
      <c r="G111" s="79">
        <v>0.74</v>
      </c>
      <c r="H111" t="s">
        <v>108</v>
      </c>
      <c r="I111" s="79">
        <v>3.5</v>
      </c>
      <c r="J111" s="79">
        <v>1.85</v>
      </c>
      <c r="K111" s="79">
        <v>106658.88</v>
      </c>
      <c r="L111" s="79">
        <v>102.11</v>
      </c>
      <c r="M111" s="79">
        <v>108.909382368</v>
      </c>
      <c r="N111" s="79">
        <v>0.11</v>
      </c>
      <c r="O111" s="79">
        <v>0.01</v>
      </c>
    </row>
    <row r="112" spans="2:15">
      <c r="B112" s="96" t="s">
        <v>2589</v>
      </c>
      <c r="C112" t="s">
        <v>2267</v>
      </c>
      <c r="D112" t="s">
        <v>2358</v>
      </c>
      <c r="E112" t="s">
        <v>701</v>
      </c>
      <c r="F112" t="s">
        <v>157</v>
      </c>
      <c r="G112" s="79">
        <v>0.74</v>
      </c>
      <c r="H112" t="s">
        <v>108</v>
      </c>
      <c r="I112" s="79">
        <v>3.5</v>
      </c>
      <c r="J112" s="79">
        <v>2.2999999999999998</v>
      </c>
      <c r="K112" s="79">
        <v>20578.14</v>
      </c>
      <c r="L112" s="79">
        <v>101.78</v>
      </c>
      <c r="M112" s="79">
        <v>20.944430892</v>
      </c>
      <c r="N112" s="79">
        <v>0.02</v>
      </c>
      <c r="O112" s="79">
        <v>0</v>
      </c>
    </row>
    <row r="113" spans="2:15">
      <c r="B113" s="96" t="s">
        <v>2589</v>
      </c>
      <c r="C113" t="s">
        <v>2267</v>
      </c>
      <c r="D113" t="s">
        <v>2352</v>
      </c>
      <c r="E113" t="s">
        <v>701</v>
      </c>
      <c r="F113" t="s">
        <v>157</v>
      </c>
      <c r="G113" s="79">
        <v>0.74</v>
      </c>
      <c r="H113" t="s">
        <v>108</v>
      </c>
      <c r="I113" s="79">
        <v>3.5</v>
      </c>
      <c r="J113" s="79">
        <v>2.0099999999999998</v>
      </c>
      <c r="K113" s="79">
        <v>219253.51</v>
      </c>
      <c r="L113" s="79">
        <v>102.11</v>
      </c>
      <c r="M113" s="79">
        <v>223.87975906099999</v>
      </c>
      <c r="N113" s="79">
        <v>0.23</v>
      </c>
      <c r="O113" s="79">
        <v>0.02</v>
      </c>
    </row>
    <row r="114" spans="2:15">
      <c r="B114" s="96" t="s">
        <v>2589</v>
      </c>
      <c r="C114" t="s">
        <v>2267</v>
      </c>
      <c r="D114" t="s">
        <v>2353</v>
      </c>
      <c r="E114" t="s">
        <v>701</v>
      </c>
      <c r="F114" t="s">
        <v>157</v>
      </c>
      <c r="G114" s="79">
        <v>0.74</v>
      </c>
      <c r="H114" t="s">
        <v>108</v>
      </c>
      <c r="I114" s="79">
        <v>3.5</v>
      </c>
      <c r="J114" s="79">
        <v>1.89</v>
      </c>
      <c r="K114" s="79">
        <v>172293.43</v>
      </c>
      <c r="L114" s="79">
        <v>102.11</v>
      </c>
      <c r="M114" s="79">
        <v>175.92882137300001</v>
      </c>
      <c r="N114" s="79">
        <v>0.18</v>
      </c>
      <c r="O114" s="79">
        <v>0.01</v>
      </c>
    </row>
    <row r="115" spans="2:15">
      <c r="B115" s="96" t="s">
        <v>2589</v>
      </c>
      <c r="C115" t="s">
        <v>2267</v>
      </c>
      <c r="D115" t="s">
        <v>2354</v>
      </c>
      <c r="E115" t="s">
        <v>701</v>
      </c>
      <c r="F115" t="s">
        <v>157</v>
      </c>
      <c r="G115" s="79">
        <v>0.74</v>
      </c>
      <c r="H115" t="s">
        <v>108</v>
      </c>
      <c r="I115" s="79">
        <v>3.5</v>
      </c>
      <c r="J115" s="79">
        <v>3.92</v>
      </c>
      <c r="K115" s="79">
        <v>157779.62</v>
      </c>
      <c r="L115" s="79">
        <v>100.6</v>
      </c>
      <c r="M115" s="79">
        <v>158.72629771999999</v>
      </c>
      <c r="N115" s="79">
        <v>0.16</v>
      </c>
      <c r="O115" s="79">
        <v>0.01</v>
      </c>
    </row>
    <row r="116" spans="2:15">
      <c r="B116" s="96" t="s">
        <v>2589</v>
      </c>
      <c r="C116" t="s">
        <v>2267</v>
      </c>
      <c r="D116" t="s">
        <v>2355</v>
      </c>
      <c r="E116" t="s">
        <v>701</v>
      </c>
      <c r="F116" t="s">
        <v>157</v>
      </c>
      <c r="G116" s="79">
        <v>0.74</v>
      </c>
      <c r="H116" t="s">
        <v>108</v>
      </c>
      <c r="I116" s="79">
        <v>3.5</v>
      </c>
      <c r="J116" s="79">
        <v>3.7</v>
      </c>
      <c r="K116" s="79">
        <v>94874.02</v>
      </c>
      <c r="L116" s="79">
        <v>100.66</v>
      </c>
      <c r="M116" s="79">
        <v>95.500188531999996</v>
      </c>
      <c r="N116" s="79">
        <v>0.1</v>
      </c>
      <c r="O116" s="79">
        <v>0.01</v>
      </c>
    </row>
    <row r="117" spans="2:15">
      <c r="B117" s="96" t="s">
        <v>2589</v>
      </c>
      <c r="C117" t="s">
        <v>2267</v>
      </c>
      <c r="D117" t="s">
        <v>2359</v>
      </c>
      <c r="E117" t="s">
        <v>701</v>
      </c>
      <c r="F117" t="s">
        <v>157</v>
      </c>
      <c r="G117" s="79">
        <v>0.75</v>
      </c>
      <c r="H117" t="s">
        <v>108</v>
      </c>
      <c r="I117" s="79">
        <v>3.5</v>
      </c>
      <c r="J117" s="79">
        <v>1.23</v>
      </c>
      <c r="K117" s="79">
        <v>216103.42</v>
      </c>
      <c r="L117" s="79">
        <v>102.58</v>
      </c>
      <c r="M117" s="79">
        <v>221.67888823600001</v>
      </c>
      <c r="N117" s="79">
        <v>0.23</v>
      </c>
      <c r="O117" s="79">
        <v>0.02</v>
      </c>
    </row>
    <row r="118" spans="2:15">
      <c r="B118" s="96" t="s">
        <v>2600</v>
      </c>
      <c r="C118" t="s">
        <v>2267</v>
      </c>
      <c r="D118" t="s">
        <v>2368</v>
      </c>
      <c r="E118" t="s">
        <v>701</v>
      </c>
      <c r="F118" t="s">
        <v>157</v>
      </c>
      <c r="G118" s="79">
        <v>1.68</v>
      </c>
      <c r="H118" t="s">
        <v>116</v>
      </c>
      <c r="I118" s="79">
        <v>3.59</v>
      </c>
      <c r="J118" s="79">
        <v>1.56</v>
      </c>
      <c r="K118" s="79">
        <v>110328.83</v>
      </c>
      <c r="L118" s="79">
        <v>101.58</v>
      </c>
      <c r="M118" s="79">
        <v>435.06360304534797</v>
      </c>
      <c r="N118" s="79">
        <v>0.44</v>
      </c>
      <c r="O118" s="79">
        <v>0.03</v>
      </c>
    </row>
    <row r="119" spans="2:15">
      <c r="B119" s="96" t="s">
        <v>2600</v>
      </c>
      <c r="C119" t="s">
        <v>2267</v>
      </c>
      <c r="D119" t="s">
        <v>2369</v>
      </c>
      <c r="E119" t="s">
        <v>701</v>
      </c>
      <c r="F119" t="s">
        <v>157</v>
      </c>
      <c r="G119" s="79">
        <v>1.65</v>
      </c>
      <c r="H119" t="s">
        <v>112</v>
      </c>
      <c r="I119" s="79">
        <v>5.21</v>
      </c>
      <c r="J119" s="79">
        <v>3.35</v>
      </c>
      <c r="K119" s="79">
        <v>116484.57</v>
      </c>
      <c r="L119" s="79">
        <v>101.65</v>
      </c>
      <c r="M119" s="79">
        <v>428.03973393907501</v>
      </c>
      <c r="N119" s="79">
        <v>0.44</v>
      </c>
      <c r="O119" s="79">
        <v>0.03</v>
      </c>
    </row>
    <row r="120" spans="2:15">
      <c r="B120" s="96" t="s">
        <v>2601</v>
      </c>
      <c r="C120" t="s">
        <v>2267</v>
      </c>
      <c r="D120" t="s">
        <v>2343</v>
      </c>
      <c r="E120" t="s">
        <v>701</v>
      </c>
      <c r="F120" t="s">
        <v>157</v>
      </c>
      <c r="G120" s="79">
        <v>1.65</v>
      </c>
      <c r="H120" t="s">
        <v>108</v>
      </c>
      <c r="I120" s="79">
        <v>3.61</v>
      </c>
      <c r="J120" s="79">
        <v>1.93</v>
      </c>
      <c r="K120" s="79">
        <v>765233.29</v>
      </c>
      <c r="L120" s="79">
        <v>102.82</v>
      </c>
      <c r="M120" s="79">
        <v>786.81286877800005</v>
      </c>
      <c r="N120" s="79">
        <v>0.8</v>
      </c>
      <c r="O120" s="79">
        <v>0.06</v>
      </c>
    </row>
    <row r="121" spans="2:15">
      <c r="B121" s="96" t="s">
        <v>2602</v>
      </c>
      <c r="C121" t="s">
        <v>2267</v>
      </c>
      <c r="D121" t="s">
        <v>2370</v>
      </c>
      <c r="E121" t="s">
        <v>701</v>
      </c>
      <c r="F121" t="s">
        <v>157</v>
      </c>
      <c r="G121" s="79">
        <v>7.07</v>
      </c>
      <c r="H121" t="s">
        <v>108</v>
      </c>
      <c r="I121" s="79">
        <v>2.54</v>
      </c>
      <c r="J121" s="79">
        <v>2.11</v>
      </c>
      <c r="K121" s="79">
        <v>1089614.05</v>
      </c>
      <c r="L121" s="79">
        <v>103.34</v>
      </c>
      <c r="M121" s="79">
        <v>1126.0071592700001</v>
      </c>
      <c r="N121" s="79">
        <v>1.1499999999999999</v>
      </c>
      <c r="O121" s="79">
        <v>0.09</v>
      </c>
    </row>
    <row r="122" spans="2:15">
      <c r="B122" s="96" t="s">
        <v>2603</v>
      </c>
      <c r="C122" t="s">
        <v>2267</v>
      </c>
      <c r="D122" t="s">
        <v>2364</v>
      </c>
      <c r="E122" t="s">
        <v>693</v>
      </c>
      <c r="F122" t="s">
        <v>156</v>
      </c>
      <c r="G122" s="79">
        <v>9.2899999999999991</v>
      </c>
      <c r="H122" t="s">
        <v>108</v>
      </c>
      <c r="I122" s="79">
        <v>3.4</v>
      </c>
      <c r="J122" s="79">
        <v>5.01</v>
      </c>
      <c r="K122" s="79">
        <v>270263.15999999997</v>
      </c>
      <c r="L122" s="79">
        <v>109.87</v>
      </c>
      <c r="M122" s="79">
        <v>296.938133892</v>
      </c>
      <c r="N122" s="79">
        <v>0.3</v>
      </c>
      <c r="O122" s="79">
        <v>0.02</v>
      </c>
    </row>
    <row r="123" spans="2:15">
      <c r="B123" s="96" t="s">
        <v>2603</v>
      </c>
      <c r="C123" t="s">
        <v>2267</v>
      </c>
      <c r="D123" t="s">
        <v>2362</v>
      </c>
      <c r="E123" t="s">
        <v>693</v>
      </c>
      <c r="F123" t="s">
        <v>156</v>
      </c>
      <c r="G123" s="79">
        <v>1.78</v>
      </c>
      <c r="H123" t="s">
        <v>108</v>
      </c>
      <c r="I123" s="79">
        <v>3.3</v>
      </c>
      <c r="J123" s="79">
        <v>2.38</v>
      </c>
      <c r="K123" s="79">
        <v>121422.59</v>
      </c>
      <c r="L123" s="79">
        <v>110.78</v>
      </c>
      <c r="M123" s="79">
        <v>134.51194520199999</v>
      </c>
      <c r="N123" s="79">
        <v>0.14000000000000001</v>
      </c>
      <c r="O123" s="79">
        <v>0.01</v>
      </c>
    </row>
    <row r="124" spans="2:15">
      <c r="B124" s="96" t="s">
        <v>2603</v>
      </c>
      <c r="C124" t="s">
        <v>2267</v>
      </c>
      <c r="D124" t="s">
        <v>2365</v>
      </c>
      <c r="E124" t="s">
        <v>693</v>
      </c>
      <c r="F124" t="s">
        <v>156</v>
      </c>
      <c r="G124" s="79">
        <v>9.4</v>
      </c>
      <c r="H124" t="s">
        <v>108</v>
      </c>
      <c r="I124" s="79">
        <v>3.4</v>
      </c>
      <c r="J124" s="79">
        <v>4.76</v>
      </c>
      <c r="K124" s="79">
        <v>247913.94</v>
      </c>
      <c r="L124" s="79">
        <v>110.32</v>
      </c>
      <c r="M124" s="79">
        <v>273.49865860800003</v>
      </c>
      <c r="N124" s="79">
        <v>0.28000000000000003</v>
      </c>
      <c r="O124" s="79">
        <v>0.02</v>
      </c>
    </row>
    <row r="125" spans="2:15">
      <c r="B125" s="96" t="s">
        <v>2603</v>
      </c>
      <c r="C125" t="s">
        <v>2267</v>
      </c>
      <c r="D125" t="s">
        <v>2366</v>
      </c>
      <c r="E125" t="s">
        <v>693</v>
      </c>
      <c r="F125" t="s">
        <v>156</v>
      </c>
      <c r="G125" s="79">
        <v>9.4</v>
      </c>
      <c r="H125" t="s">
        <v>108</v>
      </c>
      <c r="I125" s="79">
        <v>3.4</v>
      </c>
      <c r="J125" s="79">
        <v>4.76</v>
      </c>
      <c r="K125" s="79">
        <v>111381.62</v>
      </c>
      <c r="L125" s="79">
        <v>111.75</v>
      </c>
      <c r="M125" s="79">
        <v>124.46896035</v>
      </c>
      <c r="N125" s="79">
        <v>0.13</v>
      </c>
      <c r="O125" s="79">
        <v>0.01</v>
      </c>
    </row>
    <row r="126" spans="2:15">
      <c r="B126" s="96" t="s">
        <v>2603</v>
      </c>
      <c r="C126" t="s">
        <v>2267</v>
      </c>
      <c r="D126" t="s">
        <v>2367</v>
      </c>
      <c r="E126" t="s">
        <v>693</v>
      </c>
      <c r="F126" t="s">
        <v>156</v>
      </c>
      <c r="G126" s="79">
        <v>9.33</v>
      </c>
      <c r="H126" t="s">
        <v>108</v>
      </c>
      <c r="I126" s="79">
        <v>3.4</v>
      </c>
      <c r="J126" s="79">
        <v>4.9800000000000004</v>
      </c>
      <c r="K126" s="79">
        <v>173211</v>
      </c>
      <c r="L126" s="79">
        <v>109.39</v>
      </c>
      <c r="M126" s="79">
        <v>189.47551290000001</v>
      </c>
      <c r="N126" s="79">
        <v>0.19</v>
      </c>
      <c r="O126" s="79">
        <v>0.02</v>
      </c>
    </row>
    <row r="127" spans="2:15">
      <c r="B127" s="96" t="s">
        <v>2603</v>
      </c>
      <c r="C127" t="s">
        <v>2267</v>
      </c>
      <c r="D127" t="s">
        <v>2363</v>
      </c>
      <c r="E127" t="s">
        <v>693</v>
      </c>
      <c r="F127" t="s">
        <v>156</v>
      </c>
      <c r="G127" s="79">
        <v>1.73</v>
      </c>
      <c r="H127" t="s">
        <v>108</v>
      </c>
      <c r="I127" s="79">
        <v>3.4</v>
      </c>
      <c r="J127" s="79">
        <v>2.95</v>
      </c>
      <c r="K127" s="79">
        <v>77820</v>
      </c>
      <c r="L127" s="79">
        <v>109.6</v>
      </c>
      <c r="M127" s="79">
        <v>85.290719999999993</v>
      </c>
      <c r="N127" s="79">
        <v>0.09</v>
      </c>
      <c r="O127" s="79">
        <v>0.01</v>
      </c>
    </row>
    <row r="128" spans="2:15">
      <c r="B128" s="96" t="s">
        <v>2603</v>
      </c>
      <c r="C128" t="s">
        <v>2267</v>
      </c>
      <c r="D128" t="s">
        <v>2360</v>
      </c>
      <c r="E128" t="s">
        <v>693</v>
      </c>
      <c r="F128" t="s">
        <v>156</v>
      </c>
      <c r="G128" s="79">
        <v>9.49</v>
      </c>
      <c r="H128" t="s">
        <v>108</v>
      </c>
      <c r="I128" s="79">
        <v>3.4</v>
      </c>
      <c r="J128" s="79">
        <v>4.33</v>
      </c>
      <c r="K128" s="79">
        <v>64252.33</v>
      </c>
      <c r="L128" s="79">
        <v>116.84</v>
      </c>
      <c r="M128" s="79">
        <v>75.072422372000005</v>
      </c>
      <c r="N128" s="79">
        <v>0.08</v>
      </c>
      <c r="O128" s="79">
        <v>0.01</v>
      </c>
    </row>
    <row r="129" spans="2:15">
      <c r="B129" s="96" t="s">
        <v>2603</v>
      </c>
      <c r="C129" t="s">
        <v>2267</v>
      </c>
      <c r="D129" t="s">
        <v>2361</v>
      </c>
      <c r="E129" t="s">
        <v>693</v>
      </c>
      <c r="F129" t="s">
        <v>156</v>
      </c>
      <c r="G129" s="79">
        <v>1.72</v>
      </c>
      <c r="H129" t="s">
        <v>108</v>
      </c>
      <c r="I129" s="79">
        <v>3.3</v>
      </c>
      <c r="J129" s="79">
        <v>1.86</v>
      </c>
      <c r="K129" s="79">
        <v>28866.99</v>
      </c>
      <c r="L129" s="79">
        <v>115.29</v>
      </c>
      <c r="M129" s="79">
        <v>33.280752771000003</v>
      </c>
      <c r="N129" s="79">
        <v>0.03</v>
      </c>
      <c r="O129" s="79">
        <v>0</v>
      </c>
    </row>
    <row r="130" spans="2:15">
      <c r="B130" s="96" t="s">
        <v>2604</v>
      </c>
      <c r="C130" t="s">
        <v>2267</v>
      </c>
      <c r="D130" t="s">
        <v>2384</v>
      </c>
      <c r="E130" t="s">
        <v>741</v>
      </c>
      <c r="F130" t="s">
        <v>155</v>
      </c>
      <c r="G130" s="79">
        <v>0.25</v>
      </c>
      <c r="H130" t="s">
        <v>108</v>
      </c>
      <c r="I130" s="79">
        <v>5.14</v>
      </c>
      <c r="J130" s="79">
        <v>0.46</v>
      </c>
      <c r="K130" s="79">
        <v>10966.4</v>
      </c>
      <c r="L130" s="79">
        <v>122.34</v>
      </c>
      <c r="M130" s="79">
        <v>13.41629376</v>
      </c>
      <c r="N130" s="79">
        <v>0.01</v>
      </c>
      <c r="O130" s="79">
        <v>0</v>
      </c>
    </row>
    <row r="131" spans="2:15">
      <c r="B131" s="96" t="s">
        <v>2605</v>
      </c>
      <c r="C131" t="s">
        <v>2267</v>
      </c>
      <c r="D131" t="s">
        <v>2383</v>
      </c>
      <c r="E131" t="s">
        <v>741</v>
      </c>
      <c r="F131" t="s">
        <v>157</v>
      </c>
      <c r="G131" s="79">
        <v>9.3699999999999992</v>
      </c>
      <c r="H131" t="s">
        <v>108</v>
      </c>
      <c r="I131" s="79">
        <v>4.03</v>
      </c>
      <c r="J131" s="79">
        <v>1.92</v>
      </c>
      <c r="K131" s="79">
        <v>741964.22</v>
      </c>
      <c r="L131" s="79">
        <v>114.62</v>
      </c>
      <c r="M131" s="79">
        <v>850.43938896400005</v>
      </c>
      <c r="N131" s="79">
        <v>0.86</v>
      </c>
      <c r="O131" s="79">
        <v>7.0000000000000007E-2</v>
      </c>
    </row>
    <row r="132" spans="2:15">
      <c r="B132" s="96" t="s">
        <v>2606</v>
      </c>
      <c r="C132" t="s">
        <v>2267</v>
      </c>
      <c r="D132" t="s">
        <v>2385</v>
      </c>
      <c r="E132" t="s">
        <v>1028</v>
      </c>
      <c r="F132" t="s">
        <v>157</v>
      </c>
      <c r="G132" s="79">
        <v>13.21</v>
      </c>
      <c r="H132" t="s">
        <v>108</v>
      </c>
      <c r="I132" s="79">
        <v>6.7</v>
      </c>
      <c r="J132" s="79">
        <v>3.93</v>
      </c>
      <c r="K132" s="79">
        <v>896343.09</v>
      </c>
      <c r="L132" s="79">
        <v>133.66999999999999</v>
      </c>
      <c r="M132" s="79">
        <v>1198.1418084029999</v>
      </c>
      <c r="N132" s="79">
        <v>1.22</v>
      </c>
      <c r="O132" s="79">
        <v>0.1</v>
      </c>
    </row>
    <row r="133" spans="2:15">
      <c r="B133" s="96" t="s">
        <v>2607</v>
      </c>
      <c r="C133" t="s">
        <v>2267</v>
      </c>
      <c r="D133" t="s">
        <v>2386</v>
      </c>
      <c r="E133" t="s">
        <v>1988</v>
      </c>
      <c r="F133" t="s">
        <v>157</v>
      </c>
      <c r="G133" s="79">
        <v>2.11</v>
      </c>
      <c r="H133" t="s">
        <v>108</v>
      </c>
      <c r="I133" s="79">
        <v>6.2</v>
      </c>
      <c r="J133" s="79">
        <v>1.81</v>
      </c>
      <c r="K133" s="79">
        <v>1654731.3</v>
      </c>
      <c r="L133" s="79">
        <v>40.020000000000003</v>
      </c>
      <c r="M133" s="79">
        <v>662.22346626000001</v>
      </c>
      <c r="N133" s="79">
        <v>0.67</v>
      </c>
      <c r="O133" s="79">
        <v>0.05</v>
      </c>
    </row>
    <row r="134" spans="2:15">
      <c r="B134" s="95" t="s">
        <v>2387</v>
      </c>
      <c r="G134" s="90">
        <v>0.91</v>
      </c>
      <c r="J134" s="90">
        <v>2.0099999999999998</v>
      </c>
      <c r="K134" s="90">
        <v>751122.45</v>
      </c>
      <c r="M134" s="90">
        <v>769.14230109300001</v>
      </c>
      <c r="N134" s="90">
        <v>0.78</v>
      </c>
      <c r="O134" s="90">
        <v>0.06</v>
      </c>
    </row>
    <row r="135" spans="2:15">
      <c r="B135" s="96" t="s">
        <v>2608</v>
      </c>
      <c r="C135" t="s">
        <v>2267</v>
      </c>
      <c r="D135" t="s">
        <v>2388</v>
      </c>
      <c r="E135" t="s">
        <v>701</v>
      </c>
      <c r="F135" t="s">
        <v>157</v>
      </c>
      <c r="G135" s="79">
        <v>0.6</v>
      </c>
      <c r="H135" t="s">
        <v>108</v>
      </c>
      <c r="I135" s="79">
        <v>4.25</v>
      </c>
      <c r="J135" s="79">
        <v>2.02</v>
      </c>
      <c r="K135" s="79">
        <v>261075.66</v>
      </c>
      <c r="L135" s="79">
        <v>101.44</v>
      </c>
      <c r="M135" s="79">
        <v>264.83514950400001</v>
      </c>
      <c r="N135" s="79">
        <v>0.27</v>
      </c>
      <c r="O135" s="79">
        <v>0.02</v>
      </c>
    </row>
    <row r="136" spans="2:15">
      <c r="B136" s="96" t="s">
        <v>2608</v>
      </c>
      <c r="C136" t="s">
        <v>2267</v>
      </c>
      <c r="D136" t="s">
        <v>2389</v>
      </c>
      <c r="E136" t="s">
        <v>741</v>
      </c>
      <c r="F136" t="s">
        <v>157</v>
      </c>
      <c r="G136" s="79">
        <v>1.08</v>
      </c>
      <c r="H136" t="s">
        <v>108</v>
      </c>
      <c r="I136" s="79">
        <v>4.5</v>
      </c>
      <c r="J136" s="79">
        <v>2</v>
      </c>
      <c r="K136" s="79">
        <v>490046.79</v>
      </c>
      <c r="L136" s="79">
        <v>102.91</v>
      </c>
      <c r="M136" s="79">
        <v>504.307151589</v>
      </c>
      <c r="N136" s="79">
        <v>0.51</v>
      </c>
      <c r="O136" s="79">
        <v>0.04</v>
      </c>
    </row>
    <row r="137" spans="2:15">
      <c r="B137" s="95" t="s">
        <v>2390</v>
      </c>
      <c r="G137" s="90">
        <v>0</v>
      </c>
      <c r="J137" s="90">
        <v>0</v>
      </c>
      <c r="K137" s="90">
        <v>0</v>
      </c>
      <c r="M137" s="90">
        <v>0</v>
      </c>
      <c r="N137" s="90">
        <v>0</v>
      </c>
      <c r="O137" s="90">
        <v>0</v>
      </c>
    </row>
    <row r="138" spans="2:15">
      <c r="B138" s="95" t="s">
        <v>2391</v>
      </c>
      <c r="G138" s="90">
        <v>0</v>
      </c>
      <c r="J138" s="90">
        <v>0</v>
      </c>
      <c r="K138" s="90">
        <v>0</v>
      </c>
      <c r="M138" s="90">
        <v>0</v>
      </c>
      <c r="N138" s="90">
        <v>0</v>
      </c>
      <c r="O138" s="90">
        <v>0</v>
      </c>
    </row>
    <row r="139" spans="2:15">
      <c r="B139" s="96" t="s">
        <v>246</v>
      </c>
      <c r="D139" t="s">
        <v>246</v>
      </c>
      <c r="E139" t="s">
        <v>246</v>
      </c>
      <c r="G139" s="79">
        <v>0</v>
      </c>
      <c r="H139" t="s">
        <v>246</v>
      </c>
      <c r="I139" s="79">
        <v>0</v>
      </c>
      <c r="J139" s="79">
        <v>0</v>
      </c>
      <c r="K139" s="79">
        <v>0</v>
      </c>
      <c r="L139" s="79">
        <v>0</v>
      </c>
      <c r="M139" s="79">
        <v>0</v>
      </c>
      <c r="N139" s="79">
        <v>0</v>
      </c>
      <c r="O139" s="79">
        <v>0</v>
      </c>
    </row>
    <row r="140" spans="2:15">
      <c r="B140" s="95" t="s">
        <v>2392</v>
      </c>
      <c r="G140" s="90">
        <v>0</v>
      </c>
      <c r="J140" s="90">
        <v>0</v>
      </c>
      <c r="K140" s="90">
        <v>0</v>
      </c>
      <c r="M140" s="90">
        <v>0</v>
      </c>
      <c r="N140" s="90">
        <v>0</v>
      </c>
      <c r="O140" s="90">
        <v>0</v>
      </c>
    </row>
    <row r="141" spans="2:15">
      <c r="B141" s="96" t="s">
        <v>246</v>
      </c>
      <c r="D141" t="s">
        <v>246</v>
      </c>
      <c r="E141" t="s">
        <v>246</v>
      </c>
      <c r="G141" s="79">
        <v>0</v>
      </c>
      <c r="H141" t="s">
        <v>246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</row>
    <row r="142" spans="2:15">
      <c r="B142" s="95" t="s">
        <v>2393</v>
      </c>
      <c r="G142" s="90">
        <v>0</v>
      </c>
      <c r="J142" s="90">
        <v>0</v>
      </c>
      <c r="K142" s="90">
        <v>0</v>
      </c>
      <c r="M142" s="90">
        <v>0</v>
      </c>
      <c r="N142" s="90">
        <v>0</v>
      </c>
      <c r="O142" s="90">
        <v>0</v>
      </c>
    </row>
    <row r="143" spans="2:15">
      <c r="B143" s="96" t="s">
        <v>246</v>
      </c>
      <c r="D143" t="s">
        <v>246</v>
      </c>
      <c r="E143" t="s">
        <v>246</v>
      </c>
      <c r="G143" s="79">
        <v>0</v>
      </c>
      <c r="H143" t="s">
        <v>246</v>
      </c>
      <c r="I143" s="79">
        <v>0</v>
      </c>
      <c r="J143" s="79">
        <v>0</v>
      </c>
      <c r="K143" s="79">
        <v>0</v>
      </c>
      <c r="L143" s="79">
        <v>0</v>
      </c>
      <c r="M143" s="79">
        <v>0</v>
      </c>
      <c r="N143" s="79">
        <v>0</v>
      </c>
      <c r="O143" s="79">
        <v>0</v>
      </c>
    </row>
    <row r="144" spans="2:15">
      <c r="B144" s="95" t="s">
        <v>2394</v>
      </c>
      <c r="G144" s="90">
        <v>0</v>
      </c>
      <c r="J144" s="90">
        <v>0</v>
      </c>
      <c r="K144" s="90">
        <v>0</v>
      </c>
      <c r="M144" s="90">
        <v>0</v>
      </c>
      <c r="N144" s="90">
        <v>0</v>
      </c>
      <c r="O144" s="90">
        <v>0</v>
      </c>
    </row>
    <row r="145" spans="2:15">
      <c r="B145" s="96" t="s">
        <v>246</v>
      </c>
      <c r="D145" t="s">
        <v>246</v>
      </c>
      <c r="E145" t="s">
        <v>246</v>
      </c>
      <c r="G145" s="79">
        <v>0</v>
      </c>
      <c r="H145" t="s">
        <v>246</v>
      </c>
      <c r="I145" s="79">
        <v>0</v>
      </c>
      <c r="J145" s="79">
        <v>0</v>
      </c>
      <c r="K145" s="79">
        <v>0</v>
      </c>
      <c r="L145" s="79">
        <v>0</v>
      </c>
      <c r="M145" s="79">
        <v>0</v>
      </c>
      <c r="N145" s="79">
        <v>0</v>
      </c>
      <c r="O145" s="79">
        <v>0</v>
      </c>
    </row>
    <row r="146" spans="2:15">
      <c r="B146" s="95" t="s">
        <v>250</v>
      </c>
      <c r="G146" s="90">
        <v>3.88</v>
      </c>
      <c r="J146" s="90">
        <v>4.22</v>
      </c>
      <c r="K146" s="90">
        <v>3267673.06</v>
      </c>
      <c r="M146" s="90">
        <v>12243.801411404034</v>
      </c>
      <c r="N146" s="90">
        <v>12.45</v>
      </c>
      <c r="O146" s="90">
        <v>0.97</v>
      </c>
    </row>
    <row r="147" spans="2:15">
      <c r="B147" s="95" t="s">
        <v>2395</v>
      </c>
      <c r="G147" s="90">
        <v>0</v>
      </c>
      <c r="J147" s="90">
        <v>0</v>
      </c>
      <c r="K147" s="90">
        <v>0</v>
      </c>
      <c r="M147" s="90">
        <v>0</v>
      </c>
      <c r="N147" s="90">
        <v>0</v>
      </c>
      <c r="O147" s="90">
        <v>0</v>
      </c>
    </row>
    <row r="148" spans="2:15">
      <c r="B148" s="96" t="s">
        <v>246</v>
      </c>
      <c r="D148" t="s">
        <v>246</v>
      </c>
      <c r="E148" t="s">
        <v>246</v>
      </c>
      <c r="G148" s="79">
        <v>0</v>
      </c>
      <c r="H148" t="s">
        <v>246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</row>
    <row r="149" spans="2:15">
      <c r="B149" s="95" t="s">
        <v>2270</v>
      </c>
      <c r="G149" s="90">
        <v>0</v>
      </c>
      <c r="J149" s="90">
        <v>0</v>
      </c>
      <c r="K149" s="90">
        <v>0</v>
      </c>
      <c r="M149" s="90">
        <v>0</v>
      </c>
      <c r="N149" s="90">
        <v>0</v>
      </c>
      <c r="O149" s="90">
        <v>0</v>
      </c>
    </row>
    <row r="150" spans="2:15">
      <c r="B150" s="96" t="s">
        <v>246</v>
      </c>
      <c r="D150" t="s">
        <v>246</v>
      </c>
      <c r="E150" t="s">
        <v>246</v>
      </c>
      <c r="G150" s="79">
        <v>0</v>
      </c>
      <c r="H150" t="s">
        <v>246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  <c r="N150" s="79">
        <v>0</v>
      </c>
      <c r="O150" s="79">
        <v>0</v>
      </c>
    </row>
    <row r="151" spans="2:15">
      <c r="B151" s="95" t="s">
        <v>2271</v>
      </c>
      <c r="G151" s="90">
        <v>3.88</v>
      </c>
      <c r="J151" s="90">
        <v>4.22</v>
      </c>
      <c r="K151" s="90">
        <v>3267673.06</v>
      </c>
      <c r="M151" s="90">
        <v>12243.801411404034</v>
      </c>
      <c r="N151" s="90">
        <v>12.45</v>
      </c>
      <c r="O151" s="90">
        <v>0.97</v>
      </c>
    </row>
    <row r="152" spans="2:15">
      <c r="B152" s="96" t="s">
        <v>2609</v>
      </c>
      <c r="C152" t="s">
        <v>2267</v>
      </c>
      <c r="D152" t="s">
        <v>2411</v>
      </c>
      <c r="E152" t="s">
        <v>513</v>
      </c>
      <c r="F152" t="s">
        <v>157</v>
      </c>
      <c r="G152" s="79">
        <v>2.4900000000000002</v>
      </c>
      <c r="H152" t="s">
        <v>112</v>
      </c>
      <c r="I152" s="79">
        <v>3.88</v>
      </c>
      <c r="J152" s="79">
        <v>3.87</v>
      </c>
      <c r="K152" s="79">
        <v>75407.77</v>
      </c>
      <c r="L152" s="79">
        <v>101.3</v>
      </c>
      <c r="M152" s="79">
        <v>276.14287670114999</v>
      </c>
      <c r="N152" s="79">
        <v>0.28000000000000003</v>
      </c>
      <c r="O152" s="79">
        <v>0.02</v>
      </c>
    </row>
    <row r="153" spans="2:15">
      <c r="B153" s="96" t="s">
        <v>2609</v>
      </c>
      <c r="C153" t="s">
        <v>2267</v>
      </c>
      <c r="D153" t="s">
        <v>2412</v>
      </c>
      <c r="E153" t="s">
        <v>513</v>
      </c>
      <c r="F153" t="s">
        <v>157</v>
      </c>
      <c r="G153" s="79">
        <v>3.56</v>
      </c>
      <c r="H153" t="s">
        <v>112</v>
      </c>
      <c r="I153" s="79">
        <v>3.88</v>
      </c>
      <c r="J153" s="79">
        <v>4.3099999999999996</v>
      </c>
      <c r="K153" s="79">
        <v>24846.7</v>
      </c>
      <c r="L153" s="79">
        <v>101.3</v>
      </c>
      <c r="M153" s="79">
        <v>90.988491166499998</v>
      </c>
      <c r="N153" s="79">
        <v>0.09</v>
      </c>
      <c r="O153" s="79">
        <v>0.01</v>
      </c>
    </row>
    <row r="154" spans="2:15">
      <c r="B154" s="96" t="s">
        <v>2609</v>
      </c>
      <c r="C154" t="s">
        <v>2267</v>
      </c>
      <c r="D154" t="s">
        <v>2413</v>
      </c>
      <c r="E154" t="s">
        <v>513</v>
      </c>
      <c r="F154" t="s">
        <v>157</v>
      </c>
      <c r="G154" s="79">
        <v>3.57</v>
      </c>
      <c r="H154" t="s">
        <v>112</v>
      </c>
      <c r="I154" s="79">
        <v>3.88</v>
      </c>
      <c r="J154" s="79">
        <v>4.2699999999999996</v>
      </c>
      <c r="K154" s="79">
        <v>29185</v>
      </c>
      <c r="L154" s="79">
        <v>101.3</v>
      </c>
      <c r="M154" s="79">
        <v>106.87532407499999</v>
      </c>
      <c r="N154" s="79">
        <v>0.11</v>
      </c>
      <c r="O154" s="79">
        <v>0.01</v>
      </c>
    </row>
    <row r="155" spans="2:15">
      <c r="B155" s="96" t="s">
        <v>2609</v>
      </c>
      <c r="C155" t="s">
        <v>2267</v>
      </c>
      <c r="D155" t="s">
        <v>2414</v>
      </c>
      <c r="E155" t="s">
        <v>513</v>
      </c>
      <c r="F155" t="s">
        <v>157</v>
      </c>
      <c r="G155" s="79">
        <v>3.58</v>
      </c>
      <c r="H155" t="s">
        <v>112</v>
      </c>
      <c r="I155" s="79">
        <v>3.88</v>
      </c>
      <c r="J155" s="79">
        <v>3.4</v>
      </c>
      <c r="K155" s="79">
        <v>31078.1</v>
      </c>
      <c r="L155" s="79">
        <v>101.3</v>
      </c>
      <c r="M155" s="79">
        <v>113.80784680950001</v>
      </c>
      <c r="N155" s="79">
        <v>0.12</v>
      </c>
      <c r="O155" s="79">
        <v>0.01</v>
      </c>
    </row>
    <row r="156" spans="2:15">
      <c r="B156" s="96" t="s">
        <v>2609</v>
      </c>
      <c r="C156" t="s">
        <v>2267</v>
      </c>
      <c r="D156" t="s">
        <v>2415</v>
      </c>
      <c r="E156" t="s">
        <v>513</v>
      </c>
      <c r="F156" t="s">
        <v>157</v>
      </c>
      <c r="G156" s="79">
        <v>4.87</v>
      </c>
      <c r="H156" t="s">
        <v>112</v>
      </c>
      <c r="I156" s="79">
        <v>3.88</v>
      </c>
      <c r="J156" s="79">
        <v>4.62</v>
      </c>
      <c r="K156" s="79">
        <v>30565</v>
      </c>
      <c r="L156" s="79">
        <v>101.3</v>
      </c>
      <c r="M156" s="79">
        <v>111.928877175</v>
      </c>
      <c r="N156" s="79">
        <v>0.11</v>
      </c>
      <c r="O156" s="79">
        <v>0.01</v>
      </c>
    </row>
    <row r="157" spans="2:15">
      <c r="B157" s="96" t="s">
        <v>2609</v>
      </c>
      <c r="C157" t="s">
        <v>2267</v>
      </c>
      <c r="D157" t="s">
        <v>2416</v>
      </c>
      <c r="E157" t="s">
        <v>513</v>
      </c>
      <c r="F157" t="s">
        <v>157</v>
      </c>
      <c r="G157" s="79">
        <v>4.87</v>
      </c>
      <c r="H157" t="s">
        <v>112</v>
      </c>
      <c r="I157" s="79">
        <v>3.88</v>
      </c>
      <c r="J157" s="79">
        <v>4.62</v>
      </c>
      <c r="K157" s="79">
        <v>40524</v>
      </c>
      <c r="L157" s="79">
        <v>101.3</v>
      </c>
      <c r="M157" s="79">
        <v>148.39868537999999</v>
      </c>
      <c r="N157" s="79">
        <v>0.15</v>
      </c>
      <c r="O157" s="79">
        <v>0.01</v>
      </c>
    </row>
    <row r="158" spans="2:15">
      <c r="B158" s="96" t="s">
        <v>2609</v>
      </c>
      <c r="C158" t="s">
        <v>2267</v>
      </c>
      <c r="D158" t="s">
        <v>2417</v>
      </c>
      <c r="E158" t="s">
        <v>513</v>
      </c>
      <c r="F158" t="s">
        <v>157</v>
      </c>
      <c r="G158" s="79">
        <v>4.87</v>
      </c>
      <c r="H158" t="s">
        <v>112</v>
      </c>
      <c r="I158" s="79">
        <v>3.88</v>
      </c>
      <c r="J158" s="79">
        <v>4.62</v>
      </c>
      <c r="K158" s="79">
        <v>10155</v>
      </c>
      <c r="L158" s="79">
        <v>101.3</v>
      </c>
      <c r="M158" s="79">
        <v>37.187559225000001</v>
      </c>
      <c r="N158" s="79">
        <v>0.04</v>
      </c>
      <c r="O158" s="79">
        <v>0</v>
      </c>
    </row>
    <row r="159" spans="2:15">
      <c r="B159" s="96" t="s">
        <v>2610</v>
      </c>
      <c r="C159" t="s">
        <v>2267</v>
      </c>
      <c r="D159" t="s">
        <v>2400</v>
      </c>
      <c r="E159" t="s">
        <v>513</v>
      </c>
      <c r="F159" t="s">
        <v>157</v>
      </c>
      <c r="G159" s="79">
        <v>4.1100000000000003</v>
      </c>
      <c r="H159" t="s">
        <v>112</v>
      </c>
      <c r="I159" s="79">
        <v>3.71</v>
      </c>
      <c r="J159" s="79">
        <v>3.91</v>
      </c>
      <c r="K159" s="79">
        <v>218583.69</v>
      </c>
      <c r="L159" s="79">
        <v>102.67</v>
      </c>
      <c r="M159" s="79">
        <v>811.27784640064499</v>
      </c>
      <c r="N159" s="79">
        <v>0.83</v>
      </c>
      <c r="O159" s="79">
        <v>0.06</v>
      </c>
    </row>
    <row r="160" spans="2:15">
      <c r="B160" s="96" t="s">
        <v>2610</v>
      </c>
      <c r="C160" t="s">
        <v>2267</v>
      </c>
      <c r="D160" t="s">
        <v>2401</v>
      </c>
      <c r="E160" t="s">
        <v>513</v>
      </c>
      <c r="F160" t="s">
        <v>157</v>
      </c>
      <c r="G160" s="79">
        <v>4.0999999999999996</v>
      </c>
      <c r="H160" t="s">
        <v>112</v>
      </c>
      <c r="I160" s="79">
        <v>3.71</v>
      </c>
      <c r="J160" s="79">
        <v>4.0199999999999996</v>
      </c>
      <c r="K160" s="79">
        <v>8162</v>
      </c>
      <c r="L160" s="79">
        <v>102.67</v>
      </c>
      <c r="M160" s="79">
        <v>30.293430320999999</v>
      </c>
      <c r="N160" s="79">
        <v>0.03</v>
      </c>
      <c r="O160" s="79">
        <v>0</v>
      </c>
    </row>
    <row r="161" spans="2:15">
      <c r="B161" s="96" t="s">
        <v>2610</v>
      </c>
      <c r="C161" t="s">
        <v>2267</v>
      </c>
      <c r="D161" t="s">
        <v>2402</v>
      </c>
      <c r="E161" t="s">
        <v>513</v>
      </c>
      <c r="F161" t="s">
        <v>157</v>
      </c>
      <c r="G161" s="79">
        <v>4.0999999999999996</v>
      </c>
      <c r="H161" t="s">
        <v>112</v>
      </c>
      <c r="I161" s="79">
        <v>3.71</v>
      </c>
      <c r="J161" s="79">
        <v>4.2300000000000004</v>
      </c>
      <c r="K161" s="79">
        <v>38977</v>
      </c>
      <c r="L161" s="79">
        <v>102.67</v>
      </c>
      <c r="M161" s="79">
        <v>144.66393452849999</v>
      </c>
      <c r="N161" s="79">
        <v>0.15</v>
      </c>
      <c r="O161" s="79">
        <v>0.01</v>
      </c>
    </row>
    <row r="162" spans="2:15">
      <c r="B162" s="96" t="s">
        <v>2610</v>
      </c>
      <c r="C162" t="s">
        <v>2267</v>
      </c>
      <c r="D162" t="s">
        <v>2403</v>
      </c>
      <c r="E162" t="s">
        <v>513</v>
      </c>
      <c r="F162" t="s">
        <v>157</v>
      </c>
      <c r="G162" s="79">
        <v>4.12</v>
      </c>
      <c r="H162" t="s">
        <v>112</v>
      </c>
      <c r="I162" s="79">
        <v>3.71</v>
      </c>
      <c r="J162" s="79">
        <v>3.05</v>
      </c>
      <c r="K162" s="79">
        <v>28896</v>
      </c>
      <c r="L162" s="79">
        <v>102.67</v>
      </c>
      <c r="M162" s="79">
        <v>107.24809636800001</v>
      </c>
      <c r="N162" s="79">
        <v>0.11</v>
      </c>
      <c r="O162" s="79">
        <v>0.01</v>
      </c>
    </row>
    <row r="163" spans="2:15">
      <c r="B163" s="96" t="s">
        <v>2610</v>
      </c>
      <c r="C163" t="s">
        <v>2267</v>
      </c>
      <c r="D163" t="s">
        <v>2404</v>
      </c>
      <c r="E163" t="s">
        <v>513</v>
      </c>
      <c r="F163" t="s">
        <v>157</v>
      </c>
      <c r="G163" s="79">
        <v>4.26</v>
      </c>
      <c r="H163" t="s">
        <v>112</v>
      </c>
      <c r="I163" s="79">
        <v>3.71</v>
      </c>
      <c r="J163" s="79">
        <v>2.96</v>
      </c>
      <c r="K163" s="79">
        <v>30267</v>
      </c>
      <c r="L163" s="79">
        <v>102.67</v>
      </c>
      <c r="M163" s="79">
        <v>112.33659097349999</v>
      </c>
      <c r="N163" s="79">
        <v>0.11</v>
      </c>
      <c r="O163" s="79">
        <v>0.01</v>
      </c>
    </row>
    <row r="164" spans="2:15">
      <c r="B164" s="96" t="s">
        <v>2610</v>
      </c>
      <c r="C164" t="s">
        <v>2267</v>
      </c>
      <c r="D164" t="s">
        <v>2405</v>
      </c>
      <c r="E164" t="s">
        <v>513</v>
      </c>
      <c r="F164" t="s">
        <v>157</v>
      </c>
      <c r="G164" s="79">
        <v>5.21</v>
      </c>
      <c r="H164" t="s">
        <v>112</v>
      </c>
      <c r="I164" s="79">
        <v>3.71</v>
      </c>
      <c r="J164" s="79">
        <v>5.27</v>
      </c>
      <c r="K164" s="79">
        <v>35238.050000000003</v>
      </c>
      <c r="L164" s="79">
        <v>102.67</v>
      </c>
      <c r="M164" s="79">
        <v>130.786744955025</v>
      </c>
      <c r="N164" s="79">
        <v>0.13</v>
      </c>
      <c r="O164" s="79">
        <v>0.01</v>
      </c>
    </row>
    <row r="165" spans="2:15">
      <c r="B165" s="96" t="s">
        <v>2610</v>
      </c>
      <c r="C165" t="s">
        <v>2267</v>
      </c>
      <c r="D165" t="s">
        <v>2406</v>
      </c>
      <c r="E165" t="s">
        <v>513</v>
      </c>
      <c r="F165" t="s">
        <v>157</v>
      </c>
      <c r="G165" s="79">
        <v>5.21</v>
      </c>
      <c r="H165" t="s">
        <v>112</v>
      </c>
      <c r="I165" s="79">
        <v>3.71</v>
      </c>
      <c r="J165" s="79">
        <v>5.27</v>
      </c>
      <c r="K165" s="79">
        <v>43231</v>
      </c>
      <c r="L165" s="79">
        <v>102.67</v>
      </c>
      <c r="M165" s="79">
        <v>160.45274273550001</v>
      </c>
      <c r="N165" s="79">
        <v>0.16</v>
      </c>
      <c r="O165" s="79">
        <v>0.01</v>
      </c>
    </row>
    <row r="166" spans="2:15">
      <c r="B166" s="96" t="s">
        <v>2610</v>
      </c>
      <c r="C166" t="s">
        <v>2267</v>
      </c>
      <c r="D166" t="s">
        <v>2407</v>
      </c>
      <c r="E166" t="s">
        <v>513</v>
      </c>
      <c r="F166" t="s">
        <v>157</v>
      </c>
      <c r="G166" s="79">
        <v>5.21</v>
      </c>
      <c r="H166" t="s">
        <v>112</v>
      </c>
      <c r="I166" s="79">
        <v>3.71</v>
      </c>
      <c r="J166" s="79">
        <v>5.27</v>
      </c>
      <c r="K166" s="79">
        <v>38133</v>
      </c>
      <c r="L166" s="79">
        <v>102.67</v>
      </c>
      <c r="M166" s="79">
        <v>141.53141122650001</v>
      </c>
      <c r="N166" s="79">
        <v>0.14000000000000001</v>
      </c>
      <c r="O166" s="79">
        <v>0.01</v>
      </c>
    </row>
    <row r="167" spans="2:15">
      <c r="B167" s="96" t="s">
        <v>2611</v>
      </c>
      <c r="C167" t="s">
        <v>2267</v>
      </c>
      <c r="D167" t="s">
        <v>2408</v>
      </c>
      <c r="E167" t="s">
        <v>513</v>
      </c>
      <c r="F167" t="s">
        <v>157</v>
      </c>
      <c r="G167" s="79">
        <v>2.48</v>
      </c>
      <c r="H167" t="s">
        <v>112</v>
      </c>
      <c r="I167" s="79">
        <v>4.1500000000000004</v>
      </c>
      <c r="J167" s="79">
        <v>3.8</v>
      </c>
      <c r="K167" s="79">
        <v>169195.12</v>
      </c>
      <c r="L167" s="79">
        <v>100.27</v>
      </c>
      <c r="M167" s="79">
        <v>613.29178776875995</v>
      </c>
      <c r="N167" s="79">
        <v>0.62</v>
      </c>
      <c r="O167" s="79">
        <v>0.05</v>
      </c>
    </row>
    <row r="168" spans="2:15">
      <c r="B168" s="96" t="s">
        <v>2611</v>
      </c>
      <c r="C168" t="s">
        <v>2267</v>
      </c>
      <c r="D168" t="s">
        <v>2409</v>
      </c>
      <c r="E168" t="s">
        <v>513</v>
      </c>
      <c r="F168" t="s">
        <v>157</v>
      </c>
      <c r="G168" s="79">
        <v>4.7</v>
      </c>
      <c r="H168" t="s">
        <v>112</v>
      </c>
      <c r="I168" s="79">
        <v>4.1500000000000004</v>
      </c>
      <c r="J168" s="79">
        <v>4.67</v>
      </c>
      <c r="K168" s="79">
        <v>246564.9</v>
      </c>
      <c r="L168" s="79">
        <v>100.27</v>
      </c>
      <c r="M168" s="79">
        <v>893.73871020645004</v>
      </c>
      <c r="N168" s="79">
        <v>0.91</v>
      </c>
      <c r="O168" s="79">
        <v>7.0000000000000007E-2</v>
      </c>
    </row>
    <row r="169" spans="2:15">
      <c r="B169" s="96" t="s">
        <v>2612</v>
      </c>
      <c r="C169" t="s">
        <v>2267</v>
      </c>
      <c r="D169" t="s">
        <v>2410</v>
      </c>
      <c r="E169" t="s">
        <v>513</v>
      </c>
      <c r="F169" t="s">
        <v>157</v>
      </c>
      <c r="G169" s="79">
        <v>1.83</v>
      </c>
      <c r="H169" t="s">
        <v>112</v>
      </c>
      <c r="I169" s="79">
        <v>4.9000000000000004</v>
      </c>
      <c r="J169" s="79">
        <v>3.73</v>
      </c>
      <c r="K169" s="79">
        <v>254703.7</v>
      </c>
      <c r="L169" s="79">
        <v>100.58</v>
      </c>
      <c r="M169" s="79">
        <v>926.09424797789995</v>
      </c>
      <c r="N169" s="79">
        <v>0.94</v>
      </c>
      <c r="O169" s="79">
        <v>7.0000000000000007E-2</v>
      </c>
    </row>
    <row r="170" spans="2:15">
      <c r="B170" s="96" t="s">
        <v>2612</v>
      </c>
      <c r="C170" t="s">
        <v>2267</v>
      </c>
      <c r="D170" t="s">
        <v>2418</v>
      </c>
      <c r="E170" t="s">
        <v>513</v>
      </c>
      <c r="F170" t="s">
        <v>157</v>
      </c>
      <c r="G170" s="79">
        <v>4.87</v>
      </c>
      <c r="H170" t="s">
        <v>112</v>
      </c>
      <c r="I170" s="79">
        <v>4.9000000000000004</v>
      </c>
      <c r="J170" s="79">
        <v>4.62</v>
      </c>
      <c r="K170" s="79">
        <v>22578.95</v>
      </c>
      <c r="L170" s="79">
        <v>100</v>
      </c>
      <c r="M170" s="79">
        <v>81.622904250000005</v>
      </c>
      <c r="N170" s="79">
        <v>0.08</v>
      </c>
      <c r="O170" s="79">
        <v>0.01</v>
      </c>
    </row>
    <row r="171" spans="2:15">
      <c r="B171" s="96" t="s">
        <v>2612</v>
      </c>
      <c r="C171" t="s">
        <v>2267</v>
      </c>
      <c r="D171" t="s">
        <v>2398</v>
      </c>
      <c r="E171" t="s">
        <v>513</v>
      </c>
      <c r="F171" t="s">
        <v>157</v>
      </c>
      <c r="G171" s="79">
        <v>8.6</v>
      </c>
      <c r="H171" t="s">
        <v>119</v>
      </c>
      <c r="I171" s="79">
        <v>0.4</v>
      </c>
      <c r="J171" s="79">
        <v>3.86</v>
      </c>
      <c r="K171" s="79">
        <v>180521.19</v>
      </c>
      <c r="L171" s="79">
        <v>101.37999999999998</v>
      </c>
      <c r="M171" s="79">
        <v>822.841972607554</v>
      </c>
      <c r="N171" s="79">
        <v>0.84</v>
      </c>
      <c r="O171" s="79">
        <v>7.0000000000000007E-2</v>
      </c>
    </row>
    <row r="172" spans="2:15">
      <c r="B172" s="96" t="s">
        <v>2612</v>
      </c>
      <c r="C172" t="s">
        <v>2267</v>
      </c>
      <c r="D172" t="s">
        <v>2399</v>
      </c>
      <c r="E172" t="s">
        <v>513</v>
      </c>
      <c r="F172" t="s">
        <v>157</v>
      </c>
      <c r="G172" s="79">
        <v>7.48</v>
      </c>
      <c r="H172" t="s">
        <v>119</v>
      </c>
      <c r="I172" s="79">
        <v>3.05</v>
      </c>
      <c r="J172" s="79">
        <v>3.37</v>
      </c>
      <c r="K172" s="79">
        <v>5973.57</v>
      </c>
      <c r="L172" s="79">
        <v>103.28</v>
      </c>
      <c r="M172" s="79">
        <v>27.7387028699256</v>
      </c>
      <c r="N172" s="79">
        <v>0.03</v>
      </c>
      <c r="O172" s="79">
        <v>0</v>
      </c>
    </row>
    <row r="173" spans="2:15">
      <c r="B173" s="96" t="s">
        <v>2612</v>
      </c>
      <c r="C173" t="s">
        <v>2267</v>
      </c>
      <c r="D173" t="s">
        <v>2419</v>
      </c>
      <c r="E173" t="s">
        <v>513</v>
      </c>
      <c r="F173" t="s">
        <v>157</v>
      </c>
      <c r="G173" s="79">
        <v>3.83</v>
      </c>
      <c r="H173" t="s">
        <v>112</v>
      </c>
      <c r="I173" s="79">
        <v>2.5</v>
      </c>
      <c r="J173" s="79">
        <v>1.69</v>
      </c>
      <c r="K173" s="79">
        <v>10648.59</v>
      </c>
      <c r="L173" s="79">
        <v>100</v>
      </c>
      <c r="M173" s="79">
        <v>38.494652850000001</v>
      </c>
      <c r="N173" s="79">
        <v>0.04</v>
      </c>
      <c r="O173" s="79">
        <v>0</v>
      </c>
    </row>
    <row r="174" spans="2:15">
      <c r="B174" s="96" t="s">
        <v>2613</v>
      </c>
      <c r="C174" t="s">
        <v>2267</v>
      </c>
      <c r="D174" t="s">
        <v>2397</v>
      </c>
      <c r="E174" t="s">
        <v>513</v>
      </c>
      <c r="F174" t="s">
        <v>157</v>
      </c>
      <c r="G174" s="79">
        <v>4.87</v>
      </c>
      <c r="H174" t="s">
        <v>112</v>
      </c>
      <c r="I174" s="79">
        <v>5.78</v>
      </c>
      <c r="J174" s="79">
        <v>5.86</v>
      </c>
      <c r="K174" s="79">
        <v>79169.259999999995</v>
      </c>
      <c r="L174" s="79">
        <v>100.46668490270088</v>
      </c>
      <c r="M174" s="79">
        <v>287.53251250715999</v>
      </c>
      <c r="N174" s="79">
        <v>0.28999999999999998</v>
      </c>
      <c r="O174" s="79">
        <v>0.02</v>
      </c>
    </row>
    <row r="175" spans="2:15">
      <c r="B175" s="96" t="s">
        <v>2613</v>
      </c>
      <c r="C175" t="s">
        <v>2267</v>
      </c>
      <c r="D175" t="s">
        <v>2396</v>
      </c>
      <c r="E175" t="s">
        <v>513</v>
      </c>
      <c r="F175" t="s">
        <v>157</v>
      </c>
      <c r="G175" s="79">
        <v>5.23</v>
      </c>
      <c r="H175" t="s">
        <v>112</v>
      </c>
      <c r="I175" s="79">
        <v>3.67</v>
      </c>
      <c r="J175" s="79">
        <v>3.3</v>
      </c>
      <c r="K175" s="79">
        <v>118072.15</v>
      </c>
      <c r="L175" s="79">
        <v>100.58048657534243</v>
      </c>
      <c r="M175" s="79">
        <v>429.30851787258501</v>
      </c>
      <c r="N175" s="79">
        <v>0.44</v>
      </c>
      <c r="O175" s="79">
        <v>0.03</v>
      </c>
    </row>
    <row r="176" spans="2:15">
      <c r="B176" s="96" t="s">
        <v>2614</v>
      </c>
      <c r="C176" t="s">
        <v>2267</v>
      </c>
      <c r="D176" t="s">
        <v>2420</v>
      </c>
      <c r="E176" t="s">
        <v>631</v>
      </c>
      <c r="F176" t="s">
        <v>157</v>
      </c>
      <c r="G176" s="79">
        <v>2.71</v>
      </c>
      <c r="H176" t="s">
        <v>112</v>
      </c>
      <c r="I176" s="79">
        <v>3.77</v>
      </c>
      <c r="J176" s="79">
        <v>2.4300000000000002</v>
      </c>
      <c r="K176" s="79">
        <v>84461.42</v>
      </c>
      <c r="L176" s="79">
        <v>104.53</v>
      </c>
      <c r="M176" s="79">
        <v>319.15939320848997</v>
      </c>
      <c r="N176" s="79">
        <v>0.32</v>
      </c>
      <c r="O176" s="79">
        <v>0.03</v>
      </c>
    </row>
    <row r="177" spans="2:15">
      <c r="B177" s="96" t="s">
        <v>2614</v>
      </c>
      <c r="C177" t="s">
        <v>2267</v>
      </c>
      <c r="D177" t="s">
        <v>2421</v>
      </c>
      <c r="E177" t="s">
        <v>631</v>
      </c>
      <c r="F177" t="s">
        <v>157</v>
      </c>
      <c r="G177" s="79">
        <v>2.71</v>
      </c>
      <c r="H177" t="s">
        <v>112</v>
      </c>
      <c r="I177" s="79">
        <v>3.77</v>
      </c>
      <c r="J177" s="79">
        <v>2.4500000000000002</v>
      </c>
      <c r="K177" s="79">
        <v>168922.86</v>
      </c>
      <c r="L177" s="79">
        <v>104.53</v>
      </c>
      <c r="M177" s="79">
        <v>638.31886199217001</v>
      </c>
      <c r="N177" s="79">
        <v>0.65</v>
      </c>
      <c r="O177" s="79">
        <v>0.05</v>
      </c>
    </row>
    <row r="178" spans="2:15">
      <c r="B178" s="96" t="s">
        <v>2614</v>
      </c>
      <c r="C178" t="s">
        <v>2267</v>
      </c>
      <c r="D178" t="s">
        <v>2422</v>
      </c>
      <c r="E178" t="s">
        <v>631</v>
      </c>
      <c r="F178" t="s">
        <v>157</v>
      </c>
      <c r="G178" s="79">
        <v>2.5499999999999998</v>
      </c>
      <c r="H178" t="s">
        <v>112</v>
      </c>
      <c r="I178" s="79">
        <v>3.77</v>
      </c>
      <c r="J178" s="79">
        <v>4.1399999999999997</v>
      </c>
      <c r="K178" s="79">
        <v>172643.22</v>
      </c>
      <c r="L178" s="79">
        <v>104.53</v>
      </c>
      <c r="M178" s="79">
        <v>652.37720768558995</v>
      </c>
      <c r="N178" s="79">
        <v>0.66</v>
      </c>
      <c r="O178" s="79">
        <v>0.05</v>
      </c>
    </row>
    <row r="179" spans="2:15">
      <c r="B179" s="96" t="s">
        <v>2615</v>
      </c>
      <c r="C179" t="s">
        <v>2267</v>
      </c>
      <c r="D179" t="s">
        <v>2423</v>
      </c>
      <c r="E179" t="s">
        <v>631</v>
      </c>
      <c r="F179" t="s">
        <v>157</v>
      </c>
      <c r="G179" s="79">
        <v>4.0599999999999996</v>
      </c>
      <c r="H179" t="s">
        <v>112</v>
      </c>
      <c r="I179" s="79">
        <v>3.67</v>
      </c>
      <c r="J179" s="79">
        <v>5.47</v>
      </c>
      <c r="K179" s="79">
        <v>513635.25</v>
      </c>
      <c r="L179" s="79">
        <v>101.16</v>
      </c>
      <c r="M179" s="79">
        <v>1878.3302093235</v>
      </c>
      <c r="N179" s="79">
        <v>1.91</v>
      </c>
      <c r="O179" s="79">
        <v>0.15</v>
      </c>
    </row>
    <row r="180" spans="2:15">
      <c r="B180" s="96" t="s">
        <v>2616</v>
      </c>
      <c r="C180" t="s">
        <v>2267</v>
      </c>
      <c r="D180" t="s">
        <v>2428</v>
      </c>
      <c r="E180" t="s">
        <v>701</v>
      </c>
      <c r="F180" t="s">
        <v>157</v>
      </c>
      <c r="G180" s="79">
        <v>2.12</v>
      </c>
      <c r="H180" t="s">
        <v>112</v>
      </c>
      <c r="I180" s="79">
        <v>4.92</v>
      </c>
      <c r="J180" s="79">
        <v>3.55</v>
      </c>
      <c r="K180" s="79">
        <v>195599.28</v>
      </c>
      <c r="L180" s="79">
        <v>104.53</v>
      </c>
      <c r="M180" s="79">
        <v>739.12263749316003</v>
      </c>
      <c r="N180" s="79">
        <v>0.75</v>
      </c>
      <c r="O180" s="79">
        <v>0.06</v>
      </c>
    </row>
    <row r="181" spans="2:15">
      <c r="B181" s="96" t="s">
        <v>2617</v>
      </c>
      <c r="C181" t="s">
        <v>2267</v>
      </c>
      <c r="D181" t="s">
        <v>2425</v>
      </c>
      <c r="E181" t="s">
        <v>701</v>
      </c>
      <c r="F181" t="s">
        <v>1061</v>
      </c>
      <c r="G181" s="79">
        <v>3.21</v>
      </c>
      <c r="H181" t="s">
        <v>112</v>
      </c>
      <c r="I181" s="79">
        <v>6</v>
      </c>
      <c r="J181" s="79">
        <v>3.99</v>
      </c>
      <c r="K181" s="79">
        <v>77073.53</v>
      </c>
      <c r="L181" s="79">
        <v>107.26</v>
      </c>
      <c r="M181" s="79">
        <v>298.84868182497001</v>
      </c>
      <c r="N181" s="79">
        <v>0.3</v>
      </c>
      <c r="O181" s="79">
        <v>0.02</v>
      </c>
    </row>
    <row r="182" spans="2:15">
      <c r="B182" s="96" t="s">
        <v>2617</v>
      </c>
      <c r="C182" t="s">
        <v>2267</v>
      </c>
      <c r="D182" t="s">
        <v>2426</v>
      </c>
      <c r="E182" t="s">
        <v>701</v>
      </c>
      <c r="F182" t="s">
        <v>1061</v>
      </c>
      <c r="G182" s="79">
        <v>4.4800000000000004</v>
      </c>
      <c r="H182" t="s">
        <v>112</v>
      </c>
      <c r="I182" s="79">
        <v>7</v>
      </c>
      <c r="J182" s="79">
        <v>7</v>
      </c>
      <c r="K182" s="79">
        <v>25691</v>
      </c>
      <c r="L182" s="79">
        <v>107.26</v>
      </c>
      <c r="M182" s="79">
        <v>99.615542258999994</v>
      </c>
      <c r="N182" s="79">
        <v>0.1</v>
      </c>
      <c r="O182" s="79">
        <v>0.01</v>
      </c>
    </row>
    <row r="183" spans="2:15">
      <c r="B183" s="96" t="s">
        <v>2617</v>
      </c>
      <c r="C183" t="s">
        <v>2267</v>
      </c>
      <c r="D183" t="s">
        <v>2427</v>
      </c>
      <c r="E183" t="s">
        <v>701</v>
      </c>
      <c r="F183" t="s">
        <v>1061</v>
      </c>
      <c r="G183" s="79">
        <v>3.07</v>
      </c>
      <c r="H183" t="s">
        <v>112</v>
      </c>
      <c r="I183" s="79">
        <v>5.54</v>
      </c>
      <c r="J183" s="79">
        <v>5.67</v>
      </c>
      <c r="K183" s="79">
        <v>12331.76</v>
      </c>
      <c r="L183" s="79">
        <v>100</v>
      </c>
      <c r="M183" s="79">
        <v>44.579312399999999</v>
      </c>
      <c r="N183" s="79">
        <v>0.05</v>
      </c>
      <c r="O183" s="79">
        <v>0</v>
      </c>
    </row>
    <row r="184" spans="2:15">
      <c r="B184" s="96" t="s">
        <v>2618</v>
      </c>
      <c r="C184" t="s">
        <v>2267</v>
      </c>
      <c r="D184" t="s">
        <v>2429</v>
      </c>
      <c r="E184" t="s">
        <v>1060</v>
      </c>
      <c r="F184" t="s">
        <v>1061</v>
      </c>
      <c r="G184" s="79">
        <v>6.43</v>
      </c>
      <c r="H184" t="s">
        <v>112</v>
      </c>
      <c r="I184" s="79">
        <v>5.0199999999999996</v>
      </c>
      <c r="J184" s="79">
        <v>4.68</v>
      </c>
      <c r="K184" s="79">
        <v>246638</v>
      </c>
      <c r="L184" s="79">
        <v>104.18</v>
      </c>
      <c r="M184" s="79">
        <v>928.86509826600002</v>
      </c>
      <c r="N184" s="79">
        <v>0.94</v>
      </c>
      <c r="O184" s="79">
        <v>7.0000000000000007E-2</v>
      </c>
    </row>
    <row r="185" spans="2:15">
      <c r="B185" s="95" t="s">
        <v>2394</v>
      </c>
      <c r="G185" s="90">
        <v>0</v>
      </c>
      <c r="J185" s="90">
        <v>0</v>
      </c>
      <c r="K185" s="90">
        <v>0</v>
      </c>
      <c r="M185" s="90">
        <v>0</v>
      </c>
      <c r="N185" s="90">
        <v>0</v>
      </c>
      <c r="O185" s="90">
        <v>0</v>
      </c>
    </row>
    <row r="186" spans="2:15">
      <c r="B186" s="96" t="s">
        <v>246</v>
      </c>
      <c r="D186" t="s">
        <v>246</v>
      </c>
      <c r="E186" t="s">
        <v>246</v>
      </c>
      <c r="G186" s="79">
        <v>0</v>
      </c>
      <c r="H186" t="s">
        <v>246</v>
      </c>
      <c r="I186" s="79">
        <v>0</v>
      </c>
      <c r="J186" s="79">
        <v>0</v>
      </c>
      <c r="K186" s="79">
        <v>0</v>
      </c>
      <c r="L186" s="79">
        <v>0</v>
      </c>
      <c r="M186" s="79">
        <v>0</v>
      </c>
      <c r="N186" s="79">
        <v>0</v>
      </c>
      <c r="O186" s="79">
        <v>0</v>
      </c>
    </row>
    <row r="187" spans="2:15">
      <c r="B187" s="96" t="s">
        <v>253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C2 C5:C1048576 D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6" t="s">
        <v>190</v>
      </c>
    </row>
    <row r="2" spans="2:64">
      <c r="B2" s="2" t="s">
        <v>1</v>
      </c>
      <c r="C2" s="12" t="s">
        <v>2619</v>
      </c>
    </row>
    <row r="3" spans="2:64">
      <c r="B3" s="2" t="s">
        <v>2</v>
      </c>
      <c r="C3" s="96" t="s">
        <v>191</v>
      </c>
    </row>
    <row r="4" spans="2:64">
      <c r="B4" s="2" t="s">
        <v>3</v>
      </c>
      <c r="C4" s="96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0.62</v>
      </c>
      <c r="H11" s="7"/>
      <c r="I11" s="7"/>
      <c r="J11" s="78">
        <v>0.49</v>
      </c>
      <c r="K11" s="78">
        <v>39761018.5</v>
      </c>
      <c r="L11" s="7"/>
      <c r="M11" s="78">
        <v>38218.361974828644</v>
      </c>
      <c r="N11" s="78">
        <v>100</v>
      </c>
      <c r="O11" s="78">
        <v>3.04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0.62</v>
      </c>
      <c r="J12" s="81">
        <v>0.49</v>
      </c>
      <c r="K12" s="81">
        <v>39761018.5</v>
      </c>
      <c r="M12" s="81">
        <v>38218.361974828644</v>
      </c>
      <c r="N12" s="81">
        <v>100</v>
      </c>
      <c r="O12" s="81">
        <v>3.04</v>
      </c>
    </row>
    <row r="13" spans="2:64">
      <c r="B13" s="80" t="s">
        <v>1942</v>
      </c>
      <c r="G13" s="81">
        <v>0.68</v>
      </c>
      <c r="J13" s="81">
        <v>0.61</v>
      </c>
      <c r="K13" s="81">
        <v>197421.82</v>
      </c>
      <c r="M13" s="81">
        <v>251.59088754800001</v>
      </c>
      <c r="N13" s="81">
        <v>0.66</v>
      </c>
      <c r="O13" s="81">
        <v>0.02</v>
      </c>
    </row>
    <row r="14" spans="2:64">
      <c r="B14" t="s">
        <v>2430</v>
      </c>
      <c r="C14" t="s">
        <v>2431</v>
      </c>
      <c r="D14" t="s">
        <v>208</v>
      </c>
      <c r="E14" t="s">
        <v>204</v>
      </c>
      <c r="F14" t="s">
        <v>155</v>
      </c>
      <c r="G14" s="79">
        <v>0.51</v>
      </c>
      <c r="H14" t="s">
        <v>108</v>
      </c>
      <c r="I14" s="79">
        <v>6.15</v>
      </c>
      <c r="J14" s="79">
        <v>0.8</v>
      </c>
      <c r="K14" s="79">
        <v>40160.379999999997</v>
      </c>
      <c r="L14" s="79">
        <v>127.81</v>
      </c>
      <c r="M14" s="79">
        <v>51.328981677999998</v>
      </c>
      <c r="N14" s="79">
        <v>0.13</v>
      </c>
      <c r="O14" s="79">
        <v>0</v>
      </c>
    </row>
    <row r="15" spans="2:64">
      <c r="B15" t="s">
        <v>2432</v>
      </c>
      <c r="C15" t="s">
        <v>2433</v>
      </c>
      <c r="D15" t="s">
        <v>211</v>
      </c>
      <c r="E15" t="s">
        <v>204</v>
      </c>
      <c r="F15" t="s">
        <v>155</v>
      </c>
      <c r="G15" s="79">
        <v>0.35</v>
      </c>
      <c r="H15" t="s">
        <v>108</v>
      </c>
      <c r="I15" s="79">
        <v>5.9</v>
      </c>
      <c r="J15" s="79">
        <v>0.16</v>
      </c>
      <c r="K15" s="79">
        <v>4829.62</v>
      </c>
      <c r="L15" s="79">
        <v>128.31</v>
      </c>
      <c r="M15" s="79">
        <v>6.1968854220000003</v>
      </c>
      <c r="N15" s="79">
        <v>0.02</v>
      </c>
      <c r="O15" s="79">
        <v>0</v>
      </c>
    </row>
    <row r="16" spans="2:64">
      <c r="B16" t="s">
        <v>2434</v>
      </c>
      <c r="C16" t="s">
        <v>2435</v>
      </c>
      <c r="D16" t="s">
        <v>208</v>
      </c>
      <c r="E16" t="s">
        <v>204</v>
      </c>
      <c r="F16" t="s">
        <v>155</v>
      </c>
      <c r="G16" s="79">
        <v>0.78</v>
      </c>
      <c r="H16" t="s">
        <v>108</v>
      </c>
      <c r="I16" s="79">
        <v>6.22</v>
      </c>
      <c r="J16" s="79">
        <v>0.63</v>
      </c>
      <c r="K16" s="79">
        <v>140000</v>
      </c>
      <c r="L16" s="79">
        <v>127.55</v>
      </c>
      <c r="M16" s="79">
        <v>178.57</v>
      </c>
      <c r="N16" s="79">
        <v>0.47</v>
      </c>
      <c r="O16" s="79">
        <v>0.01</v>
      </c>
    </row>
    <row r="17" spans="2:15">
      <c r="B17" t="s">
        <v>2436</v>
      </c>
      <c r="C17" t="s">
        <v>2437</v>
      </c>
      <c r="D17" t="s">
        <v>208</v>
      </c>
      <c r="E17" t="s">
        <v>209</v>
      </c>
      <c r="F17" t="s">
        <v>155</v>
      </c>
      <c r="G17" s="79">
        <v>0.24</v>
      </c>
      <c r="H17" t="s">
        <v>108</v>
      </c>
      <c r="I17" s="79">
        <v>5.9</v>
      </c>
      <c r="J17" s="79">
        <v>-0.02</v>
      </c>
      <c r="K17" s="79">
        <v>12431.82</v>
      </c>
      <c r="L17" s="79">
        <v>124.64</v>
      </c>
      <c r="M17" s="79">
        <v>15.495020448</v>
      </c>
      <c r="N17" s="79">
        <v>0.04</v>
      </c>
      <c r="O17" s="79">
        <v>0</v>
      </c>
    </row>
    <row r="18" spans="2:15">
      <c r="B18" s="80" t="s">
        <v>1943</v>
      </c>
      <c r="G18" s="81">
        <v>0.59</v>
      </c>
      <c r="J18" s="81">
        <v>0.46</v>
      </c>
      <c r="K18" s="81">
        <v>40200000</v>
      </c>
      <c r="M18" s="81">
        <v>40270.589999999997</v>
      </c>
      <c r="N18" s="81">
        <v>105.37</v>
      </c>
      <c r="O18" s="81">
        <v>3.2</v>
      </c>
    </row>
    <row r="19" spans="2:15">
      <c r="B19" t="s">
        <v>2438</v>
      </c>
      <c r="C19" t="s">
        <v>2439</v>
      </c>
      <c r="D19" t="s">
        <v>203</v>
      </c>
      <c r="E19" t="s">
        <v>204</v>
      </c>
      <c r="F19" t="s">
        <v>155</v>
      </c>
      <c r="G19" s="79">
        <v>0.36</v>
      </c>
      <c r="H19" t="s">
        <v>108</v>
      </c>
      <c r="I19" s="79">
        <v>0.42</v>
      </c>
      <c r="J19" s="79">
        <v>0.44</v>
      </c>
      <c r="K19" s="79">
        <v>4000000</v>
      </c>
      <c r="L19" s="79">
        <v>100.26</v>
      </c>
      <c r="M19" s="79">
        <v>4010.4</v>
      </c>
      <c r="N19" s="79">
        <v>10.49</v>
      </c>
      <c r="O19" s="79">
        <v>0.32</v>
      </c>
    </row>
    <row r="20" spans="2:15">
      <c r="B20" t="s">
        <v>2438</v>
      </c>
      <c r="C20" t="s">
        <v>2440</v>
      </c>
      <c r="D20" t="s">
        <v>203</v>
      </c>
      <c r="E20" t="s">
        <v>204</v>
      </c>
      <c r="F20" t="s">
        <v>155</v>
      </c>
      <c r="G20" s="79">
        <v>0.38</v>
      </c>
      <c r="H20" t="s">
        <v>108</v>
      </c>
      <c r="I20" s="79">
        <v>0.45</v>
      </c>
      <c r="J20" s="79">
        <v>0.46</v>
      </c>
      <c r="K20" s="79">
        <v>4000000</v>
      </c>
      <c r="L20" s="79">
        <v>100.27</v>
      </c>
      <c r="M20" s="79">
        <v>4010.8</v>
      </c>
      <c r="N20" s="79">
        <v>10.49</v>
      </c>
      <c r="O20" s="79">
        <v>0.32</v>
      </c>
    </row>
    <row r="21" spans="2:15">
      <c r="B21" t="s">
        <v>2438</v>
      </c>
      <c r="C21" t="s">
        <v>2441</v>
      </c>
      <c r="D21" t="s">
        <v>203</v>
      </c>
      <c r="E21" t="s">
        <v>204</v>
      </c>
      <c r="F21" t="s">
        <v>155</v>
      </c>
      <c r="G21" s="79">
        <v>0.44</v>
      </c>
      <c r="H21" t="s">
        <v>108</v>
      </c>
      <c r="I21" s="79">
        <v>0.42</v>
      </c>
      <c r="J21" s="79">
        <v>0.42</v>
      </c>
      <c r="K21" s="79">
        <v>4000000</v>
      </c>
      <c r="L21" s="79">
        <v>100.23</v>
      </c>
      <c r="M21" s="79">
        <v>4009.2</v>
      </c>
      <c r="N21" s="79">
        <v>10.49</v>
      </c>
      <c r="O21" s="79">
        <v>0.32</v>
      </c>
    </row>
    <row r="22" spans="2:15">
      <c r="B22" t="s">
        <v>2438</v>
      </c>
      <c r="C22" t="s">
        <v>2442</v>
      </c>
      <c r="D22" t="s">
        <v>203</v>
      </c>
      <c r="E22" t="s">
        <v>204</v>
      </c>
      <c r="F22" t="s">
        <v>155</v>
      </c>
      <c r="G22" s="79">
        <v>0.6</v>
      </c>
      <c r="H22" t="s">
        <v>108</v>
      </c>
      <c r="I22" s="79">
        <v>0.42</v>
      </c>
      <c r="J22" s="79">
        <v>0.38</v>
      </c>
      <c r="K22" s="79">
        <v>6500000</v>
      </c>
      <c r="L22" s="79">
        <v>100.19</v>
      </c>
      <c r="M22" s="79">
        <v>6512.35</v>
      </c>
      <c r="N22" s="79">
        <v>17.04</v>
      </c>
      <c r="O22" s="79">
        <v>0.52</v>
      </c>
    </row>
    <row r="23" spans="2:15">
      <c r="B23" t="s">
        <v>2438</v>
      </c>
      <c r="C23" t="s">
        <v>2443</v>
      </c>
      <c r="D23" t="s">
        <v>203</v>
      </c>
      <c r="E23" t="s">
        <v>204</v>
      </c>
      <c r="F23" t="s">
        <v>155</v>
      </c>
      <c r="G23" s="79">
        <v>0.67</v>
      </c>
      <c r="H23" t="s">
        <v>108</v>
      </c>
      <c r="I23" s="79">
        <v>0.45</v>
      </c>
      <c r="J23" s="79">
        <v>0.36</v>
      </c>
      <c r="K23" s="79">
        <v>3100000</v>
      </c>
      <c r="L23" s="79">
        <v>100.2</v>
      </c>
      <c r="M23" s="79">
        <v>3106.2</v>
      </c>
      <c r="N23" s="79">
        <v>8.1300000000000008</v>
      </c>
      <c r="O23" s="79">
        <v>0.25</v>
      </c>
    </row>
    <row r="24" spans="2:15">
      <c r="B24" t="s">
        <v>2438</v>
      </c>
      <c r="C24" t="s">
        <v>2444</v>
      </c>
      <c r="D24" t="s">
        <v>203</v>
      </c>
      <c r="E24" t="s">
        <v>204</v>
      </c>
      <c r="F24" t="s">
        <v>155</v>
      </c>
      <c r="G24" s="79">
        <v>0.75</v>
      </c>
      <c r="H24" t="s">
        <v>108</v>
      </c>
      <c r="I24" s="79">
        <v>0.45</v>
      </c>
      <c r="J24" s="79">
        <v>0.37</v>
      </c>
      <c r="K24" s="79">
        <v>3800000</v>
      </c>
      <c r="L24" s="79">
        <v>100.17</v>
      </c>
      <c r="M24" s="79">
        <v>3806.46</v>
      </c>
      <c r="N24" s="79">
        <v>9.9600000000000009</v>
      </c>
      <c r="O24" s="79">
        <v>0.3</v>
      </c>
    </row>
    <row r="25" spans="2:15">
      <c r="B25" t="s">
        <v>2438</v>
      </c>
      <c r="C25" t="s">
        <v>2445</v>
      </c>
      <c r="D25" t="s">
        <v>203</v>
      </c>
      <c r="E25" t="s">
        <v>204</v>
      </c>
      <c r="F25" t="s">
        <v>155</v>
      </c>
      <c r="G25" s="79">
        <v>0.92</v>
      </c>
      <c r="H25" t="s">
        <v>108</v>
      </c>
      <c r="I25" s="79">
        <v>0.56999999999999995</v>
      </c>
      <c r="J25" s="79">
        <v>0.54</v>
      </c>
      <c r="K25" s="79">
        <v>3800000</v>
      </c>
      <c r="L25" s="79">
        <v>100.11</v>
      </c>
      <c r="M25" s="79">
        <v>3804.18</v>
      </c>
      <c r="N25" s="79">
        <v>9.9499999999999993</v>
      </c>
      <c r="O25" s="79">
        <v>0.3</v>
      </c>
    </row>
    <row r="26" spans="2:15">
      <c r="B26" t="s">
        <v>2438</v>
      </c>
      <c r="C26" t="s">
        <v>2446</v>
      </c>
      <c r="D26" t="s">
        <v>203</v>
      </c>
      <c r="E26" t="s">
        <v>204</v>
      </c>
      <c r="F26" t="s">
        <v>155</v>
      </c>
      <c r="G26" s="79">
        <v>0.94</v>
      </c>
      <c r="H26" t="s">
        <v>108</v>
      </c>
      <c r="I26" s="79">
        <v>0.45</v>
      </c>
      <c r="J26" s="79">
        <v>0.45</v>
      </c>
      <c r="K26" s="79">
        <v>3000000</v>
      </c>
      <c r="L26" s="79">
        <v>100.02</v>
      </c>
      <c r="M26" s="79">
        <v>3000.6</v>
      </c>
      <c r="N26" s="79">
        <v>7.85</v>
      </c>
      <c r="O26" s="79">
        <v>0.24</v>
      </c>
    </row>
    <row r="27" spans="2:15">
      <c r="B27" t="s">
        <v>2447</v>
      </c>
      <c r="C27" t="s">
        <v>2448</v>
      </c>
      <c r="D27" t="s">
        <v>208</v>
      </c>
      <c r="E27" t="s">
        <v>209</v>
      </c>
      <c r="F27" t="s">
        <v>155</v>
      </c>
      <c r="G27" s="79">
        <v>0.48</v>
      </c>
      <c r="H27" t="s">
        <v>108</v>
      </c>
      <c r="I27" s="79">
        <v>0.42</v>
      </c>
      <c r="J27" s="79">
        <v>0.63</v>
      </c>
      <c r="K27" s="79">
        <v>4000000</v>
      </c>
      <c r="L27" s="79">
        <v>100.12</v>
      </c>
      <c r="M27" s="79">
        <v>4004.8</v>
      </c>
      <c r="N27" s="79">
        <v>10.48</v>
      </c>
      <c r="O27" s="79">
        <v>0.32</v>
      </c>
    </row>
    <row r="28" spans="2:15">
      <c r="B28" t="s">
        <v>2449</v>
      </c>
      <c r="C28" t="s">
        <v>2450</v>
      </c>
      <c r="D28" t="s">
        <v>208</v>
      </c>
      <c r="E28" t="s">
        <v>209</v>
      </c>
      <c r="F28" t="s">
        <v>155</v>
      </c>
      <c r="G28" s="79">
        <v>0.46</v>
      </c>
      <c r="H28" t="s">
        <v>108</v>
      </c>
      <c r="I28" s="79">
        <v>0.42</v>
      </c>
      <c r="J28" s="79">
        <v>0.6</v>
      </c>
      <c r="K28" s="79">
        <v>4000000</v>
      </c>
      <c r="L28" s="79">
        <v>100.14</v>
      </c>
      <c r="M28" s="79">
        <v>4005.6</v>
      </c>
      <c r="N28" s="79">
        <v>10.48</v>
      </c>
      <c r="O28" s="79">
        <v>0.32</v>
      </c>
    </row>
    <row r="29" spans="2:15">
      <c r="B29" s="80" t="s">
        <v>2451</v>
      </c>
      <c r="G29" s="81">
        <v>0.01</v>
      </c>
      <c r="J29" s="81">
        <v>0.01</v>
      </c>
      <c r="K29" s="81">
        <v>-640000</v>
      </c>
      <c r="M29" s="81">
        <v>-2313.6</v>
      </c>
      <c r="N29" s="81">
        <v>-6.05</v>
      </c>
      <c r="O29" s="81">
        <v>-0.18</v>
      </c>
    </row>
    <row r="30" spans="2:15">
      <c r="B30" t="s">
        <v>2452</v>
      </c>
      <c r="C30" t="s">
        <v>2453</v>
      </c>
      <c r="D30" t="s">
        <v>211</v>
      </c>
      <c r="E30" t="s">
        <v>204</v>
      </c>
      <c r="F30" t="s">
        <v>155</v>
      </c>
      <c r="G30" s="79">
        <v>0.01</v>
      </c>
      <c r="H30" t="s">
        <v>112</v>
      </c>
      <c r="I30" s="79">
        <v>0</v>
      </c>
      <c r="J30" s="79">
        <v>0.01</v>
      </c>
      <c r="K30" s="79">
        <v>-640000</v>
      </c>
      <c r="L30" s="79">
        <v>100</v>
      </c>
      <c r="M30" s="79">
        <v>-2313.6</v>
      </c>
      <c r="N30" s="79">
        <v>-6.05</v>
      </c>
      <c r="O30" s="79">
        <v>-0.18</v>
      </c>
    </row>
    <row r="31" spans="2:15">
      <c r="B31" s="80" t="s">
        <v>2454</v>
      </c>
      <c r="G31" s="81">
        <v>0.35</v>
      </c>
      <c r="J31" s="81">
        <v>5.76</v>
      </c>
      <c r="K31" s="81">
        <v>3596.68</v>
      </c>
      <c r="M31" s="81">
        <v>9.7810872806464495</v>
      </c>
      <c r="N31" s="81">
        <v>0.03</v>
      </c>
      <c r="O31" s="81">
        <v>0</v>
      </c>
    </row>
    <row r="32" spans="2:15">
      <c r="B32" t="s">
        <v>2455</v>
      </c>
      <c r="C32" t="s">
        <v>2456</v>
      </c>
      <c r="D32" t="s">
        <v>208</v>
      </c>
      <c r="E32" t="s">
        <v>204</v>
      </c>
      <c r="F32" t="s">
        <v>155</v>
      </c>
      <c r="G32" s="79">
        <v>0.35</v>
      </c>
      <c r="H32" t="s">
        <v>126</v>
      </c>
      <c r="I32" s="79">
        <v>0</v>
      </c>
      <c r="J32" s="79">
        <v>5.76</v>
      </c>
      <c r="K32" s="79">
        <v>3596.68</v>
      </c>
      <c r="L32" s="79">
        <v>98.069839555308477</v>
      </c>
      <c r="M32" s="79">
        <v>9.7810872806464495</v>
      </c>
      <c r="N32" s="79">
        <v>0.03</v>
      </c>
      <c r="O32" s="79">
        <v>0</v>
      </c>
    </row>
    <row r="33" spans="2:15">
      <c r="B33" s="80" t="s">
        <v>1052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246</v>
      </c>
      <c r="C34" t="s">
        <v>246</v>
      </c>
      <c r="E34" t="s">
        <v>246</v>
      </c>
      <c r="G34" s="79">
        <v>0</v>
      </c>
      <c r="H34" t="s">
        <v>246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250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246</v>
      </c>
      <c r="C36" t="s">
        <v>246</v>
      </c>
      <c r="E36" t="s">
        <v>246</v>
      </c>
      <c r="G36" s="79">
        <v>0</v>
      </c>
      <c r="H36" t="s">
        <v>246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t="s">
        <v>253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6" t="s">
        <v>190</v>
      </c>
    </row>
    <row r="2" spans="2:55">
      <c r="B2" s="2" t="s">
        <v>1</v>
      </c>
      <c r="C2" s="12" t="s">
        <v>2619</v>
      </c>
    </row>
    <row r="3" spans="2:55">
      <c r="B3" s="2" t="s">
        <v>2</v>
      </c>
      <c r="C3" s="96" t="s">
        <v>191</v>
      </c>
    </row>
    <row r="4" spans="2:55">
      <c r="B4" s="2" t="s">
        <v>3</v>
      </c>
      <c r="C4" s="96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2457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246</v>
      </c>
      <c r="D14" t="s">
        <v>246</v>
      </c>
      <c r="E14" s="79">
        <v>0</v>
      </c>
      <c r="F14" t="s">
        <v>246</v>
      </c>
      <c r="G14" s="79">
        <v>0</v>
      </c>
      <c r="H14" s="79">
        <v>0</v>
      </c>
      <c r="I14" s="79">
        <v>0</v>
      </c>
    </row>
    <row r="15" spans="2:55">
      <c r="B15" s="80" t="s">
        <v>2458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246</v>
      </c>
      <c r="D16" t="s">
        <v>246</v>
      </c>
      <c r="E16" s="79">
        <v>0</v>
      </c>
      <c r="F16" t="s">
        <v>246</v>
      </c>
      <c r="G16" s="79">
        <v>0</v>
      </c>
      <c r="H16" s="79">
        <v>0</v>
      </c>
      <c r="I16" s="79">
        <v>0</v>
      </c>
    </row>
    <row r="17" spans="2:9">
      <c r="B17" s="80" t="s">
        <v>250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2457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246</v>
      </c>
      <c r="D19" t="s">
        <v>246</v>
      </c>
      <c r="E19" s="79">
        <v>0</v>
      </c>
      <c r="F19" t="s">
        <v>246</v>
      </c>
      <c r="G19" s="79">
        <v>0</v>
      </c>
      <c r="H19" s="79">
        <v>0</v>
      </c>
      <c r="I19" s="79">
        <v>0</v>
      </c>
    </row>
    <row r="20" spans="2:9">
      <c r="B20" s="80" t="s">
        <v>2458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246</v>
      </c>
      <c r="D21" t="s">
        <v>246</v>
      </c>
      <c r="E21" s="79">
        <v>0</v>
      </c>
      <c r="F21" t="s">
        <v>246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190</v>
      </c>
    </row>
    <row r="2" spans="2:60">
      <c r="B2" s="2" t="s">
        <v>1</v>
      </c>
      <c r="C2" s="12" t="s">
        <v>2619</v>
      </c>
    </row>
    <row r="3" spans="2:60">
      <c r="B3" s="2" t="s">
        <v>2</v>
      </c>
      <c r="C3" s="96" t="s">
        <v>191</v>
      </c>
    </row>
    <row r="4" spans="2:60">
      <c r="B4" s="2" t="s">
        <v>3</v>
      </c>
      <c r="C4" s="96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246</v>
      </c>
      <c r="D13" t="s">
        <v>246</v>
      </c>
      <c r="E13" s="19"/>
      <c r="F13" s="79">
        <v>0</v>
      </c>
      <c r="G13" t="s">
        <v>246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246</v>
      </c>
      <c r="D15" t="s">
        <v>246</v>
      </c>
      <c r="E15" s="19"/>
      <c r="F15" s="79">
        <v>0</v>
      </c>
      <c r="G15" t="s">
        <v>246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190</v>
      </c>
    </row>
    <row r="2" spans="2:60">
      <c r="B2" s="2" t="s">
        <v>1</v>
      </c>
      <c r="C2" s="12" t="s">
        <v>2619</v>
      </c>
    </row>
    <row r="3" spans="2:60">
      <c r="B3" s="2" t="s">
        <v>2</v>
      </c>
      <c r="C3" s="96" t="s">
        <v>191</v>
      </c>
    </row>
    <row r="4" spans="2:60">
      <c r="B4" s="2" t="s">
        <v>3</v>
      </c>
      <c r="C4" s="96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0.17</v>
      </c>
      <c r="I11" s="78">
        <f>I12+I72</f>
        <v>8544.2950526212971</v>
      </c>
      <c r="J11" s="78">
        <f>I11/$I$11*100</f>
        <v>100</v>
      </c>
      <c r="K11" s="78">
        <f>I11/'סכום נכסי הקרן'!$C$42*100</f>
        <v>0.67956656959269912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0.17</v>
      </c>
      <c r="I12" s="81">
        <f>SUM(I13:I71)</f>
        <v>8485.7383788712978</v>
      </c>
      <c r="J12" s="81">
        <f t="shared" ref="J12:J73" si="0">I12/$I$11*100</f>
        <v>99.314669339139513</v>
      </c>
      <c r="K12" s="81">
        <f>I12/'סכום נכסי הקרן'!$C$42*100</f>
        <v>0.67490929153032264</v>
      </c>
    </row>
    <row r="13" spans="2:60">
      <c r="B13" t="s">
        <v>2459</v>
      </c>
      <c r="C13" t="s">
        <v>2460</v>
      </c>
      <c r="D13" t="s">
        <v>246</v>
      </c>
      <c r="E13" t="s">
        <v>838</v>
      </c>
      <c r="F13" s="79">
        <v>0</v>
      </c>
      <c r="G13" t="s">
        <v>108</v>
      </c>
      <c r="H13" s="79">
        <v>0</v>
      </c>
      <c r="I13" s="79">
        <f>-675.1573-41.82964</f>
        <v>-716.98694</v>
      </c>
      <c r="J13" s="79">
        <f t="shared" si="0"/>
        <v>-8.3914112935512009</v>
      </c>
      <c r="K13" s="79">
        <f>I13/'סכום נכסי הקרן'!$C$42*100</f>
        <v>-5.702522586800024E-2</v>
      </c>
    </row>
    <row r="14" spans="2:60">
      <c r="B14" t="s">
        <v>2461</v>
      </c>
      <c r="C14" t="s">
        <v>2462</v>
      </c>
      <c r="D14" t="s">
        <v>246</v>
      </c>
      <c r="E14" t="s">
        <v>838</v>
      </c>
      <c r="F14" s="79">
        <v>0</v>
      </c>
      <c r="G14" t="s">
        <v>108</v>
      </c>
      <c r="H14" s="79">
        <v>0</v>
      </c>
      <c r="I14" s="79">
        <v>-177.96030999999999</v>
      </c>
      <c r="J14" s="79">
        <f t="shared" si="0"/>
        <v>-2.0827968709414324</v>
      </c>
      <c r="K14" s="79">
        <f>I14/'סכום נכסי הקרן'!$C$42*100</f>
        <v>-1.415399124744077E-2</v>
      </c>
    </row>
    <row r="15" spans="2:60">
      <c r="B15" t="s">
        <v>2463</v>
      </c>
      <c r="C15" t="s">
        <v>2464</v>
      </c>
      <c r="D15" t="s">
        <v>246</v>
      </c>
      <c r="E15" t="s">
        <v>838</v>
      </c>
      <c r="F15" s="79">
        <v>0</v>
      </c>
      <c r="G15" t="s">
        <v>108</v>
      </c>
      <c r="H15" s="79">
        <v>0</v>
      </c>
      <c r="I15" s="79">
        <f>242.10612+175.38602+64.1873+3873.3918+395.9117+965.02974+819.20706</f>
        <v>6535.2197399999995</v>
      </c>
      <c r="J15" s="79">
        <f t="shared" si="0"/>
        <v>76.486353757119673</v>
      </c>
      <c r="K15" s="79">
        <f>I15/'סכום נכסי הקרן'!$C$42*100</f>
        <v>0.51977569043379468</v>
      </c>
    </row>
    <row r="16" spans="2:60">
      <c r="B16" t="s">
        <v>2463</v>
      </c>
      <c r="C16" t="s">
        <v>2464</v>
      </c>
      <c r="D16" t="s">
        <v>246</v>
      </c>
      <c r="E16" t="s">
        <v>838</v>
      </c>
      <c r="F16" s="79">
        <v>0</v>
      </c>
      <c r="G16" t="s">
        <v>112</v>
      </c>
      <c r="H16" s="79">
        <v>0</v>
      </c>
      <c r="I16" s="79">
        <f>123.8976903</f>
        <v>123.89769029999999</v>
      </c>
      <c r="J16" s="79">
        <f t="shared" si="0"/>
        <v>1.4500633409422059</v>
      </c>
      <c r="K16" s="79">
        <f>I16/'סכום נכסי הקרן'!$C$42*100</f>
        <v>9.8541457029622352E-3</v>
      </c>
    </row>
    <row r="17" spans="2:11">
      <c r="B17" t="s">
        <v>2465</v>
      </c>
      <c r="C17" t="s">
        <v>332</v>
      </c>
      <c r="D17" t="s">
        <v>246</v>
      </c>
      <c r="E17" t="s">
        <v>157</v>
      </c>
      <c r="F17" s="79">
        <v>0</v>
      </c>
      <c r="G17" t="s">
        <v>108</v>
      </c>
      <c r="H17" s="79">
        <v>0</v>
      </c>
      <c r="I17" s="79">
        <v>970.07920000000001</v>
      </c>
      <c r="J17" s="79">
        <f t="shared" si="0"/>
        <v>11.353531145935676</v>
      </c>
      <c r="K17" s="79">
        <f>I17/'סכום נכסי הקרן'!$C$42*100</f>
        <v>7.7154802136073744E-2</v>
      </c>
    </row>
    <row r="18" spans="2:11">
      <c r="B18" t="s">
        <v>2466</v>
      </c>
      <c r="C18" t="s">
        <v>2467</v>
      </c>
      <c r="D18" t="s">
        <v>246</v>
      </c>
      <c r="E18" t="s">
        <v>157</v>
      </c>
      <c r="F18" s="79">
        <v>0</v>
      </c>
      <c r="G18" t="s">
        <v>108</v>
      </c>
      <c r="H18" s="79">
        <v>0</v>
      </c>
      <c r="I18" s="79">
        <v>111.98291</v>
      </c>
      <c r="J18" s="79">
        <f t="shared" si="0"/>
        <v>1.3106161398961154</v>
      </c>
      <c r="K18" s="79">
        <f>I18/'סכום נכסי הקרן'!$C$42*100</f>
        <v>8.9065091424202839E-3</v>
      </c>
    </row>
    <row r="19" spans="2:11">
      <c r="B19" t="s">
        <v>2468</v>
      </c>
      <c r="C19" t="s">
        <v>1152</v>
      </c>
      <c r="D19" t="s">
        <v>246</v>
      </c>
      <c r="E19" t="s">
        <v>838</v>
      </c>
      <c r="F19" s="79">
        <v>0</v>
      </c>
      <c r="G19" t="s">
        <v>108</v>
      </c>
      <c r="H19" s="79">
        <v>0</v>
      </c>
      <c r="I19" s="79">
        <v>2.9926599999999999</v>
      </c>
      <c r="J19" s="79">
        <f t="shared" si="0"/>
        <v>3.5025241773244759E-2</v>
      </c>
      <c r="K19" s="79">
        <f>I19/'סכום נכסי הקרן'!$C$42*100</f>
        <v>2.380198340099885E-4</v>
      </c>
    </row>
    <row r="20" spans="2:11">
      <c r="B20" t="s">
        <v>2469</v>
      </c>
      <c r="C20" t="s">
        <v>1165</v>
      </c>
      <c r="D20" t="s">
        <v>246</v>
      </c>
      <c r="E20" t="s">
        <v>838</v>
      </c>
      <c r="F20" s="79">
        <v>0</v>
      </c>
      <c r="G20" t="s">
        <v>108</v>
      </c>
      <c r="H20" s="79">
        <v>0</v>
      </c>
      <c r="I20" s="79">
        <v>18.572510000000001</v>
      </c>
      <c r="J20" s="79">
        <f t="shared" si="0"/>
        <v>0.21736737654327792</v>
      </c>
      <c r="K20" s="79">
        <f>I20/'סכום נכסי הקרן'!$C$42*100</f>
        <v>1.4771560241887993E-3</v>
      </c>
    </row>
    <row r="21" spans="2:11">
      <c r="B21" t="s">
        <v>2470</v>
      </c>
      <c r="C21" t="s">
        <v>617</v>
      </c>
      <c r="D21" t="s">
        <v>246</v>
      </c>
      <c r="E21" t="s">
        <v>155</v>
      </c>
      <c r="F21" s="79">
        <v>0</v>
      </c>
      <c r="G21" t="s">
        <v>108</v>
      </c>
      <c r="H21" s="79">
        <v>0</v>
      </c>
      <c r="I21" s="79">
        <v>14.569470000000001</v>
      </c>
      <c r="J21" s="79">
        <f t="shared" si="0"/>
        <v>0.1705169345191356</v>
      </c>
      <c r="K21" s="79">
        <f>I21/'סכום נכסי הקרן'!$C$42*100</f>
        <v>1.158776082486319E-3</v>
      </c>
    </row>
    <row r="22" spans="2:11">
      <c r="B22" t="s">
        <v>2471</v>
      </c>
      <c r="C22" t="s">
        <v>923</v>
      </c>
      <c r="D22" t="s">
        <v>246</v>
      </c>
      <c r="E22" t="s">
        <v>155</v>
      </c>
      <c r="F22" s="79">
        <v>0</v>
      </c>
      <c r="G22" t="s">
        <v>108</v>
      </c>
      <c r="H22" s="79">
        <v>0</v>
      </c>
      <c r="I22" s="79">
        <v>2.1673200000000001</v>
      </c>
      <c r="J22" s="79">
        <f t="shared" si="0"/>
        <v>2.5365697072166179E-2</v>
      </c>
      <c r="K22" s="79">
        <f>I22/'סכום נכסי הקרן'!$C$42*100</f>
        <v>1.7237679744659546E-4</v>
      </c>
    </row>
    <row r="23" spans="2:11">
      <c r="B23" t="s">
        <v>2472</v>
      </c>
      <c r="C23" t="s">
        <v>1075</v>
      </c>
      <c r="D23" t="s">
        <v>246</v>
      </c>
      <c r="E23" t="s">
        <v>155</v>
      </c>
      <c r="F23" s="79">
        <v>0</v>
      </c>
      <c r="G23" t="s">
        <v>108</v>
      </c>
      <c r="H23" s="79">
        <v>0</v>
      </c>
      <c r="I23" s="79">
        <v>35.0715</v>
      </c>
      <c r="J23" s="79">
        <f t="shared" si="0"/>
        <v>0.41046686454537223</v>
      </c>
      <c r="K23" s="79">
        <f>I23/'סכום נכסי הקרן'!$C$42*100</f>
        <v>2.7893955907056971E-3</v>
      </c>
    </row>
    <row r="24" spans="2:11">
      <c r="B24" t="s">
        <v>2473</v>
      </c>
      <c r="C24" t="s">
        <v>719</v>
      </c>
      <c r="D24" t="s">
        <v>246</v>
      </c>
      <c r="E24" t="s">
        <v>155</v>
      </c>
      <c r="F24" s="79">
        <v>0</v>
      </c>
      <c r="G24" t="s">
        <v>108</v>
      </c>
      <c r="H24" s="79">
        <v>0</v>
      </c>
      <c r="I24" s="79">
        <v>49.1205</v>
      </c>
      <c r="J24" s="79">
        <f t="shared" si="0"/>
        <v>0.57489236616343631</v>
      </c>
      <c r="K24" s="79">
        <f>I24/'סכום נכסי הקרן'!$C$42*100</f>
        <v>3.9067763315871638E-3</v>
      </c>
    </row>
    <row r="25" spans="2:11">
      <c r="B25" t="s">
        <v>2474</v>
      </c>
      <c r="C25" t="s">
        <v>851</v>
      </c>
      <c r="D25" t="s">
        <v>246</v>
      </c>
      <c r="E25" t="s">
        <v>155</v>
      </c>
      <c r="F25" s="79">
        <v>0</v>
      </c>
      <c r="G25" t="s">
        <v>108</v>
      </c>
      <c r="H25" s="79">
        <v>0</v>
      </c>
      <c r="I25" s="79">
        <v>19.309149999999999</v>
      </c>
      <c r="J25" s="79">
        <f t="shared" si="0"/>
        <v>0.2259888016633527</v>
      </c>
      <c r="K25" s="79">
        <f>I25/'סכום נכסי הקרן'!$C$42*100</f>
        <v>1.5357443471272945E-3</v>
      </c>
    </row>
    <row r="26" spans="2:11">
      <c r="B26" t="s">
        <v>2475</v>
      </c>
      <c r="C26" t="s">
        <v>877</v>
      </c>
      <c r="D26" t="s">
        <v>246</v>
      </c>
      <c r="E26" t="s">
        <v>155</v>
      </c>
      <c r="F26" s="79">
        <v>0</v>
      </c>
      <c r="G26" t="s">
        <v>108</v>
      </c>
      <c r="H26" s="79">
        <v>0</v>
      </c>
      <c r="I26" s="79">
        <v>9.75</v>
      </c>
      <c r="J26" s="79">
        <f t="shared" si="0"/>
        <v>0.11411122790064238</v>
      </c>
      <c r="K26" s="79">
        <f>I26/'סכום נכסי הקרן'!$C$42*100</f>
        <v>7.7546175696450244E-4</v>
      </c>
    </row>
    <row r="27" spans="2:11">
      <c r="B27" t="s">
        <v>2476</v>
      </c>
      <c r="C27" t="s">
        <v>657</v>
      </c>
      <c r="D27" t="s">
        <v>246</v>
      </c>
      <c r="E27" t="s">
        <v>155</v>
      </c>
      <c r="F27" s="79">
        <v>0</v>
      </c>
      <c r="G27" t="s">
        <v>108</v>
      </c>
      <c r="H27" s="79">
        <v>0</v>
      </c>
      <c r="I27" s="79">
        <v>37.128140000000002</v>
      </c>
      <c r="J27" s="79">
        <f t="shared" si="0"/>
        <v>0.43453719436584171</v>
      </c>
      <c r="K27" s="79">
        <f>I27/'סכום נכסי הקרן'!$C$42*100</f>
        <v>2.9529695053563099E-3</v>
      </c>
    </row>
    <row r="28" spans="2:11">
      <c r="B28" t="s">
        <v>2477</v>
      </c>
      <c r="C28" t="s">
        <v>464</v>
      </c>
      <c r="D28" t="s">
        <v>246</v>
      </c>
      <c r="E28" t="s">
        <v>155</v>
      </c>
      <c r="F28" s="79">
        <v>0</v>
      </c>
      <c r="G28" t="s">
        <v>108</v>
      </c>
      <c r="H28" s="79">
        <v>0</v>
      </c>
      <c r="I28" s="79">
        <v>42.002980000000001</v>
      </c>
      <c r="J28" s="79">
        <f t="shared" si="0"/>
        <v>0.49159093572165369</v>
      </c>
      <c r="K28" s="79">
        <f>I28/'סכום נכסי הקרן'!$C$42*100</f>
        <v>3.3406876583122933E-3</v>
      </c>
    </row>
    <row r="29" spans="2:11">
      <c r="B29" t="s">
        <v>2478</v>
      </c>
      <c r="C29" t="s">
        <v>464</v>
      </c>
      <c r="D29" t="s">
        <v>246</v>
      </c>
      <c r="E29" t="s">
        <v>155</v>
      </c>
      <c r="F29" s="79">
        <v>0</v>
      </c>
      <c r="G29" t="s">
        <v>108</v>
      </c>
      <c r="H29" s="79">
        <v>0</v>
      </c>
      <c r="I29" s="79">
        <v>4.62033</v>
      </c>
      <c r="J29" s="79">
        <f t="shared" si="0"/>
        <v>5.4075028677556411E-2</v>
      </c>
      <c r="K29" s="79">
        <f>I29/'סכום נכסי הקרן'!$C$42*100</f>
        <v>3.6747581739033839E-4</v>
      </c>
    </row>
    <row r="30" spans="2:11">
      <c r="B30" t="s">
        <v>2479</v>
      </c>
      <c r="C30" t="s">
        <v>904</v>
      </c>
      <c r="D30" t="s">
        <v>246</v>
      </c>
      <c r="E30" t="s">
        <v>155</v>
      </c>
      <c r="F30" s="79">
        <v>0</v>
      </c>
      <c r="G30" t="s">
        <v>108</v>
      </c>
      <c r="H30" s="79">
        <v>0</v>
      </c>
      <c r="I30" s="79">
        <v>0.80181000000000002</v>
      </c>
      <c r="J30" s="79">
        <f t="shared" si="0"/>
        <v>9.3841562710783658E-3</v>
      </c>
      <c r="K30" s="79">
        <f>I30/'סכום נכסי הקרן'!$C$42*100</f>
        <v>6.377158885658541E-5</v>
      </c>
    </row>
    <row r="31" spans="2:11">
      <c r="B31" t="s">
        <v>2480</v>
      </c>
      <c r="C31" t="s">
        <v>2481</v>
      </c>
      <c r="D31" t="s">
        <v>246</v>
      </c>
      <c r="E31" t="s">
        <v>155</v>
      </c>
      <c r="F31" s="79">
        <v>0</v>
      </c>
      <c r="G31" t="s">
        <v>108</v>
      </c>
      <c r="H31" s="79">
        <v>0</v>
      </c>
      <c r="I31" s="79">
        <v>338.63171999999997</v>
      </c>
      <c r="J31" s="79">
        <f t="shared" si="0"/>
        <v>3.9632493718263091</v>
      </c>
      <c r="K31" s="79">
        <f>I31/'סכום נכסי הקרן'!$C$42*100</f>
        <v>2.6932917800524252E-2</v>
      </c>
    </row>
    <row r="32" spans="2:11">
      <c r="B32" t="s">
        <v>2482</v>
      </c>
      <c r="C32" t="s">
        <v>2481</v>
      </c>
      <c r="D32" t="s">
        <v>246</v>
      </c>
      <c r="E32" t="s">
        <v>155</v>
      </c>
      <c r="F32" s="79">
        <v>0</v>
      </c>
      <c r="G32" t="s">
        <v>108</v>
      </c>
      <c r="H32" s="79">
        <v>0</v>
      </c>
      <c r="I32" s="79">
        <v>1.0938099999999999</v>
      </c>
      <c r="J32" s="79">
        <f t="shared" si="0"/>
        <v>1.2801641250256577E-2</v>
      </c>
      <c r="K32" s="79">
        <f>I32/'סכום נכסי הקרן'!$C$42*100</f>
        <v>8.6995674295932556E-5</v>
      </c>
    </row>
    <row r="33" spans="2:11">
      <c r="B33" t="s">
        <v>2483</v>
      </c>
      <c r="C33" t="s">
        <v>1091</v>
      </c>
      <c r="D33" t="s">
        <v>246</v>
      </c>
      <c r="E33" t="s">
        <v>155</v>
      </c>
      <c r="F33" s="79">
        <v>0</v>
      </c>
      <c r="G33" t="s">
        <v>108</v>
      </c>
      <c r="H33" s="79">
        <v>0</v>
      </c>
      <c r="I33" s="79">
        <v>20.90371</v>
      </c>
      <c r="J33" s="79">
        <f t="shared" si="0"/>
        <v>0.24465107854142945</v>
      </c>
      <c r="K33" s="79">
        <f>I33/'סכום נכסי הקרן'!$C$42*100</f>
        <v>1.6625669419155322E-3</v>
      </c>
    </row>
    <row r="34" spans="2:11">
      <c r="B34" t="s">
        <v>2484</v>
      </c>
      <c r="C34" t="s">
        <v>492</v>
      </c>
      <c r="D34" t="s">
        <v>246</v>
      </c>
      <c r="E34" t="s">
        <v>155</v>
      </c>
      <c r="F34" s="79">
        <v>0</v>
      </c>
      <c r="G34" t="s">
        <v>108</v>
      </c>
      <c r="H34" s="79">
        <v>0</v>
      </c>
      <c r="I34" s="79">
        <v>42.032879999999999</v>
      </c>
      <c r="J34" s="79">
        <f t="shared" si="0"/>
        <v>0.49194087682054899</v>
      </c>
      <c r="K34" s="79">
        <f>I34/'סכום נכסי הקרן'!$C$42*100</f>
        <v>3.3430657410336508E-3</v>
      </c>
    </row>
    <row r="35" spans="2:11">
      <c r="B35" t="s">
        <v>2485</v>
      </c>
      <c r="C35" t="s">
        <v>860</v>
      </c>
      <c r="D35" t="s">
        <v>246</v>
      </c>
      <c r="E35" t="s">
        <v>155</v>
      </c>
      <c r="F35" s="79">
        <v>0</v>
      </c>
      <c r="G35" t="s">
        <v>108</v>
      </c>
      <c r="H35" s="79">
        <v>0</v>
      </c>
      <c r="I35" s="79">
        <v>11.7783</v>
      </c>
      <c r="J35" s="79">
        <f t="shared" si="0"/>
        <v>0.13784987441868063</v>
      </c>
      <c r="K35" s="79">
        <f>I35/'סכום נכסי הקרן'!$C$42*100</f>
        <v>9.3678166277487169E-4</v>
      </c>
    </row>
    <row r="36" spans="2:11">
      <c r="B36" t="s">
        <v>2486</v>
      </c>
      <c r="C36" t="s">
        <v>768</v>
      </c>
      <c r="D36" t="s">
        <v>246</v>
      </c>
      <c r="E36" t="s">
        <v>155</v>
      </c>
      <c r="F36" s="79">
        <v>0</v>
      </c>
      <c r="G36" t="s">
        <v>108</v>
      </c>
      <c r="H36" s="79">
        <v>0</v>
      </c>
      <c r="I36" s="79">
        <v>3.65E-3</v>
      </c>
      <c r="J36" s="79">
        <f t="shared" si="0"/>
        <v>4.2718562239727662E-5</v>
      </c>
      <c r="K36" s="79">
        <f>I36/'סכום נכסי הקרן'!$C$42*100</f>
        <v>2.9030106799183938E-7</v>
      </c>
    </row>
    <row r="37" spans="2:11">
      <c r="B37" t="s">
        <v>2487</v>
      </c>
      <c r="C37" t="s">
        <v>517</v>
      </c>
      <c r="D37" t="s">
        <v>246</v>
      </c>
      <c r="E37" t="s">
        <v>155</v>
      </c>
      <c r="F37" s="79">
        <v>0</v>
      </c>
      <c r="G37" t="s">
        <v>108</v>
      </c>
      <c r="H37" s="79">
        <v>0</v>
      </c>
      <c r="I37" s="79">
        <v>80.265020000000007</v>
      </c>
      <c r="J37" s="79">
        <f t="shared" si="0"/>
        <v>0.9393989732994481</v>
      </c>
      <c r="K37" s="79">
        <f>I37/'סכום נכסי הקרן'!$C$42*100</f>
        <v>6.3838413776400958E-3</v>
      </c>
    </row>
    <row r="38" spans="2:11">
      <c r="B38" t="s">
        <v>2488</v>
      </c>
      <c r="C38" t="s">
        <v>517</v>
      </c>
      <c r="D38" t="s">
        <v>246</v>
      </c>
      <c r="E38" t="s">
        <v>155</v>
      </c>
      <c r="F38" s="79">
        <v>0</v>
      </c>
      <c r="G38" t="s">
        <v>108</v>
      </c>
      <c r="H38" s="79">
        <v>0</v>
      </c>
      <c r="I38" s="79">
        <v>1.02739</v>
      </c>
      <c r="J38" s="79">
        <f t="shared" si="0"/>
        <v>1.2024280454650356E-2</v>
      </c>
      <c r="K38" s="79">
        <f>I38/'סכום נכסי הקרן'!$C$42*100</f>
        <v>8.1712990203872842E-5</v>
      </c>
    </row>
    <row r="39" spans="2:11">
      <c r="B39" t="s">
        <v>2489</v>
      </c>
      <c r="C39" t="s">
        <v>2490</v>
      </c>
      <c r="D39" t="s">
        <v>246</v>
      </c>
      <c r="E39" t="s">
        <v>838</v>
      </c>
      <c r="F39" s="79">
        <v>7.5</v>
      </c>
      <c r="G39" t="s">
        <v>108</v>
      </c>
      <c r="H39" s="79">
        <v>4.32</v>
      </c>
      <c r="I39" s="79">
        <v>84.599969999999999</v>
      </c>
      <c r="J39" s="79">
        <f t="shared" si="0"/>
        <v>0.99013399559564186</v>
      </c>
      <c r="K39" s="79">
        <f>I39/'סכום נכסי הקרן'!$C$42*100</f>
        <v>6.7286196282404301E-3</v>
      </c>
    </row>
    <row r="40" spans="2:11">
      <c r="B40" t="s">
        <v>2491</v>
      </c>
      <c r="C40" t="s">
        <v>1109</v>
      </c>
      <c r="D40" t="s">
        <v>246</v>
      </c>
      <c r="E40" t="s">
        <v>155</v>
      </c>
      <c r="F40" s="79">
        <v>0</v>
      </c>
      <c r="G40" t="s">
        <v>108</v>
      </c>
      <c r="H40" s="79">
        <v>0</v>
      </c>
      <c r="I40" s="79">
        <v>49.720649999999999</v>
      </c>
      <c r="J40" s="79">
        <f t="shared" si="0"/>
        <v>0.58191635113005891</v>
      </c>
      <c r="K40" s="79">
        <f>I40/'סכום נכסי הקרן'!$C$42*100</f>
        <v>3.9545089852735475E-3</v>
      </c>
    </row>
    <row r="41" spans="2:11">
      <c r="B41" t="s">
        <v>2492</v>
      </c>
      <c r="C41" t="s">
        <v>1199</v>
      </c>
      <c r="D41" t="s">
        <v>246</v>
      </c>
      <c r="E41" t="s">
        <v>838</v>
      </c>
      <c r="F41" s="79">
        <v>0</v>
      </c>
      <c r="G41" t="s">
        <v>108</v>
      </c>
      <c r="H41" s="79">
        <v>0</v>
      </c>
      <c r="I41" s="79">
        <v>27.584900000000001</v>
      </c>
      <c r="J41" s="79">
        <f t="shared" si="0"/>
        <v>0.32284582671963385</v>
      </c>
      <c r="K41" s="79">
        <f>I41/'סכום נכסי הקרן'!$C$42*100</f>
        <v>2.1939523097118056E-3</v>
      </c>
    </row>
    <row r="42" spans="2:11">
      <c r="B42" t="s">
        <v>2493</v>
      </c>
      <c r="C42" t="s">
        <v>2494</v>
      </c>
      <c r="D42" t="s">
        <v>246</v>
      </c>
      <c r="E42" t="s">
        <v>838</v>
      </c>
      <c r="F42" s="79">
        <v>5.95</v>
      </c>
      <c r="G42" t="s">
        <v>108</v>
      </c>
      <c r="H42" s="79">
        <v>0.01</v>
      </c>
      <c r="I42" s="79">
        <v>4.7129999999999999E-7</v>
      </c>
      <c r="J42" s="79">
        <f t="shared" si="0"/>
        <v>5.5159612009818208E-9</v>
      </c>
      <c r="K42" s="79">
        <f>I42/'סכום נכסי הקרן'!$C$42*100</f>
        <v>3.7484628313576414E-11</v>
      </c>
    </row>
    <row r="43" spans="2:11">
      <c r="B43" t="s">
        <v>2495</v>
      </c>
      <c r="C43" t="s">
        <v>1218</v>
      </c>
      <c r="D43" t="s">
        <v>246</v>
      </c>
      <c r="E43" t="s">
        <v>155</v>
      </c>
      <c r="F43" s="79">
        <v>0</v>
      </c>
      <c r="G43" t="s">
        <v>108</v>
      </c>
      <c r="H43" s="79">
        <v>0</v>
      </c>
      <c r="I43" s="79">
        <v>1.7000000000000001E-4</v>
      </c>
      <c r="J43" s="79">
        <f t="shared" si="0"/>
        <v>1.9896316659599187E-6</v>
      </c>
      <c r="K43" s="79">
        <f>I43/'סכום נכסי הקרן'!$C$42*100</f>
        <v>1.3520871659893889E-8</v>
      </c>
    </row>
    <row r="44" spans="2:11">
      <c r="B44" t="s">
        <v>2496</v>
      </c>
      <c r="C44" t="s">
        <v>974</v>
      </c>
      <c r="D44" t="s">
        <v>246</v>
      </c>
      <c r="E44" t="s">
        <v>155</v>
      </c>
      <c r="F44" s="79">
        <v>0</v>
      </c>
      <c r="G44" t="s">
        <v>108</v>
      </c>
      <c r="H44" s="79">
        <v>0</v>
      </c>
      <c r="I44" s="79">
        <v>12.07508</v>
      </c>
      <c r="J44" s="79">
        <f t="shared" si="0"/>
        <v>0.14132330315881936</v>
      </c>
      <c r="K44" s="79">
        <f>I44/'סכום נכסי הקרן'!$C$42*100</f>
        <v>9.6038592331147948E-4</v>
      </c>
    </row>
    <row r="45" spans="2:11">
      <c r="B45" t="s">
        <v>2497</v>
      </c>
      <c r="C45" t="s">
        <v>1124</v>
      </c>
      <c r="D45" t="s">
        <v>246</v>
      </c>
      <c r="E45" t="s">
        <v>156</v>
      </c>
      <c r="F45" s="79">
        <v>0</v>
      </c>
      <c r="G45" t="s">
        <v>108</v>
      </c>
      <c r="H45" s="79">
        <v>0</v>
      </c>
      <c r="I45" s="79">
        <v>81.92022</v>
      </c>
      <c r="J45" s="79">
        <f t="shared" si="0"/>
        <v>0.95877096349648838</v>
      </c>
      <c r="K45" s="79">
        <f>I45/'סכום נכסי הקרן'!$C$42*100</f>
        <v>6.5154869468839558E-3</v>
      </c>
    </row>
    <row r="46" spans="2:11">
      <c r="B46" t="s">
        <v>2498</v>
      </c>
      <c r="C46" t="s">
        <v>630</v>
      </c>
      <c r="D46" t="s">
        <v>246</v>
      </c>
      <c r="E46" t="s">
        <v>155</v>
      </c>
      <c r="F46" s="79">
        <v>0</v>
      </c>
      <c r="G46" t="s">
        <v>108</v>
      </c>
      <c r="H46" s="79">
        <v>0</v>
      </c>
      <c r="I46" s="79">
        <v>14.422560000000001</v>
      </c>
      <c r="J46" s="79">
        <f t="shared" si="0"/>
        <v>0.16879754164827579</v>
      </c>
      <c r="K46" s="79">
        <f>I46/'סכום נכסי הקרן'!$C$42*100</f>
        <v>1.1470916633359955E-3</v>
      </c>
    </row>
    <row r="47" spans="2:11">
      <c r="B47" t="s">
        <v>2499</v>
      </c>
      <c r="C47" t="s">
        <v>630</v>
      </c>
      <c r="D47" t="s">
        <v>246</v>
      </c>
      <c r="E47" t="s">
        <v>155</v>
      </c>
      <c r="F47" s="79">
        <v>0</v>
      </c>
      <c r="G47" t="s">
        <v>108</v>
      </c>
      <c r="H47" s="79">
        <v>0</v>
      </c>
      <c r="I47" s="79">
        <v>1.04924</v>
      </c>
      <c r="J47" s="79">
        <f t="shared" si="0"/>
        <v>1.2280006642304615E-2</v>
      </c>
      <c r="K47" s="79">
        <f>I47/'סכום נכסי הקרן'!$C$42*100</f>
        <v>8.3450819884865073E-5</v>
      </c>
    </row>
    <row r="48" spans="2:11">
      <c r="B48" t="s">
        <v>2500</v>
      </c>
      <c r="C48" t="s">
        <v>579</v>
      </c>
      <c r="D48" t="s">
        <v>246</v>
      </c>
      <c r="E48" t="s">
        <v>155</v>
      </c>
      <c r="F48" s="79">
        <v>0</v>
      </c>
      <c r="G48" t="s">
        <v>108</v>
      </c>
      <c r="H48" s="79">
        <v>0</v>
      </c>
      <c r="I48" s="79">
        <v>12.499470000000001</v>
      </c>
      <c r="J48" s="79">
        <f t="shared" si="0"/>
        <v>0.14629024305715307</v>
      </c>
      <c r="K48" s="79">
        <f>I48/'סכום נכסי הקרן'!$C$42*100</f>
        <v>9.9413958639231687E-4</v>
      </c>
    </row>
    <row r="49" spans="2:11">
      <c r="B49" t="s">
        <v>2501</v>
      </c>
      <c r="C49" t="s">
        <v>579</v>
      </c>
      <c r="D49" t="s">
        <v>246</v>
      </c>
      <c r="E49" t="s">
        <v>155</v>
      </c>
      <c r="F49" s="79">
        <v>0</v>
      </c>
      <c r="G49" t="s">
        <v>108</v>
      </c>
      <c r="H49" s="79">
        <v>0</v>
      </c>
      <c r="I49" s="79">
        <v>38.592199999999998</v>
      </c>
      <c r="J49" s="79">
        <f t="shared" si="0"/>
        <v>0.45167213634740211</v>
      </c>
      <c r="K49" s="79">
        <f>I49/'סכום נכסי הקרן'!$C$42*100</f>
        <v>3.0694128427820998E-3</v>
      </c>
    </row>
    <row r="50" spans="2:11">
      <c r="B50" t="s">
        <v>2502</v>
      </c>
      <c r="C50" t="s">
        <v>1013</v>
      </c>
      <c r="D50" t="s">
        <v>246</v>
      </c>
      <c r="E50" t="s">
        <v>156</v>
      </c>
      <c r="F50" s="79">
        <v>0</v>
      </c>
      <c r="G50" t="s">
        <v>108</v>
      </c>
      <c r="H50" s="79">
        <v>0</v>
      </c>
      <c r="I50" s="79">
        <v>33.753349999999998</v>
      </c>
      <c r="J50" s="79">
        <f t="shared" si="0"/>
        <v>0.39503961171898944</v>
      </c>
      <c r="K50" s="79">
        <f>I50/'סכום נכסי הקרן'!$C$42*100</f>
        <v>2.6845571378910551E-3</v>
      </c>
    </row>
    <row r="51" spans="2:11">
      <c r="B51" t="s">
        <v>2503</v>
      </c>
      <c r="C51" t="s">
        <v>511</v>
      </c>
      <c r="D51" t="s">
        <v>246</v>
      </c>
      <c r="E51" t="s">
        <v>155</v>
      </c>
      <c r="F51" s="79">
        <v>0</v>
      </c>
      <c r="G51" t="s">
        <v>108</v>
      </c>
      <c r="H51" s="79">
        <v>0</v>
      </c>
      <c r="I51" s="79">
        <v>151.96109000000001</v>
      </c>
      <c r="J51" s="79">
        <f t="shared" si="0"/>
        <v>1.7785093921046182</v>
      </c>
      <c r="K51" s="79">
        <f>I51/'סכום נכסי הקרן'!$C$42*100</f>
        <v>1.2086155265809322E-2</v>
      </c>
    </row>
    <row r="52" spans="2:11">
      <c r="B52" t="s">
        <v>2504</v>
      </c>
      <c r="C52" t="s">
        <v>511</v>
      </c>
      <c r="D52" t="s">
        <v>246</v>
      </c>
      <c r="E52" t="s">
        <v>155</v>
      </c>
      <c r="F52" s="79">
        <v>0</v>
      </c>
      <c r="G52" t="s">
        <v>108</v>
      </c>
      <c r="H52" s="79">
        <v>0</v>
      </c>
      <c r="I52" s="79">
        <v>6.9142299999999999</v>
      </c>
      <c r="J52" s="79">
        <f t="shared" si="0"/>
        <v>8.0922182080764973E-2</v>
      </c>
      <c r="K52" s="79">
        <f>I52/'סכום נכסי הקרן'!$C$42*100</f>
        <v>5.4992009680581246E-4</v>
      </c>
    </row>
    <row r="53" spans="2:11">
      <c r="B53" t="s">
        <v>2505</v>
      </c>
      <c r="C53" t="s">
        <v>515</v>
      </c>
      <c r="D53" t="s">
        <v>246</v>
      </c>
      <c r="E53" t="s">
        <v>155</v>
      </c>
      <c r="F53" s="79">
        <v>0</v>
      </c>
      <c r="G53" t="s">
        <v>108</v>
      </c>
      <c r="H53" s="79">
        <v>0</v>
      </c>
      <c r="I53" s="79">
        <v>50.35304</v>
      </c>
      <c r="J53" s="79">
        <f t="shared" si="0"/>
        <v>0.58931766389027307</v>
      </c>
      <c r="K53" s="79">
        <f>I53/'סכום נכסי הקרן'!$C$42*100</f>
        <v>4.0048058325029617E-3</v>
      </c>
    </row>
    <row r="54" spans="2:11">
      <c r="B54" t="s">
        <v>2506</v>
      </c>
      <c r="C54" t="s">
        <v>1241</v>
      </c>
      <c r="D54" t="s">
        <v>246</v>
      </c>
      <c r="E54" t="s">
        <v>155</v>
      </c>
      <c r="F54" s="79">
        <v>0</v>
      </c>
      <c r="G54" t="s">
        <v>108</v>
      </c>
      <c r="H54" s="79">
        <v>0</v>
      </c>
      <c r="I54" s="79">
        <v>2.052</v>
      </c>
      <c r="J54" s="79">
        <f t="shared" si="0"/>
        <v>2.4016024579704427E-2</v>
      </c>
      <c r="K54" s="79">
        <f>I54/'סכום נכסי הקרן'!$C$42*100</f>
        <v>1.6320487438883683E-4</v>
      </c>
    </row>
    <row r="55" spans="2:11">
      <c r="B55" t="s">
        <v>2507</v>
      </c>
      <c r="C55" t="s">
        <v>1017</v>
      </c>
      <c r="D55" t="s">
        <v>246</v>
      </c>
      <c r="E55" t="s">
        <v>155</v>
      </c>
      <c r="F55" s="79">
        <v>0</v>
      </c>
      <c r="G55" t="s">
        <v>108</v>
      </c>
      <c r="H55" s="79">
        <v>0</v>
      </c>
      <c r="I55" s="79">
        <v>12.533379999999999</v>
      </c>
      <c r="J55" s="79">
        <f t="shared" si="0"/>
        <v>0.14668711605593365</v>
      </c>
      <c r="K55" s="79">
        <f>I55/'סכום נכסי הקרן'!$C$42*100</f>
        <v>9.9683660261576986E-4</v>
      </c>
    </row>
    <row r="56" spans="2:11">
      <c r="B56" t="s">
        <v>2508</v>
      </c>
      <c r="C56" t="s">
        <v>1017</v>
      </c>
      <c r="D56" t="s">
        <v>246</v>
      </c>
      <c r="E56" t="s">
        <v>155</v>
      </c>
      <c r="F56" s="79">
        <v>0</v>
      </c>
      <c r="G56" t="s">
        <v>108</v>
      </c>
      <c r="H56" s="79">
        <v>0</v>
      </c>
      <c r="I56" s="79">
        <v>9.3850099999999994</v>
      </c>
      <c r="J56" s="79">
        <f t="shared" si="0"/>
        <v>0.10983948871382643</v>
      </c>
      <c r="K56" s="79">
        <f>I56/'סכום נכסי הקרן'!$C$42*100</f>
        <v>7.4643244551071024E-4</v>
      </c>
    </row>
    <row r="57" spans="2:11">
      <c r="B57" t="s">
        <v>2509</v>
      </c>
      <c r="C57" t="s">
        <v>532</v>
      </c>
      <c r="D57" t="s">
        <v>246</v>
      </c>
      <c r="E57" t="s">
        <v>155</v>
      </c>
      <c r="F57" s="79">
        <v>0</v>
      </c>
      <c r="G57" t="s">
        <v>108</v>
      </c>
      <c r="H57" s="79">
        <v>0</v>
      </c>
      <c r="I57" s="79">
        <v>57.687049999999999</v>
      </c>
      <c r="J57" s="79">
        <f t="shared" si="0"/>
        <v>0.67515283174007712</v>
      </c>
      <c r="K57" s="79">
        <f>I57/'סכום נכסי הקרן'!$C$42*100</f>
        <v>4.5881129381640101E-3</v>
      </c>
    </row>
    <row r="58" spans="2:11">
      <c r="B58" t="s">
        <v>2510</v>
      </c>
      <c r="C58" t="s">
        <v>542</v>
      </c>
      <c r="D58" t="s">
        <v>246</v>
      </c>
      <c r="E58" t="s">
        <v>155</v>
      </c>
      <c r="F58" s="79">
        <v>0</v>
      </c>
      <c r="G58" t="s">
        <v>108</v>
      </c>
      <c r="H58" s="79">
        <v>0</v>
      </c>
      <c r="I58" s="79">
        <v>6.69</v>
      </c>
      <c r="J58" s="79">
        <f t="shared" si="0"/>
        <v>7.8297857913363855E-2</v>
      </c>
      <c r="K58" s="79">
        <f>I58/'סכום נכסי הקרן'!$C$42*100</f>
        <v>5.3208606708641257E-4</v>
      </c>
    </row>
    <row r="59" spans="2:11">
      <c r="B59" t="s">
        <v>2511</v>
      </c>
      <c r="C59" t="s">
        <v>542</v>
      </c>
      <c r="D59" t="s">
        <v>246</v>
      </c>
      <c r="E59" t="s">
        <v>155</v>
      </c>
      <c r="F59" s="79">
        <v>0</v>
      </c>
      <c r="G59" t="s">
        <v>108</v>
      </c>
      <c r="H59" s="79">
        <v>0</v>
      </c>
      <c r="I59" s="79">
        <v>3.4025300000000001</v>
      </c>
      <c r="J59" s="79">
        <f t="shared" si="0"/>
        <v>3.9822243719874126E-2</v>
      </c>
      <c r="K59" s="79">
        <f>I59/'סכום נכסי הקרן'!$C$42*100</f>
        <v>2.7061865558199269E-4</v>
      </c>
    </row>
    <row r="60" spans="2:11">
      <c r="B60" t="s">
        <v>2512</v>
      </c>
      <c r="C60" t="s">
        <v>401</v>
      </c>
      <c r="D60" t="s">
        <v>246</v>
      </c>
      <c r="E60" t="s">
        <v>155</v>
      </c>
      <c r="F60" s="79">
        <v>0</v>
      </c>
      <c r="G60" t="s">
        <v>108</v>
      </c>
      <c r="H60" s="79">
        <v>0</v>
      </c>
      <c r="I60" s="79">
        <v>127.88527999999999</v>
      </c>
      <c r="J60" s="79">
        <f t="shared" si="0"/>
        <v>1.4967329570479448</v>
      </c>
      <c r="K60" s="79">
        <f>I60/'סכום נכסי הקרן'!$C$42*100</f>
        <v>1.0171296812174086E-2</v>
      </c>
    </row>
    <row r="61" spans="2:11">
      <c r="B61" t="s">
        <v>2513</v>
      </c>
      <c r="C61" t="s">
        <v>401</v>
      </c>
      <c r="D61" t="s">
        <v>246</v>
      </c>
      <c r="E61" t="s">
        <v>155</v>
      </c>
      <c r="F61" s="79">
        <v>0</v>
      </c>
      <c r="G61" t="s">
        <v>108</v>
      </c>
      <c r="H61" s="79">
        <v>0</v>
      </c>
      <c r="I61" s="79">
        <v>3.74064</v>
      </c>
      <c r="J61" s="79">
        <f t="shared" si="0"/>
        <v>4.3779387029154758E-2</v>
      </c>
      <c r="K61" s="79">
        <f>I61/'סכום נכסי הקרן'!$C$42*100</f>
        <v>2.9751007862273811E-4</v>
      </c>
    </row>
    <row r="62" spans="2:11">
      <c r="B62" t="s">
        <v>2514</v>
      </c>
      <c r="C62" t="s">
        <v>1248</v>
      </c>
      <c r="D62" t="s">
        <v>246</v>
      </c>
      <c r="E62" t="s">
        <v>155</v>
      </c>
      <c r="F62" s="79">
        <v>0</v>
      </c>
      <c r="G62" t="s">
        <v>108</v>
      </c>
      <c r="H62" s="79">
        <v>0</v>
      </c>
      <c r="I62" s="79">
        <v>9.1471499999999999</v>
      </c>
      <c r="J62" s="79">
        <f t="shared" si="0"/>
        <v>0.10705564290167804</v>
      </c>
      <c r="K62" s="79">
        <f>I62/'סכום נכסי הקרן'!$C$42*100</f>
        <v>7.2751436002234339E-4</v>
      </c>
    </row>
    <row r="63" spans="2:11">
      <c r="B63" t="s">
        <v>2515</v>
      </c>
      <c r="C63" t="s">
        <v>970</v>
      </c>
      <c r="D63" t="s">
        <v>246</v>
      </c>
      <c r="E63" t="s">
        <v>155</v>
      </c>
      <c r="F63" s="79">
        <v>0</v>
      </c>
      <c r="G63" t="s">
        <v>108</v>
      </c>
      <c r="H63" s="79">
        <v>0</v>
      </c>
      <c r="I63" s="79">
        <v>57.606160000000003</v>
      </c>
      <c r="J63" s="79">
        <f t="shared" si="0"/>
        <v>0.6742061181785507</v>
      </c>
      <c r="K63" s="79">
        <f>I63/'סכום נכסי הקרן'!$C$42*100</f>
        <v>4.5816793892900767E-3</v>
      </c>
    </row>
    <row r="64" spans="2:11">
      <c r="B64" t="s">
        <v>2516</v>
      </c>
      <c r="C64" t="s">
        <v>699</v>
      </c>
      <c r="D64" t="s">
        <v>246</v>
      </c>
      <c r="E64" t="s">
        <v>155</v>
      </c>
      <c r="F64" s="79">
        <v>0</v>
      </c>
      <c r="G64" t="s">
        <v>108</v>
      </c>
      <c r="H64" s="79">
        <v>0</v>
      </c>
      <c r="I64" s="79">
        <v>7.1674699999999998</v>
      </c>
      <c r="J64" s="79">
        <f t="shared" si="0"/>
        <v>8.3886031040104322E-2</v>
      </c>
      <c r="K64" s="79">
        <f>I64/'סכום נכסי הקרן'!$C$42*100</f>
        <v>5.7006142350670384E-4</v>
      </c>
    </row>
    <row r="65" spans="2:11">
      <c r="B65" t="s">
        <v>2517</v>
      </c>
      <c r="C65" t="s">
        <v>699</v>
      </c>
      <c r="D65" t="s">
        <v>246</v>
      </c>
      <c r="E65" t="s">
        <v>155</v>
      </c>
      <c r="F65" s="79">
        <v>0</v>
      </c>
      <c r="G65" t="s">
        <v>108</v>
      </c>
      <c r="H65" s="79">
        <v>0</v>
      </c>
      <c r="I65" s="79">
        <v>3.7328199999999998</v>
      </c>
      <c r="J65" s="79">
        <f t="shared" si="0"/>
        <v>4.3687863972520599E-2</v>
      </c>
      <c r="K65" s="79">
        <f>I65/'סכום נכסי הקרן'!$C$42*100</f>
        <v>2.9688811852638297E-4</v>
      </c>
    </row>
    <row r="66" spans="2:11">
      <c r="B66" t="s">
        <v>2518</v>
      </c>
      <c r="C66" t="s">
        <v>1133</v>
      </c>
      <c r="D66" t="s">
        <v>246</v>
      </c>
      <c r="E66" t="s">
        <v>155</v>
      </c>
      <c r="F66" s="79">
        <v>0</v>
      </c>
      <c r="G66" t="s">
        <v>108</v>
      </c>
      <c r="H66" s="79">
        <v>0</v>
      </c>
      <c r="I66" s="79">
        <v>15.056258100000001</v>
      </c>
      <c r="J66" s="79">
        <f t="shared" si="0"/>
        <v>0.17621416403897364</v>
      </c>
      <c r="K66" s="79">
        <f>I66/'סכום נכסי הקרן'!$C$42*100</f>
        <v>1.1974925496961049E-3</v>
      </c>
    </row>
    <row r="67" spans="2:11">
      <c r="B67" t="s">
        <v>2519</v>
      </c>
      <c r="C67" t="s">
        <v>1264</v>
      </c>
      <c r="D67" t="s">
        <v>246</v>
      </c>
      <c r="E67" t="s">
        <v>838</v>
      </c>
      <c r="F67" s="79">
        <v>0</v>
      </c>
      <c r="G67" t="s">
        <v>108</v>
      </c>
      <c r="H67" s="79">
        <v>0</v>
      </c>
      <c r="I67" s="79">
        <v>7.2727199999999996</v>
      </c>
      <c r="J67" s="79">
        <f t="shared" si="0"/>
        <v>8.5117847115647155E-2</v>
      </c>
      <c r="K67" s="79">
        <f>I67/'סכום נכסי הקרן'!$C$42*100</f>
        <v>5.7843243375496167E-4</v>
      </c>
    </row>
    <row r="68" spans="2:11">
      <c r="B68" t="s">
        <v>2520</v>
      </c>
      <c r="C68" t="s">
        <v>1279</v>
      </c>
      <c r="D68" t="s">
        <v>246</v>
      </c>
      <c r="E68" t="s">
        <v>838</v>
      </c>
      <c r="F68" s="79">
        <v>0</v>
      </c>
      <c r="G68" t="s">
        <v>108</v>
      </c>
      <c r="H68" s="79">
        <v>0</v>
      </c>
      <c r="I68" s="79">
        <v>13.817500000000001</v>
      </c>
      <c r="J68" s="79">
        <f t="shared" si="0"/>
        <v>0.16171609143765397</v>
      </c>
      <c r="K68" s="79">
        <f>I68/'סכום נכסי הקרן'!$C$42*100</f>
        <v>1.0989684950622578E-3</v>
      </c>
    </row>
    <row r="69" spans="2:11">
      <c r="B69" t="s">
        <v>2521</v>
      </c>
      <c r="C69" t="s">
        <v>940</v>
      </c>
      <c r="D69" t="s">
        <v>246</v>
      </c>
      <c r="E69" t="s">
        <v>156</v>
      </c>
      <c r="F69" s="79">
        <v>0</v>
      </c>
      <c r="G69" t="s">
        <v>108</v>
      </c>
      <c r="H69" s="79">
        <v>0</v>
      </c>
      <c r="I69" s="79">
        <v>1.0000000000000001E-5</v>
      </c>
      <c r="J69" s="79">
        <f t="shared" si="0"/>
        <v>1.1703715682117167E-7</v>
      </c>
      <c r="K69" s="79">
        <f>I69/'סכום נכסי הקרן'!$C$42*100</f>
        <v>7.9534539175846406E-10</v>
      </c>
    </row>
    <row r="70" spans="2:11">
      <c r="B70" t="s">
        <v>2522</v>
      </c>
      <c r="C70" t="s">
        <v>940</v>
      </c>
      <c r="D70" t="s">
        <v>246</v>
      </c>
      <c r="E70" t="s">
        <v>156</v>
      </c>
      <c r="F70" s="79">
        <v>0</v>
      </c>
      <c r="G70" t="s">
        <v>108</v>
      </c>
      <c r="H70" s="79">
        <v>0</v>
      </c>
      <c r="I70" s="79">
        <v>1.0000000000000001E-5</v>
      </c>
      <c r="J70" s="79">
        <f t="shared" si="0"/>
        <v>1.1703715682117167E-7</v>
      </c>
      <c r="K70" s="79">
        <f>I70/'סכום נכסי הקרן'!$C$42*100</f>
        <v>7.9534539175846406E-10</v>
      </c>
    </row>
    <row r="71" spans="2:11">
      <c r="B71" t="s">
        <v>2523</v>
      </c>
      <c r="C71" t="s">
        <v>1403</v>
      </c>
      <c r="D71" t="s">
        <v>246</v>
      </c>
      <c r="E71" t="s">
        <v>838</v>
      </c>
      <c r="F71" s="79">
        <v>0</v>
      </c>
      <c r="G71" t="s">
        <v>108</v>
      </c>
      <c r="H71" s="79">
        <v>0</v>
      </c>
      <c r="I71" s="79">
        <v>5.04108</v>
      </c>
      <c r="J71" s="79">
        <f t="shared" si="0"/>
        <v>5.8999367050807203E-2</v>
      </c>
      <c r="K71" s="79">
        <f>I71/'סכום נכסי הקרן'!$C$42*100</f>
        <v>4.009399747485758E-4</v>
      </c>
    </row>
    <row r="72" spans="2:11">
      <c r="B72" s="80" t="s">
        <v>250</v>
      </c>
      <c r="D72" s="19"/>
      <c r="E72" s="19"/>
      <c r="F72" s="19"/>
      <c r="G72" s="19"/>
      <c r="H72" s="81">
        <v>0</v>
      </c>
      <c r="I72" s="81">
        <f>SUM(I73)</f>
        <v>58.556673750000002</v>
      </c>
      <c r="J72" s="81">
        <f t="shared" si="0"/>
        <v>0.68533066086049366</v>
      </c>
      <c r="K72" s="81">
        <f>I72/'סכום נכסי הקרן'!$C$42*100</f>
        <v>4.6572780623766316E-3</v>
      </c>
    </row>
    <row r="73" spans="2:11">
      <c r="B73" t="s">
        <v>2463</v>
      </c>
      <c r="C73" t="s">
        <v>2464</v>
      </c>
      <c r="D73" t="s">
        <v>246</v>
      </c>
      <c r="E73" t="s">
        <v>838</v>
      </c>
      <c r="F73" s="79">
        <v>0</v>
      </c>
      <c r="G73" t="s">
        <v>112</v>
      </c>
      <c r="H73" s="79">
        <v>0</v>
      </c>
      <c r="I73" s="79">
        <f>58.55667375</f>
        <v>58.556673750000002</v>
      </c>
      <c r="J73" s="79">
        <f t="shared" si="0"/>
        <v>0.68533066086049366</v>
      </c>
      <c r="K73" s="79">
        <f>I73/'סכום נכסי הקרן'!$C$42*100</f>
        <v>4.6572780623766316E-3</v>
      </c>
    </row>
    <row r="74" spans="2:11">
      <c r="B74" t="s">
        <v>253</v>
      </c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sheetProtection sheet="1" objects="1" scenarios="1"/>
  <mergeCells count="1">
    <mergeCell ref="B7:K7"/>
  </mergeCells>
  <dataValidations count="1">
    <dataValidation allowBlank="1" showInputMessage="1" showErrorMessage="1" sqref="G17:G72 G74:G1048576 H16:XFD1048576 G1:XFD15 A1:B1048576 D1:F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6" t="s">
        <v>190</v>
      </c>
    </row>
    <row r="2" spans="2:17">
      <c r="B2" s="2" t="s">
        <v>1</v>
      </c>
      <c r="C2" s="12" t="s">
        <v>2619</v>
      </c>
    </row>
    <row r="3" spans="2:17">
      <c r="B3" s="2" t="s">
        <v>2</v>
      </c>
      <c r="C3" s="96" t="s">
        <v>191</v>
      </c>
    </row>
    <row r="4" spans="2:17">
      <c r="B4" s="2" t="s">
        <v>3</v>
      </c>
      <c r="C4" s="96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C12+C39</f>
        <v>64962.041543030762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200</v>
      </c>
      <c r="C12" s="84">
        <f>SUM(C13:C38)</f>
        <v>23600.414479558258</v>
      </c>
    </row>
    <row r="13" spans="2:17">
      <c r="B13" s="85" t="s">
        <v>2524</v>
      </c>
      <c r="C13" s="79">
        <v>2055.3204163099008</v>
      </c>
      <c r="D13" s="86">
        <v>42901</v>
      </c>
    </row>
    <row r="14" spans="2:17">
      <c r="B14" t="s">
        <v>2525</v>
      </c>
      <c r="C14" s="79">
        <v>12.028275990583277</v>
      </c>
      <c r="D14" s="86">
        <v>42948</v>
      </c>
    </row>
    <row r="15" spans="2:17">
      <c r="B15" t="s">
        <v>2526</v>
      </c>
      <c r="C15" s="79">
        <v>20.574371999999993</v>
      </c>
      <c r="D15" s="86">
        <v>43100</v>
      </c>
    </row>
    <row r="16" spans="2:17">
      <c r="B16" s="85" t="s">
        <v>2527</v>
      </c>
      <c r="C16" s="79">
        <v>1531.5720388174336</v>
      </c>
      <c r="D16" s="86">
        <v>43100</v>
      </c>
    </row>
    <row r="17" spans="2:4">
      <c r="B17" t="s">
        <v>2529</v>
      </c>
      <c r="C17" s="79">
        <f>858.365</f>
        <v>858.36500000000001</v>
      </c>
      <c r="D17" s="86">
        <v>43100</v>
      </c>
    </row>
    <row r="18" spans="2:4">
      <c r="B18" t="s">
        <v>2528</v>
      </c>
      <c r="C18" s="79">
        <v>47.457999999999998</v>
      </c>
      <c r="D18" s="86">
        <v>43109</v>
      </c>
    </row>
    <row r="19" spans="2:4">
      <c r="B19" s="85" t="s">
        <v>2530</v>
      </c>
      <c r="C19" s="79">
        <v>1670.5429999999999</v>
      </c>
      <c r="D19" s="86">
        <v>43179</v>
      </c>
    </row>
    <row r="20" spans="2:4">
      <c r="B20" s="85" t="s">
        <v>2531</v>
      </c>
      <c r="C20" s="79">
        <v>694.99833076894538</v>
      </c>
      <c r="D20" s="86">
        <v>43297</v>
      </c>
    </row>
    <row r="21" spans="2:4">
      <c r="B21" s="85" t="s">
        <v>2532</v>
      </c>
      <c r="C21" s="79">
        <v>312.245626410169</v>
      </c>
      <c r="D21" s="86">
        <v>43297</v>
      </c>
    </row>
    <row r="22" spans="2:4">
      <c r="B22" t="s">
        <v>2533</v>
      </c>
      <c r="C22" s="79">
        <v>0.89710399999999957</v>
      </c>
      <c r="D22" s="86">
        <v>43343</v>
      </c>
    </row>
    <row r="23" spans="2:4">
      <c r="B23" s="85" t="s">
        <v>2534</v>
      </c>
      <c r="C23" s="79">
        <v>2039.357974852679</v>
      </c>
      <c r="D23" s="86">
        <v>43404</v>
      </c>
    </row>
    <row r="24" spans="2:4">
      <c r="B24" s="85" t="s">
        <v>2535</v>
      </c>
      <c r="C24" s="79">
        <v>169.17004688946173</v>
      </c>
      <c r="D24" s="86">
        <v>43404</v>
      </c>
    </row>
    <row r="25" spans="2:4">
      <c r="B25" s="85" t="s">
        <v>2536</v>
      </c>
      <c r="C25" s="79">
        <v>448.13666241003148</v>
      </c>
      <c r="D25" s="86">
        <v>43404</v>
      </c>
    </row>
    <row r="26" spans="2:4">
      <c r="B26" s="85" t="s">
        <v>2537</v>
      </c>
      <c r="C26" s="79">
        <v>1336.0166714552001</v>
      </c>
      <c r="D26" s="86">
        <v>43908</v>
      </c>
    </row>
    <row r="27" spans="2:4">
      <c r="B27" s="85" t="s">
        <v>2538</v>
      </c>
      <c r="C27" s="79">
        <v>80.557400000000001</v>
      </c>
      <c r="D27" s="86">
        <v>43948</v>
      </c>
    </row>
    <row r="28" spans="2:4">
      <c r="B28" s="85" t="s">
        <v>2539</v>
      </c>
      <c r="C28" s="79">
        <v>2701.859328</v>
      </c>
      <c r="D28" s="86">
        <v>44246</v>
      </c>
    </row>
    <row r="29" spans="2:4">
      <c r="B29" t="s">
        <v>2540</v>
      </c>
      <c r="C29" s="79">
        <v>175.85300000000001</v>
      </c>
      <c r="D29" s="86">
        <v>44516</v>
      </c>
    </row>
    <row r="30" spans="2:4">
      <c r="B30" t="s">
        <v>2541</v>
      </c>
      <c r="C30" s="79">
        <v>1312.7330000000002</v>
      </c>
      <c r="D30" s="86">
        <v>44727</v>
      </c>
    </row>
    <row r="31" spans="2:4">
      <c r="B31" s="85" t="s">
        <v>2542</v>
      </c>
      <c r="C31" s="79">
        <v>240.81172923238771</v>
      </c>
      <c r="D31" s="86">
        <v>45143</v>
      </c>
    </row>
    <row r="32" spans="2:4">
      <c r="B32" t="s">
        <v>2543</v>
      </c>
      <c r="C32" s="79">
        <v>1496.2657830232602</v>
      </c>
      <c r="D32" s="86">
        <v>45534</v>
      </c>
    </row>
    <row r="33" spans="2:4">
      <c r="B33" t="s">
        <v>2544</v>
      </c>
      <c r="C33" s="79">
        <v>51.311920000000057</v>
      </c>
      <c r="D33" s="86">
        <v>45534</v>
      </c>
    </row>
    <row r="34" spans="2:4">
      <c r="B34" t="s">
        <v>2545</v>
      </c>
      <c r="C34" s="79">
        <v>1645.7499999999998</v>
      </c>
      <c r="D34" s="86">
        <v>45640</v>
      </c>
    </row>
    <row r="35" spans="2:4">
      <c r="B35" t="s">
        <v>2546</v>
      </c>
      <c r="C35" s="79">
        <v>2026.6523680000003</v>
      </c>
      <c r="D35" s="86">
        <v>46054</v>
      </c>
    </row>
    <row r="36" spans="2:4">
      <c r="B36" t="s">
        <v>2547</v>
      </c>
      <c r="C36" s="79">
        <v>958.84784387820901</v>
      </c>
      <c r="D36" s="86">
        <v>46132</v>
      </c>
    </row>
    <row r="37" spans="2:4">
      <c r="B37" t="s">
        <v>2548</v>
      </c>
      <c r="C37" s="79">
        <v>1713.0885875200001</v>
      </c>
      <c r="D37" s="86">
        <v>46752</v>
      </c>
    </row>
    <row r="38" spans="2:4">
      <c r="B38"/>
      <c r="C38" s="79"/>
      <c r="D38" s="86"/>
    </row>
    <row r="39" spans="2:4">
      <c r="B39" s="83" t="s">
        <v>250</v>
      </c>
      <c r="C39" s="84">
        <f>SUM(C40:C73)</f>
        <v>41361.627063472508</v>
      </c>
    </row>
    <row r="40" spans="2:4">
      <c r="B40" t="s">
        <v>2549</v>
      </c>
      <c r="C40" s="79">
        <v>995.92081007394847</v>
      </c>
      <c r="D40" s="86">
        <v>43190</v>
      </c>
    </row>
    <row r="41" spans="2:4">
      <c r="B41" t="s">
        <v>2550</v>
      </c>
      <c r="C41" s="79">
        <v>55.935784086671212</v>
      </c>
      <c r="D41" s="86">
        <v>43374</v>
      </c>
    </row>
    <row r="42" spans="2:4">
      <c r="B42" t="s">
        <v>2551</v>
      </c>
      <c r="C42" s="79">
        <v>2199.8830362514291</v>
      </c>
      <c r="D42" s="86">
        <v>44196</v>
      </c>
    </row>
    <row r="43" spans="2:4">
      <c r="B43" t="s">
        <v>2552</v>
      </c>
      <c r="C43" s="79">
        <v>111.37159650938084</v>
      </c>
      <c r="D43" s="86">
        <v>44335</v>
      </c>
    </row>
    <row r="44" spans="2:4">
      <c r="B44" t="s">
        <v>2553</v>
      </c>
      <c r="C44" s="79">
        <v>1920.4092366610369</v>
      </c>
      <c r="D44" s="86">
        <v>44429</v>
      </c>
    </row>
    <row r="45" spans="2:4">
      <c r="B45" t="s">
        <v>2554</v>
      </c>
      <c r="C45" s="79">
        <v>1122.3179639999998</v>
      </c>
      <c r="D45" s="86">
        <v>44621</v>
      </c>
    </row>
    <row r="46" spans="2:4">
      <c r="B46" t="s">
        <v>2424</v>
      </c>
      <c r="C46" s="79">
        <v>1074.935265179781</v>
      </c>
      <c r="D46" s="86">
        <v>44678</v>
      </c>
    </row>
    <row r="47" spans="2:4">
      <c r="B47" t="s">
        <v>2555</v>
      </c>
      <c r="C47" s="79">
        <v>2450.0239166687197</v>
      </c>
      <c r="D47" s="86">
        <v>44722</v>
      </c>
    </row>
    <row r="48" spans="2:4">
      <c r="B48" t="s">
        <v>2556</v>
      </c>
      <c r="C48" s="79">
        <v>1611.1714713599999</v>
      </c>
      <c r="D48" s="86">
        <v>44727</v>
      </c>
    </row>
    <row r="49" spans="2:4">
      <c r="B49" t="s">
        <v>2557</v>
      </c>
      <c r="C49" s="79">
        <v>10.165822719999978</v>
      </c>
      <c r="D49" s="86">
        <v>44727</v>
      </c>
    </row>
    <row r="50" spans="2:4">
      <c r="B50" t="s">
        <v>2558</v>
      </c>
      <c r="C50" s="79">
        <v>1418.3827000000001</v>
      </c>
      <c r="D50" s="86">
        <v>44836</v>
      </c>
    </row>
    <row r="51" spans="2:4">
      <c r="B51" t="s">
        <v>2559</v>
      </c>
      <c r="C51" s="79">
        <v>2500.2214077021849</v>
      </c>
      <c r="D51" s="86">
        <v>45382</v>
      </c>
    </row>
    <row r="52" spans="2:4">
      <c r="B52" t="s">
        <v>2151</v>
      </c>
      <c r="C52" s="79">
        <v>1340.84627082</v>
      </c>
      <c r="D52" s="86">
        <v>45383</v>
      </c>
    </row>
    <row r="53" spans="2:4">
      <c r="B53" t="s">
        <v>2560</v>
      </c>
      <c r="C53" s="79">
        <v>533.89492000000007</v>
      </c>
      <c r="D53" s="86">
        <v>45536</v>
      </c>
    </row>
    <row r="54" spans="2:4">
      <c r="B54" t="s">
        <v>2561</v>
      </c>
      <c r="C54" s="79">
        <v>1751.6482240000003</v>
      </c>
      <c r="D54" s="86">
        <v>45748</v>
      </c>
    </row>
    <row r="55" spans="2:4">
      <c r="B55" t="s">
        <v>2562</v>
      </c>
      <c r="C55" s="79">
        <v>1409.602478606</v>
      </c>
      <c r="D55" s="86">
        <v>45806</v>
      </c>
    </row>
    <row r="56" spans="2:4">
      <c r="B56" t="s">
        <v>2563</v>
      </c>
      <c r="C56" s="79">
        <v>1501.0138079999999</v>
      </c>
      <c r="D56" s="86">
        <v>45838</v>
      </c>
    </row>
    <row r="57" spans="2:4">
      <c r="B57" t="s">
        <v>2564</v>
      </c>
      <c r="C57" s="79">
        <v>577.56157710468813</v>
      </c>
      <c r="D57" s="86">
        <v>45838</v>
      </c>
    </row>
    <row r="58" spans="2:4">
      <c r="B58" t="s">
        <v>2565</v>
      </c>
      <c r="C58" s="79">
        <v>2176.8682389151882</v>
      </c>
      <c r="D58" s="86">
        <v>46012</v>
      </c>
    </row>
    <row r="59" spans="2:4">
      <c r="B59" t="s">
        <v>2566</v>
      </c>
      <c r="C59" s="79">
        <v>1147.7606739885716</v>
      </c>
      <c r="D59" s="86">
        <v>46054</v>
      </c>
    </row>
    <row r="60" spans="2:4">
      <c r="B60" t="s">
        <v>2567</v>
      </c>
      <c r="C60" s="79">
        <v>1189.5060799999999</v>
      </c>
      <c r="D60" s="86">
        <v>46054</v>
      </c>
    </row>
    <row r="61" spans="2:4">
      <c r="B61" t="s">
        <v>2568</v>
      </c>
      <c r="C61" s="79">
        <v>1547.1266719999996</v>
      </c>
      <c r="D61" s="86">
        <v>46082</v>
      </c>
    </row>
    <row r="62" spans="2:4">
      <c r="B62" t="s">
        <v>2569</v>
      </c>
      <c r="C62" s="79">
        <v>2040.7111637066337</v>
      </c>
      <c r="D62" s="86">
        <v>46722</v>
      </c>
    </row>
    <row r="63" spans="2:4">
      <c r="B63" t="s">
        <v>2570</v>
      </c>
      <c r="C63" s="79">
        <v>1852.1478068799997</v>
      </c>
      <c r="D63" s="86">
        <v>47026</v>
      </c>
    </row>
    <row r="64" spans="2:4">
      <c r="B64" t="s">
        <v>2571</v>
      </c>
      <c r="C64" s="79">
        <v>1269.2782098681014</v>
      </c>
      <c r="D64" s="86">
        <v>47031</v>
      </c>
    </row>
    <row r="65" spans="2:4">
      <c r="B65" t="s">
        <v>2572</v>
      </c>
      <c r="C65" s="79">
        <v>1319.1423996841741</v>
      </c>
      <c r="D65" s="86">
        <v>47102</v>
      </c>
    </row>
    <row r="66" spans="2:4">
      <c r="B66" t="s">
        <v>2573</v>
      </c>
      <c r="C66" s="79">
        <v>2445.0624000000003</v>
      </c>
      <c r="D66" s="86">
        <v>47177</v>
      </c>
    </row>
    <row r="67" spans="2:4">
      <c r="B67" t="s">
        <v>2574</v>
      </c>
      <c r="C67" s="79">
        <v>3788.7171286859998</v>
      </c>
      <c r="D67" s="86">
        <v>51592</v>
      </c>
    </row>
    <row r="68" spans="2:4">
      <c r="B68"/>
      <c r="C68" s="79"/>
      <c r="D68" s="86"/>
    </row>
    <row r="69" spans="2:4">
      <c r="B69"/>
      <c r="C69" s="79"/>
      <c r="D69" s="86"/>
    </row>
    <row r="70" spans="2:4">
      <c r="B70"/>
      <c r="C70" s="79"/>
      <c r="D70" s="86"/>
    </row>
    <row r="71" spans="2:4">
      <c r="B71"/>
      <c r="C71" s="79"/>
      <c r="D71" s="86"/>
    </row>
  </sheetData>
  <sheetProtection sheet="1" objects="1" scenarios="1"/>
  <mergeCells count="1">
    <mergeCell ref="B7:D7"/>
  </mergeCells>
  <dataValidations count="1">
    <dataValidation allowBlank="1" showInputMessage="1" showErrorMessage="1" sqref="A19:XFD1048576 A1:B18 D1:XFD18 C5:C18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190</v>
      </c>
    </row>
    <row r="2" spans="2:18">
      <c r="B2" s="2" t="s">
        <v>1</v>
      </c>
      <c r="C2" s="12" t="s">
        <v>2619</v>
      </c>
    </row>
    <row r="3" spans="2:18">
      <c r="B3" s="2" t="s">
        <v>2</v>
      </c>
      <c r="C3" s="96" t="s">
        <v>191</v>
      </c>
    </row>
    <row r="4" spans="2:18">
      <c r="B4" s="2" t="s">
        <v>3</v>
      </c>
      <c r="C4" s="96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246</v>
      </c>
      <c r="C14" t="s">
        <v>246</v>
      </c>
      <c r="D14" t="s">
        <v>246</v>
      </c>
      <c r="E14" t="s">
        <v>246</v>
      </c>
      <c r="H14" s="79">
        <v>0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246</v>
      </c>
      <c r="C16" t="s">
        <v>246</v>
      </c>
      <c r="D16" t="s">
        <v>246</v>
      </c>
      <c r="E16" t="s">
        <v>246</v>
      </c>
      <c r="H16" s="79">
        <v>0</v>
      </c>
      <c r="I16" t="s">
        <v>246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246</v>
      </c>
      <c r="C18" t="s">
        <v>246</v>
      </c>
      <c r="D18" t="s">
        <v>246</v>
      </c>
      <c r="E18" t="s">
        <v>246</v>
      </c>
      <c r="H18" s="79">
        <v>0</v>
      </c>
      <c r="I18" t="s">
        <v>246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246</v>
      </c>
      <c r="C20" t="s">
        <v>246</v>
      </c>
      <c r="D20" t="s">
        <v>246</v>
      </c>
      <c r="E20" t="s">
        <v>246</v>
      </c>
      <c r="H20" s="79">
        <v>0</v>
      </c>
      <c r="I20" t="s">
        <v>246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246</v>
      </c>
      <c r="C23" t="s">
        <v>246</v>
      </c>
      <c r="D23" t="s">
        <v>246</v>
      </c>
      <c r="E23" t="s">
        <v>246</v>
      </c>
      <c r="H23" s="79">
        <v>0</v>
      </c>
      <c r="I23" t="s">
        <v>246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246</v>
      </c>
      <c r="C25" t="s">
        <v>246</v>
      </c>
      <c r="D25" t="s">
        <v>246</v>
      </c>
      <c r="E25" t="s">
        <v>246</v>
      </c>
      <c r="H25" s="79">
        <v>0</v>
      </c>
      <c r="I25" t="s">
        <v>246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190</v>
      </c>
    </row>
    <row r="2" spans="2:18">
      <c r="B2" s="2" t="s">
        <v>1</v>
      </c>
      <c r="C2" s="12" t="s">
        <v>2619</v>
      </c>
    </row>
    <row r="3" spans="2:18">
      <c r="B3" s="2" t="s">
        <v>2</v>
      </c>
      <c r="C3" s="96" t="s">
        <v>191</v>
      </c>
    </row>
    <row r="4" spans="2:18">
      <c r="B4" s="2" t="s">
        <v>3</v>
      </c>
      <c r="C4" s="96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1942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246</v>
      </c>
      <c r="C14" t="s">
        <v>246</v>
      </c>
      <c r="D14" t="s">
        <v>246</v>
      </c>
      <c r="E14" t="s">
        <v>246</v>
      </c>
      <c r="H14" s="79">
        <v>0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1943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246</v>
      </c>
      <c r="C16" t="s">
        <v>246</v>
      </c>
      <c r="D16" t="s">
        <v>246</v>
      </c>
      <c r="E16" t="s">
        <v>246</v>
      </c>
      <c r="H16" s="79">
        <v>0</v>
      </c>
      <c r="I16" t="s">
        <v>246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246</v>
      </c>
      <c r="C18" t="s">
        <v>246</v>
      </c>
      <c r="D18" t="s">
        <v>246</v>
      </c>
      <c r="E18" t="s">
        <v>246</v>
      </c>
      <c r="H18" s="79">
        <v>0</v>
      </c>
      <c r="I18" t="s">
        <v>246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246</v>
      </c>
      <c r="C20" t="s">
        <v>246</v>
      </c>
      <c r="D20" t="s">
        <v>246</v>
      </c>
      <c r="E20" t="s">
        <v>246</v>
      </c>
      <c r="H20" s="79">
        <v>0</v>
      </c>
      <c r="I20" t="s">
        <v>246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246</v>
      </c>
      <c r="C23" t="s">
        <v>246</v>
      </c>
      <c r="D23" t="s">
        <v>246</v>
      </c>
      <c r="E23" t="s">
        <v>246</v>
      </c>
      <c r="H23" s="79">
        <v>0</v>
      </c>
      <c r="I23" t="s">
        <v>246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246</v>
      </c>
      <c r="C25" t="s">
        <v>246</v>
      </c>
      <c r="D25" t="s">
        <v>246</v>
      </c>
      <c r="E25" t="s">
        <v>246</v>
      </c>
      <c r="H25" s="79">
        <v>0</v>
      </c>
      <c r="I25" t="s">
        <v>246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6" t="s">
        <v>190</v>
      </c>
    </row>
    <row r="2" spans="2:52">
      <c r="B2" s="2" t="s">
        <v>1</v>
      </c>
      <c r="C2" s="12" t="s">
        <v>2619</v>
      </c>
    </row>
    <row r="3" spans="2:52">
      <c r="B3" s="2" t="s">
        <v>2</v>
      </c>
      <c r="C3" s="96" t="s">
        <v>191</v>
      </c>
    </row>
    <row r="4" spans="2:52">
      <c r="B4" s="2" t="s">
        <v>3</v>
      </c>
      <c r="C4" s="96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4.09</v>
      </c>
      <c r="I11" s="7"/>
      <c r="J11" s="7"/>
      <c r="K11" s="78">
        <v>0.03</v>
      </c>
      <c r="L11" s="78">
        <v>269096448</v>
      </c>
      <c r="M11" s="7"/>
      <c r="N11" s="78">
        <v>315317.563242</v>
      </c>
      <c r="O11" s="7"/>
      <c r="P11" s="78">
        <v>100</v>
      </c>
      <c r="Q11" s="78">
        <v>25.08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4.09</v>
      </c>
      <c r="K12" s="81">
        <v>0.03</v>
      </c>
      <c r="L12" s="81">
        <v>269096448</v>
      </c>
      <c r="N12" s="81">
        <v>315317.563242</v>
      </c>
      <c r="P12" s="81">
        <v>100</v>
      </c>
      <c r="Q12" s="81">
        <v>25.08</v>
      </c>
    </row>
    <row r="13" spans="2:52">
      <c r="B13" s="80" t="s">
        <v>254</v>
      </c>
      <c r="C13" s="16"/>
      <c r="D13" s="16"/>
      <c r="H13" s="81">
        <v>5.0599999999999996</v>
      </c>
      <c r="K13" s="81">
        <v>0</v>
      </c>
      <c r="L13" s="81">
        <v>107222665</v>
      </c>
      <c r="N13" s="81">
        <v>145218.9564423</v>
      </c>
      <c r="P13" s="81">
        <v>46.05</v>
      </c>
      <c r="Q13" s="81">
        <v>11.55</v>
      </c>
    </row>
    <row r="14" spans="2:52">
      <c r="B14" s="80" t="s">
        <v>255</v>
      </c>
      <c r="C14" s="16"/>
      <c r="D14" s="16"/>
      <c r="H14" s="81">
        <v>5.0599999999999996</v>
      </c>
      <c r="K14" s="81">
        <v>0</v>
      </c>
      <c r="L14" s="81">
        <v>107222665</v>
      </c>
      <c r="N14" s="81">
        <v>145218.9564423</v>
      </c>
      <c r="P14" s="81">
        <v>46.05</v>
      </c>
      <c r="Q14" s="81">
        <v>11.55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9">
        <v>4</v>
      </c>
      <c r="I15" t="s">
        <v>108</v>
      </c>
      <c r="J15" s="79">
        <v>4</v>
      </c>
      <c r="K15" s="79">
        <v>0</v>
      </c>
      <c r="L15" s="79">
        <v>26698374</v>
      </c>
      <c r="M15" s="79">
        <v>154.38</v>
      </c>
      <c r="N15" s="79">
        <v>41216.949781199997</v>
      </c>
      <c r="O15" s="79">
        <v>0.17</v>
      </c>
      <c r="P15" s="79">
        <v>13.07</v>
      </c>
      <c r="Q15" s="79">
        <v>3.28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9">
        <v>6.47</v>
      </c>
      <c r="I16" t="s">
        <v>108</v>
      </c>
      <c r="J16" s="79">
        <v>4</v>
      </c>
      <c r="K16" s="79">
        <v>0</v>
      </c>
      <c r="L16" s="79">
        <v>6007321</v>
      </c>
      <c r="M16" s="79">
        <v>156.35</v>
      </c>
      <c r="N16" s="79">
        <v>9392.4463835000006</v>
      </c>
      <c r="O16" s="79">
        <v>0.06</v>
      </c>
      <c r="P16" s="79">
        <v>2.98</v>
      </c>
      <c r="Q16" s="79">
        <v>0.75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265</v>
      </c>
      <c r="H17" s="79">
        <v>1.05</v>
      </c>
      <c r="I17" t="s">
        <v>108</v>
      </c>
      <c r="J17" s="79">
        <v>3.5</v>
      </c>
      <c r="K17" s="79">
        <v>0</v>
      </c>
      <c r="L17" s="79">
        <v>32750324</v>
      </c>
      <c r="M17" s="79">
        <v>123.76</v>
      </c>
      <c r="N17" s="79">
        <v>40531.800982399996</v>
      </c>
      <c r="O17" s="79">
        <v>0.17</v>
      </c>
      <c r="P17" s="79">
        <v>12.85</v>
      </c>
      <c r="Q17" s="79">
        <v>3.22</v>
      </c>
    </row>
    <row r="18" spans="2:17">
      <c r="B18" t="s">
        <v>266</v>
      </c>
      <c r="C18" t="s">
        <v>267</v>
      </c>
      <c r="D18" t="s">
        <v>106</v>
      </c>
      <c r="E18" t="s">
        <v>258</v>
      </c>
      <c r="F18" t="s">
        <v>157</v>
      </c>
      <c r="G18" t="s">
        <v>268</v>
      </c>
      <c r="H18" s="79">
        <v>6.17</v>
      </c>
      <c r="I18" t="s">
        <v>108</v>
      </c>
      <c r="J18" s="79">
        <v>1.75</v>
      </c>
      <c r="K18" s="79">
        <v>0</v>
      </c>
      <c r="L18" s="79">
        <v>26062</v>
      </c>
      <c r="M18" s="79">
        <v>110.29</v>
      </c>
      <c r="N18" s="79">
        <v>28.743779799999999</v>
      </c>
      <c r="O18" s="79">
        <v>0</v>
      </c>
      <c r="P18" s="79">
        <v>0.01</v>
      </c>
      <c r="Q18" s="79">
        <v>0</v>
      </c>
    </row>
    <row r="19" spans="2:17">
      <c r="B19" t="s">
        <v>269</v>
      </c>
      <c r="C19" t="s">
        <v>270</v>
      </c>
      <c r="D19" t="s">
        <v>106</v>
      </c>
      <c r="E19" t="s">
        <v>258</v>
      </c>
      <c r="F19" t="s">
        <v>157</v>
      </c>
      <c r="G19" t="s">
        <v>271</v>
      </c>
      <c r="H19" s="79">
        <v>2.5</v>
      </c>
      <c r="I19" t="s">
        <v>108</v>
      </c>
      <c r="J19" s="79">
        <v>3</v>
      </c>
      <c r="K19" s="79">
        <v>0</v>
      </c>
      <c r="L19" s="79">
        <v>9829621</v>
      </c>
      <c r="M19" s="79">
        <v>118.9</v>
      </c>
      <c r="N19" s="79">
        <v>11687.419368999999</v>
      </c>
      <c r="O19" s="79">
        <v>0.06</v>
      </c>
      <c r="P19" s="79">
        <v>3.71</v>
      </c>
      <c r="Q19" s="79">
        <v>0.93</v>
      </c>
    </row>
    <row r="20" spans="2:17">
      <c r="B20" t="s">
        <v>272</v>
      </c>
      <c r="C20" t="s">
        <v>273</v>
      </c>
      <c r="D20" t="s">
        <v>106</v>
      </c>
      <c r="E20" t="s">
        <v>258</v>
      </c>
      <c r="F20" t="s">
        <v>157</v>
      </c>
      <c r="G20" t="s">
        <v>274</v>
      </c>
      <c r="H20" s="79">
        <v>3.58</v>
      </c>
      <c r="I20" t="s">
        <v>108</v>
      </c>
      <c r="J20" s="79">
        <v>0.1</v>
      </c>
      <c r="K20" s="79">
        <v>0</v>
      </c>
      <c r="L20" s="79">
        <v>10554817</v>
      </c>
      <c r="M20" s="79">
        <v>100</v>
      </c>
      <c r="N20" s="79">
        <v>10554.816999999999</v>
      </c>
      <c r="O20" s="79">
        <v>0.1</v>
      </c>
      <c r="P20" s="79">
        <v>3.35</v>
      </c>
      <c r="Q20" s="79">
        <v>0.84</v>
      </c>
    </row>
    <row r="21" spans="2:17">
      <c r="B21" t="s">
        <v>275</v>
      </c>
      <c r="C21" t="s">
        <v>276</v>
      </c>
      <c r="D21" t="s">
        <v>106</v>
      </c>
      <c r="E21" t="s">
        <v>258</v>
      </c>
      <c r="F21" t="s">
        <v>157</v>
      </c>
      <c r="G21" t="s">
        <v>277</v>
      </c>
      <c r="H21" s="79">
        <v>18.66</v>
      </c>
      <c r="I21" t="s">
        <v>108</v>
      </c>
      <c r="J21" s="79">
        <v>2.75</v>
      </c>
      <c r="K21" s="79">
        <v>0.01</v>
      </c>
      <c r="L21" s="79">
        <v>3542604</v>
      </c>
      <c r="M21" s="79">
        <v>134.61000000000001</v>
      </c>
      <c r="N21" s="79">
        <v>4768.6992443999998</v>
      </c>
      <c r="O21" s="79">
        <v>0.02</v>
      </c>
      <c r="P21" s="79">
        <v>1.51</v>
      </c>
      <c r="Q21" s="79">
        <v>0.38</v>
      </c>
    </row>
    <row r="22" spans="2:17">
      <c r="B22" t="s">
        <v>278</v>
      </c>
      <c r="C22" t="s">
        <v>279</v>
      </c>
      <c r="D22" t="s">
        <v>106</v>
      </c>
      <c r="E22" t="s">
        <v>258</v>
      </c>
      <c r="F22" t="s">
        <v>157</v>
      </c>
      <c r="G22" t="s">
        <v>262</v>
      </c>
      <c r="H22" s="79">
        <v>14.45</v>
      </c>
      <c r="I22" t="s">
        <v>108</v>
      </c>
      <c r="J22" s="79">
        <v>4</v>
      </c>
      <c r="K22" s="79">
        <v>0.01</v>
      </c>
      <c r="L22" s="79">
        <v>10578398</v>
      </c>
      <c r="M22" s="79">
        <v>174.74</v>
      </c>
      <c r="N22" s="79">
        <v>18484.6926652</v>
      </c>
      <c r="O22" s="79">
        <v>7.0000000000000007E-2</v>
      </c>
      <c r="P22" s="79">
        <v>5.86</v>
      </c>
      <c r="Q22" s="79">
        <v>1.47</v>
      </c>
    </row>
    <row r="23" spans="2:17">
      <c r="B23" t="s">
        <v>280</v>
      </c>
      <c r="C23" t="s">
        <v>281</v>
      </c>
      <c r="D23" t="s">
        <v>106</v>
      </c>
      <c r="E23" t="s">
        <v>258</v>
      </c>
      <c r="F23" t="s">
        <v>157</v>
      </c>
      <c r="G23" t="s">
        <v>282</v>
      </c>
      <c r="H23" s="79">
        <v>5.15</v>
      </c>
      <c r="I23" t="s">
        <v>108</v>
      </c>
      <c r="J23" s="79">
        <v>2.75</v>
      </c>
      <c r="K23" s="79">
        <v>0</v>
      </c>
      <c r="L23" s="79">
        <v>7235144</v>
      </c>
      <c r="M23" s="79">
        <v>118.22</v>
      </c>
      <c r="N23" s="79">
        <v>8553.3872367999993</v>
      </c>
      <c r="O23" s="79">
        <v>0.04</v>
      </c>
      <c r="P23" s="79">
        <v>2.71</v>
      </c>
      <c r="Q23" s="79">
        <v>0.68</v>
      </c>
    </row>
    <row r="24" spans="2:17">
      <c r="B24" s="80" t="s">
        <v>283</v>
      </c>
      <c r="C24" s="16"/>
      <c r="D24" s="16"/>
      <c r="H24" s="81">
        <v>3.27</v>
      </c>
      <c r="K24" s="81">
        <v>0.05</v>
      </c>
      <c r="L24" s="81">
        <v>161873783</v>
      </c>
      <c r="N24" s="81">
        <v>170098.60679970001</v>
      </c>
      <c r="P24" s="81">
        <v>53.95</v>
      </c>
      <c r="Q24" s="81">
        <v>13.53</v>
      </c>
    </row>
    <row r="25" spans="2:17">
      <c r="B25" s="80" t="s">
        <v>284</v>
      </c>
      <c r="C25" s="16"/>
      <c r="D25" s="16"/>
      <c r="H25" s="81">
        <v>0.67</v>
      </c>
      <c r="K25" s="81">
        <v>0.08</v>
      </c>
      <c r="L25" s="81">
        <v>54586565</v>
      </c>
      <c r="N25" s="81">
        <v>54537.0521572</v>
      </c>
      <c r="P25" s="81">
        <v>17.3</v>
      </c>
      <c r="Q25" s="81">
        <v>4.34</v>
      </c>
    </row>
    <row r="26" spans="2:17">
      <c r="B26" t="s">
        <v>285</v>
      </c>
      <c r="C26" t="s">
        <v>286</v>
      </c>
      <c r="D26" t="s">
        <v>106</v>
      </c>
      <c r="E26" t="s">
        <v>258</v>
      </c>
      <c r="F26" t="s">
        <v>157</v>
      </c>
      <c r="G26" t="s">
        <v>287</v>
      </c>
      <c r="H26" s="79">
        <v>0.5</v>
      </c>
      <c r="I26" t="s">
        <v>108</v>
      </c>
      <c r="J26" s="79">
        <v>0</v>
      </c>
      <c r="K26" s="79">
        <v>0.12</v>
      </c>
      <c r="L26" s="79">
        <v>7034300</v>
      </c>
      <c r="M26" s="79">
        <v>99.94</v>
      </c>
      <c r="N26" s="79">
        <v>7030.07942</v>
      </c>
      <c r="O26" s="79">
        <v>0.08</v>
      </c>
      <c r="P26" s="79">
        <v>2.23</v>
      </c>
      <c r="Q26" s="79">
        <v>0.56000000000000005</v>
      </c>
    </row>
    <row r="27" spans="2:17">
      <c r="B27" t="s">
        <v>288</v>
      </c>
      <c r="C27" t="s">
        <v>289</v>
      </c>
      <c r="D27" t="s">
        <v>106</v>
      </c>
      <c r="E27" t="s">
        <v>258</v>
      </c>
      <c r="F27" t="s">
        <v>157</v>
      </c>
      <c r="G27" t="s">
        <v>290</v>
      </c>
      <c r="H27" s="79">
        <v>0.61</v>
      </c>
      <c r="I27" t="s">
        <v>108</v>
      </c>
      <c r="J27" s="79">
        <v>0</v>
      </c>
      <c r="K27" s="79">
        <v>0</v>
      </c>
      <c r="L27" s="79">
        <v>4000000</v>
      </c>
      <c r="M27" s="79">
        <v>99.92</v>
      </c>
      <c r="N27" s="79">
        <v>3996.8</v>
      </c>
      <c r="O27" s="79">
        <v>0.06</v>
      </c>
      <c r="P27" s="79">
        <v>1.27</v>
      </c>
      <c r="Q27" s="79">
        <v>0.32</v>
      </c>
    </row>
    <row r="28" spans="2:17">
      <c r="B28" t="s">
        <v>291</v>
      </c>
      <c r="C28" t="s">
        <v>292</v>
      </c>
      <c r="D28" t="s">
        <v>106</v>
      </c>
      <c r="E28" t="s">
        <v>258</v>
      </c>
      <c r="F28" t="s">
        <v>157</v>
      </c>
      <c r="G28" t="s">
        <v>293</v>
      </c>
      <c r="H28" s="79">
        <v>0.76</v>
      </c>
      <c r="I28" t="s">
        <v>108</v>
      </c>
      <c r="J28" s="79">
        <v>0</v>
      </c>
      <c r="K28" s="79">
        <v>0</v>
      </c>
      <c r="L28" s="79">
        <v>3503643</v>
      </c>
      <c r="M28" s="79">
        <v>99.92</v>
      </c>
      <c r="N28" s="79">
        <v>3500.8400855999998</v>
      </c>
      <c r="O28" s="79">
        <v>0.05</v>
      </c>
      <c r="P28" s="79">
        <v>1.1100000000000001</v>
      </c>
      <c r="Q28" s="79">
        <v>0.28000000000000003</v>
      </c>
    </row>
    <row r="29" spans="2:17">
      <c r="B29" t="s">
        <v>294</v>
      </c>
      <c r="C29" t="s">
        <v>295</v>
      </c>
      <c r="D29" t="s">
        <v>106</v>
      </c>
      <c r="E29" t="s">
        <v>258</v>
      </c>
      <c r="F29" t="s">
        <v>157</v>
      </c>
      <c r="G29" t="s">
        <v>296</v>
      </c>
      <c r="H29" s="79">
        <v>0.86</v>
      </c>
      <c r="I29" t="s">
        <v>108</v>
      </c>
      <c r="J29" s="79">
        <v>0</v>
      </c>
      <c r="K29" s="79">
        <v>0</v>
      </c>
      <c r="L29" s="79">
        <v>4778222</v>
      </c>
      <c r="M29" s="79">
        <v>99.87</v>
      </c>
      <c r="N29" s="79">
        <v>4772.0103114000003</v>
      </c>
      <c r="O29" s="79">
        <v>7.0000000000000007E-2</v>
      </c>
      <c r="P29" s="79">
        <v>1.51</v>
      </c>
      <c r="Q29" s="79">
        <v>0.38</v>
      </c>
    </row>
    <row r="30" spans="2:17">
      <c r="B30" t="s">
        <v>297</v>
      </c>
      <c r="C30" t="s">
        <v>298</v>
      </c>
      <c r="D30" t="s">
        <v>106</v>
      </c>
      <c r="E30" t="s">
        <v>258</v>
      </c>
      <c r="F30" t="s">
        <v>157</v>
      </c>
      <c r="G30" t="s">
        <v>299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23065111</v>
      </c>
      <c r="M30" s="79">
        <v>99.87</v>
      </c>
      <c r="N30" s="79">
        <v>23035.126355699998</v>
      </c>
      <c r="O30" s="79">
        <v>0.33</v>
      </c>
      <c r="P30" s="79">
        <v>7.31</v>
      </c>
      <c r="Q30" s="79">
        <v>1.83</v>
      </c>
    </row>
    <row r="31" spans="2:17">
      <c r="B31" t="s">
        <v>300</v>
      </c>
      <c r="C31" t="s">
        <v>301</v>
      </c>
      <c r="D31" t="s">
        <v>106</v>
      </c>
      <c r="E31" t="s">
        <v>258</v>
      </c>
      <c r="F31" t="s">
        <v>157</v>
      </c>
      <c r="G31" t="s">
        <v>302</v>
      </c>
      <c r="H31" s="79">
        <v>0.09</v>
      </c>
      <c r="I31" t="s">
        <v>108</v>
      </c>
      <c r="J31" s="79">
        <v>0</v>
      </c>
      <c r="K31" s="79">
        <v>0</v>
      </c>
      <c r="L31" s="79">
        <v>5800000</v>
      </c>
      <c r="M31" s="79">
        <v>99.98</v>
      </c>
      <c r="N31" s="79">
        <v>5798.84</v>
      </c>
      <c r="O31" s="79">
        <v>0.06</v>
      </c>
      <c r="P31" s="79">
        <v>1.84</v>
      </c>
      <c r="Q31" s="79">
        <v>0.46</v>
      </c>
    </row>
    <row r="32" spans="2:17">
      <c r="B32" t="s">
        <v>303</v>
      </c>
      <c r="C32" t="s">
        <v>304</v>
      </c>
      <c r="D32" t="s">
        <v>106</v>
      </c>
      <c r="E32" t="s">
        <v>258</v>
      </c>
      <c r="F32" t="s">
        <v>157</v>
      </c>
      <c r="G32" t="s">
        <v>305</v>
      </c>
      <c r="H32" s="79">
        <v>0.26</v>
      </c>
      <c r="I32" t="s">
        <v>108</v>
      </c>
      <c r="J32" s="79">
        <v>0</v>
      </c>
      <c r="K32" s="79">
        <v>0</v>
      </c>
      <c r="L32" s="79">
        <v>6335000</v>
      </c>
      <c r="M32" s="79">
        <v>99.97</v>
      </c>
      <c r="N32" s="79">
        <v>6333.0995000000003</v>
      </c>
      <c r="O32" s="79">
        <v>7.0000000000000007E-2</v>
      </c>
      <c r="P32" s="79">
        <v>2.0099999999999998</v>
      </c>
      <c r="Q32" s="79">
        <v>0.5</v>
      </c>
    </row>
    <row r="33" spans="2:17">
      <c r="B33" t="s">
        <v>306</v>
      </c>
      <c r="C33" t="s">
        <v>307</v>
      </c>
      <c r="D33" t="s">
        <v>106</v>
      </c>
      <c r="E33" t="s">
        <v>258</v>
      </c>
      <c r="F33" t="s">
        <v>157</v>
      </c>
      <c r="G33" t="s">
        <v>308</v>
      </c>
      <c r="H33" s="79">
        <v>0.34</v>
      </c>
      <c r="I33" t="s">
        <v>108</v>
      </c>
      <c r="J33" s="79">
        <v>0</v>
      </c>
      <c r="K33" s="79">
        <v>0</v>
      </c>
      <c r="L33" s="79">
        <v>13145</v>
      </c>
      <c r="M33" s="79">
        <v>99.97</v>
      </c>
      <c r="N33" s="79">
        <v>13.141056499999999</v>
      </c>
      <c r="O33" s="79">
        <v>0</v>
      </c>
      <c r="P33" s="79">
        <v>0</v>
      </c>
      <c r="Q33" s="79">
        <v>0</v>
      </c>
    </row>
    <row r="34" spans="2:17">
      <c r="B34" t="s">
        <v>309</v>
      </c>
      <c r="C34" t="s">
        <v>310</v>
      </c>
      <c r="D34" t="s">
        <v>106</v>
      </c>
      <c r="E34" t="s">
        <v>258</v>
      </c>
      <c r="F34" t="s">
        <v>157</v>
      </c>
      <c r="G34" t="s">
        <v>311</v>
      </c>
      <c r="H34" s="79">
        <v>0.44</v>
      </c>
      <c r="I34" t="s">
        <v>108</v>
      </c>
      <c r="J34" s="79">
        <v>0</v>
      </c>
      <c r="K34" s="79">
        <v>0</v>
      </c>
      <c r="L34" s="79">
        <v>57144</v>
      </c>
      <c r="M34" s="79">
        <v>99.95</v>
      </c>
      <c r="N34" s="79">
        <v>57.115428000000001</v>
      </c>
      <c r="O34" s="79">
        <v>0</v>
      </c>
      <c r="P34" s="79">
        <v>0.02</v>
      </c>
      <c r="Q34" s="79">
        <v>0</v>
      </c>
    </row>
    <row r="35" spans="2:17">
      <c r="B35" s="80" t="s">
        <v>312</v>
      </c>
      <c r="C35" s="16"/>
      <c r="D35" s="16"/>
      <c r="H35" s="81">
        <v>5.31</v>
      </c>
      <c r="K35" s="81">
        <v>0.06</v>
      </c>
      <c r="L35" s="81">
        <v>73926784</v>
      </c>
      <c r="N35" s="81">
        <v>82287.913839100001</v>
      </c>
      <c r="P35" s="81">
        <v>26.1</v>
      </c>
      <c r="Q35" s="81">
        <v>6.54</v>
      </c>
    </row>
    <row r="36" spans="2:17">
      <c r="B36" t="s">
        <v>313</v>
      </c>
      <c r="C36" t="s">
        <v>314</v>
      </c>
      <c r="D36" t="s">
        <v>106</v>
      </c>
      <c r="E36" t="s">
        <v>258</v>
      </c>
      <c r="F36" t="s">
        <v>157</v>
      </c>
      <c r="G36" t="s">
        <v>315</v>
      </c>
      <c r="H36" s="79">
        <v>0.84</v>
      </c>
      <c r="I36" t="s">
        <v>108</v>
      </c>
      <c r="J36" s="79">
        <v>4</v>
      </c>
      <c r="K36" s="79">
        <v>0</v>
      </c>
      <c r="L36" s="79">
        <v>4048260</v>
      </c>
      <c r="M36" s="79">
        <v>103.89</v>
      </c>
      <c r="N36" s="79">
        <v>4205.737314</v>
      </c>
      <c r="O36" s="79">
        <v>0.02</v>
      </c>
      <c r="P36" s="79">
        <v>1.33</v>
      </c>
      <c r="Q36" s="79">
        <v>0.33</v>
      </c>
    </row>
    <row r="37" spans="2:17">
      <c r="B37" t="s">
        <v>316</v>
      </c>
      <c r="C37" t="s">
        <v>317</v>
      </c>
      <c r="D37" t="s">
        <v>106</v>
      </c>
      <c r="E37" t="s">
        <v>258</v>
      </c>
      <c r="F37" t="s">
        <v>157</v>
      </c>
      <c r="G37" t="s">
        <v>318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3000000</v>
      </c>
      <c r="M37" s="79">
        <v>121.97</v>
      </c>
      <c r="N37" s="79">
        <v>3659.1</v>
      </c>
      <c r="O37" s="79">
        <v>0.02</v>
      </c>
      <c r="P37" s="79">
        <v>1.1599999999999999</v>
      </c>
      <c r="Q37" s="79">
        <v>0.28999999999999998</v>
      </c>
    </row>
    <row r="38" spans="2:17">
      <c r="B38" t="s">
        <v>319</v>
      </c>
      <c r="C38" t="s">
        <v>320</v>
      </c>
      <c r="D38" t="s">
        <v>106</v>
      </c>
      <c r="E38" t="s">
        <v>258</v>
      </c>
      <c r="F38" t="s">
        <v>157</v>
      </c>
      <c r="G38" t="s">
        <v>321</v>
      </c>
      <c r="H38" s="79">
        <v>1.86</v>
      </c>
      <c r="I38" t="s">
        <v>108</v>
      </c>
      <c r="J38" s="79">
        <v>6</v>
      </c>
      <c r="K38" s="79">
        <v>0</v>
      </c>
      <c r="L38" s="79">
        <v>5023611</v>
      </c>
      <c r="M38" s="79">
        <v>111.37</v>
      </c>
      <c r="N38" s="79">
        <v>5594.7955707000001</v>
      </c>
      <c r="O38" s="79">
        <v>0.03</v>
      </c>
      <c r="P38" s="79">
        <v>1.77</v>
      </c>
      <c r="Q38" s="79">
        <v>0.44</v>
      </c>
    </row>
    <row r="39" spans="2:17">
      <c r="B39" t="s">
        <v>322</v>
      </c>
      <c r="C39" t="s">
        <v>323</v>
      </c>
      <c r="D39" t="s">
        <v>106</v>
      </c>
      <c r="E39" t="s">
        <v>258</v>
      </c>
      <c r="F39" t="s">
        <v>157</v>
      </c>
      <c r="G39" t="s">
        <v>324</v>
      </c>
      <c r="H39" s="79">
        <v>18.79</v>
      </c>
      <c r="I39" t="s">
        <v>108</v>
      </c>
      <c r="J39" s="79">
        <v>3.75</v>
      </c>
      <c r="K39" s="79">
        <v>3.48</v>
      </c>
      <c r="L39" s="79">
        <v>1000000</v>
      </c>
      <c r="M39" s="79">
        <v>105</v>
      </c>
      <c r="N39" s="79">
        <v>1050</v>
      </c>
      <c r="O39" s="79">
        <v>0.38</v>
      </c>
      <c r="P39" s="79">
        <v>0.33</v>
      </c>
      <c r="Q39" s="79">
        <v>0.08</v>
      </c>
    </row>
    <row r="40" spans="2:17">
      <c r="B40" t="s">
        <v>325</v>
      </c>
      <c r="C40" t="s">
        <v>326</v>
      </c>
      <c r="D40" t="s">
        <v>106</v>
      </c>
      <c r="E40" t="s">
        <v>258</v>
      </c>
      <c r="F40" t="s">
        <v>157</v>
      </c>
      <c r="G40" t="s">
        <v>327</v>
      </c>
      <c r="H40" s="79">
        <v>1.58</v>
      </c>
      <c r="I40" t="s">
        <v>108</v>
      </c>
      <c r="J40" s="79">
        <v>0.5</v>
      </c>
      <c r="K40" s="79">
        <v>0</v>
      </c>
      <c r="L40" s="79">
        <v>15502422</v>
      </c>
      <c r="M40" s="79">
        <v>100.59</v>
      </c>
      <c r="N40" s="79">
        <v>15593.886289800001</v>
      </c>
      <c r="O40" s="79">
        <v>0.1</v>
      </c>
      <c r="P40" s="79">
        <v>4.95</v>
      </c>
      <c r="Q40" s="79">
        <v>1.24</v>
      </c>
    </row>
    <row r="41" spans="2:17">
      <c r="B41" t="s">
        <v>328</v>
      </c>
      <c r="C41" t="s">
        <v>329</v>
      </c>
      <c r="D41" t="s">
        <v>106</v>
      </c>
      <c r="E41" t="s">
        <v>258</v>
      </c>
      <c r="F41" t="s">
        <v>157</v>
      </c>
      <c r="G41" t="s">
        <v>330</v>
      </c>
      <c r="H41" s="79">
        <v>2.71</v>
      </c>
      <c r="I41" t="s">
        <v>108</v>
      </c>
      <c r="J41" s="79">
        <v>5</v>
      </c>
      <c r="K41" s="79">
        <v>0.01</v>
      </c>
      <c r="L41" s="79">
        <v>111649</v>
      </c>
      <c r="M41" s="79">
        <v>113.37</v>
      </c>
      <c r="N41" s="79">
        <v>126.57647129999999</v>
      </c>
      <c r="O41" s="79">
        <v>0</v>
      </c>
      <c r="P41" s="79">
        <v>0.04</v>
      </c>
      <c r="Q41" s="79">
        <v>0.01</v>
      </c>
    </row>
    <row r="42" spans="2:17">
      <c r="B42" t="s">
        <v>331</v>
      </c>
      <c r="C42" t="s">
        <v>332</v>
      </c>
      <c r="D42" t="s">
        <v>106</v>
      </c>
      <c r="E42" t="s">
        <v>258</v>
      </c>
      <c r="F42" t="s">
        <v>157</v>
      </c>
      <c r="G42" t="s">
        <v>282</v>
      </c>
      <c r="H42" s="79">
        <v>5.47</v>
      </c>
      <c r="I42" t="s">
        <v>108</v>
      </c>
      <c r="J42" s="79">
        <v>4.25</v>
      </c>
      <c r="K42" s="79">
        <v>0.01</v>
      </c>
      <c r="L42" s="79">
        <v>22825393</v>
      </c>
      <c r="M42" s="79">
        <v>116.8</v>
      </c>
      <c r="N42" s="79">
        <v>26660.059023999998</v>
      </c>
      <c r="O42" s="79">
        <v>0.12</v>
      </c>
      <c r="P42" s="79">
        <v>8.4499999999999993</v>
      </c>
      <c r="Q42" s="79">
        <v>2.12</v>
      </c>
    </row>
    <row r="43" spans="2:17">
      <c r="B43" t="s">
        <v>333</v>
      </c>
      <c r="C43" t="s">
        <v>334</v>
      </c>
      <c r="D43" t="s">
        <v>106</v>
      </c>
      <c r="E43" t="s">
        <v>258</v>
      </c>
      <c r="F43" t="s">
        <v>157</v>
      </c>
      <c r="G43" t="s">
        <v>290</v>
      </c>
      <c r="H43" s="79">
        <v>3.99</v>
      </c>
      <c r="I43" t="s">
        <v>108</v>
      </c>
      <c r="J43" s="79">
        <v>1</v>
      </c>
      <c r="K43" s="79">
        <v>0.01</v>
      </c>
      <c r="L43" s="79">
        <v>15293941</v>
      </c>
      <c r="M43" s="79">
        <v>101.46</v>
      </c>
      <c r="N43" s="79">
        <v>15517.232538599999</v>
      </c>
      <c r="O43" s="79">
        <v>0.15</v>
      </c>
      <c r="P43" s="79">
        <v>4.92</v>
      </c>
      <c r="Q43" s="79">
        <v>1.23</v>
      </c>
    </row>
    <row r="44" spans="2:17">
      <c r="B44" t="s">
        <v>335</v>
      </c>
      <c r="C44" t="s">
        <v>336</v>
      </c>
      <c r="D44" t="s">
        <v>106</v>
      </c>
      <c r="E44" t="s">
        <v>258</v>
      </c>
      <c r="F44" t="s">
        <v>157</v>
      </c>
      <c r="G44" t="s">
        <v>337</v>
      </c>
      <c r="H44" s="79">
        <v>2.1</v>
      </c>
      <c r="I44" t="s">
        <v>108</v>
      </c>
      <c r="J44" s="79">
        <v>2.25</v>
      </c>
      <c r="K44" s="79">
        <v>0</v>
      </c>
      <c r="L44" s="79">
        <v>6051</v>
      </c>
      <c r="M44" s="79">
        <v>105.88</v>
      </c>
      <c r="N44" s="79">
        <v>6.4067987999999998</v>
      </c>
      <c r="O44" s="79">
        <v>0</v>
      </c>
      <c r="P44" s="79">
        <v>0</v>
      </c>
      <c r="Q44" s="79">
        <v>0</v>
      </c>
    </row>
    <row r="45" spans="2:17">
      <c r="B45" t="s">
        <v>338</v>
      </c>
      <c r="C45" t="s">
        <v>339</v>
      </c>
      <c r="D45" t="s">
        <v>106</v>
      </c>
      <c r="E45" t="s">
        <v>258</v>
      </c>
      <c r="F45" t="s">
        <v>157</v>
      </c>
      <c r="G45" t="s">
        <v>340</v>
      </c>
      <c r="H45" s="79">
        <v>7.69</v>
      </c>
      <c r="I45" t="s">
        <v>108</v>
      </c>
      <c r="J45" s="79">
        <v>6.25</v>
      </c>
      <c r="K45" s="79">
        <v>0.02</v>
      </c>
      <c r="L45" s="79">
        <v>30</v>
      </c>
      <c r="M45" s="79">
        <v>139.28</v>
      </c>
      <c r="N45" s="79">
        <v>4.1784000000000002E-2</v>
      </c>
      <c r="O45" s="79">
        <v>0</v>
      </c>
      <c r="P45" s="79">
        <v>0</v>
      </c>
      <c r="Q45" s="79">
        <v>0</v>
      </c>
    </row>
    <row r="46" spans="2:17">
      <c r="B46" t="s">
        <v>341</v>
      </c>
      <c r="C46" t="s">
        <v>342</v>
      </c>
      <c r="D46" t="s">
        <v>106</v>
      </c>
      <c r="E46" t="s">
        <v>258</v>
      </c>
      <c r="F46" t="s">
        <v>157</v>
      </c>
      <c r="G46" t="s">
        <v>343</v>
      </c>
      <c r="H46" s="79">
        <v>15.64</v>
      </c>
      <c r="I46" t="s">
        <v>108</v>
      </c>
      <c r="J46" s="79">
        <v>5.5</v>
      </c>
      <c r="K46" s="79">
        <v>0.03</v>
      </c>
      <c r="L46" s="79">
        <v>7115427</v>
      </c>
      <c r="M46" s="79">
        <v>138.77000000000001</v>
      </c>
      <c r="N46" s="79">
        <v>9874.0780479000005</v>
      </c>
      <c r="O46" s="79">
        <v>0.04</v>
      </c>
      <c r="P46" s="79">
        <v>3.13</v>
      </c>
      <c r="Q46" s="79">
        <v>0.79</v>
      </c>
    </row>
    <row r="47" spans="2:17">
      <c r="B47" s="80" t="s">
        <v>344</v>
      </c>
      <c r="C47" s="16"/>
      <c r="D47" s="16"/>
      <c r="H47" s="81">
        <v>2.4700000000000002</v>
      </c>
      <c r="K47" s="81">
        <v>0</v>
      </c>
      <c r="L47" s="81">
        <v>33360434</v>
      </c>
      <c r="N47" s="81">
        <v>33273.640803399998</v>
      </c>
      <c r="P47" s="81">
        <v>10.55</v>
      </c>
      <c r="Q47" s="81">
        <v>2.65</v>
      </c>
    </row>
    <row r="48" spans="2:17">
      <c r="B48" t="s">
        <v>345</v>
      </c>
      <c r="C48" t="s">
        <v>346</v>
      </c>
      <c r="D48" t="s">
        <v>106</v>
      </c>
      <c r="E48" t="s">
        <v>258</v>
      </c>
      <c r="F48" t="s">
        <v>157</v>
      </c>
      <c r="G48" t="s">
        <v>347</v>
      </c>
      <c r="H48" s="79">
        <v>3.16</v>
      </c>
      <c r="I48" t="s">
        <v>108</v>
      </c>
      <c r="J48" s="79">
        <v>7.0000000000000007E-2</v>
      </c>
      <c r="K48" s="79">
        <v>0</v>
      </c>
      <c r="L48" s="79">
        <v>25035900</v>
      </c>
      <c r="M48" s="79">
        <v>99.65</v>
      </c>
      <c r="N48" s="79">
        <v>24948.27435</v>
      </c>
      <c r="O48" s="79">
        <v>0.14000000000000001</v>
      </c>
      <c r="P48" s="79">
        <v>7.91</v>
      </c>
      <c r="Q48" s="79">
        <v>1.98</v>
      </c>
    </row>
    <row r="49" spans="2:17">
      <c r="B49" t="s">
        <v>348</v>
      </c>
      <c r="C49" t="s">
        <v>349</v>
      </c>
      <c r="D49" t="s">
        <v>106</v>
      </c>
      <c r="E49" t="s">
        <v>258</v>
      </c>
      <c r="F49" t="s">
        <v>157</v>
      </c>
      <c r="G49" t="s">
        <v>350</v>
      </c>
      <c r="H49" s="79">
        <v>0.42</v>
      </c>
      <c r="I49" t="s">
        <v>108</v>
      </c>
      <c r="J49" s="79">
        <v>7.0000000000000007E-2</v>
      </c>
      <c r="K49" s="79">
        <v>0</v>
      </c>
      <c r="L49" s="79">
        <v>8324534</v>
      </c>
      <c r="M49" s="79">
        <v>100.01</v>
      </c>
      <c r="N49" s="79">
        <v>8325.3664534</v>
      </c>
      <c r="O49" s="79">
        <v>0.05</v>
      </c>
      <c r="P49" s="79">
        <v>2.64</v>
      </c>
      <c r="Q49" s="79">
        <v>0.66</v>
      </c>
    </row>
    <row r="50" spans="2:17">
      <c r="B50" s="80" t="s">
        <v>351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246</v>
      </c>
      <c r="C51" t="s">
        <v>246</v>
      </c>
      <c r="D51" s="16"/>
      <c r="E51" t="s">
        <v>246</v>
      </c>
      <c r="H51" s="79">
        <v>0</v>
      </c>
      <c r="I51" t="s">
        <v>246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250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s="80" t="s">
        <v>352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246</v>
      </c>
      <c r="C54" t="s">
        <v>246</v>
      </c>
      <c r="D54" s="16"/>
      <c r="E54" t="s">
        <v>246</v>
      </c>
      <c r="H54" s="79">
        <v>0</v>
      </c>
      <c r="I54" t="s">
        <v>246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353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246</v>
      </c>
      <c r="C56" t="s">
        <v>246</v>
      </c>
      <c r="D56" s="16"/>
      <c r="E56" t="s">
        <v>246</v>
      </c>
      <c r="H56" s="79">
        <v>0</v>
      </c>
      <c r="I56" t="s">
        <v>246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6" t="s">
        <v>190</v>
      </c>
    </row>
    <row r="2" spans="2:23">
      <c r="B2" s="2" t="s">
        <v>1</v>
      </c>
      <c r="C2" s="12" t="s">
        <v>2619</v>
      </c>
    </row>
    <row r="3" spans="2:23">
      <c r="B3" s="2" t="s">
        <v>2</v>
      </c>
      <c r="C3" s="96" t="s">
        <v>191</v>
      </c>
    </row>
    <row r="4" spans="2:23">
      <c r="B4" s="2" t="s">
        <v>3</v>
      </c>
      <c r="C4" s="96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1942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246</v>
      </c>
      <c r="C14" t="s">
        <v>246</v>
      </c>
      <c r="D14" t="s">
        <v>246</v>
      </c>
      <c r="E14" t="s">
        <v>246</v>
      </c>
      <c r="F14" s="15"/>
      <c r="G14" s="15"/>
      <c r="H14" s="79">
        <v>0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1943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246</v>
      </c>
      <c r="C16" t="s">
        <v>246</v>
      </c>
      <c r="D16" t="s">
        <v>246</v>
      </c>
      <c r="E16" t="s">
        <v>246</v>
      </c>
      <c r="F16" s="15"/>
      <c r="G16" s="15"/>
      <c r="H16" s="79">
        <v>0</v>
      </c>
      <c r="I16" t="s">
        <v>246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246</v>
      </c>
      <c r="C18" t="s">
        <v>246</v>
      </c>
      <c r="D18" t="s">
        <v>246</v>
      </c>
      <c r="E18" t="s">
        <v>246</v>
      </c>
      <c r="F18" s="15"/>
      <c r="G18" s="15"/>
      <c r="H18" s="79">
        <v>0</v>
      </c>
      <c r="I18" t="s">
        <v>246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1052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246</v>
      </c>
      <c r="C20" t="s">
        <v>246</v>
      </c>
      <c r="D20" t="s">
        <v>246</v>
      </c>
      <c r="E20" t="s">
        <v>246</v>
      </c>
      <c r="F20" s="15"/>
      <c r="G20" s="15"/>
      <c r="H20" s="79">
        <v>0</v>
      </c>
      <c r="I20" t="s">
        <v>246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6" t="s">
        <v>190</v>
      </c>
    </row>
    <row r="2" spans="2:67">
      <c r="B2" s="2" t="s">
        <v>1</v>
      </c>
      <c r="C2" s="12" t="s">
        <v>2619</v>
      </c>
    </row>
    <row r="3" spans="2:67">
      <c r="B3" s="2" t="s">
        <v>2</v>
      </c>
      <c r="C3" s="96" t="s">
        <v>191</v>
      </c>
    </row>
    <row r="4" spans="2:67">
      <c r="B4" s="2" t="s">
        <v>3</v>
      </c>
      <c r="C4" s="96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9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246</v>
      </c>
      <c r="C14" t="s">
        <v>246</v>
      </c>
      <c r="D14" s="16"/>
      <c r="E14" s="16"/>
      <c r="F14" s="16"/>
      <c r="G14" t="s">
        <v>246</v>
      </c>
      <c r="H14" t="s">
        <v>246</v>
      </c>
      <c r="K14" s="79">
        <v>0</v>
      </c>
      <c r="L14" t="s">
        <v>246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246</v>
      </c>
      <c r="C16" t="s">
        <v>246</v>
      </c>
      <c r="D16" s="16"/>
      <c r="E16" s="16"/>
      <c r="F16" s="16"/>
      <c r="G16" t="s">
        <v>246</v>
      </c>
      <c r="H16" t="s">
        <v>246</v>
      </c>
      <c r="K16" s="79">
        <v>0</v>
      </c>
      <c r="L16" t="s">
        <v>246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246</v>
      </c>
      <c r="C18" t="s">
        <v>246</v>
      </c>
      <c r="D18" s="16"/>
      <c r="E18" s="16"/>
      <c r="F18" s="16"/>
      <c r="G18" t="s">
        <v>246</v>
      </c>
      <c r="H18" t="s">
        <v>246</v>
      </c>
      <c r="K18" s="79">
        <v>0</v>
      </c>
      <c r="L18" t="s">
        <v>246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246</v>
      </c>
      <c r="C21" t="s">
        <v>246</v>
      </c>
      <c r="D21" s="16"/>
      <c r="E21" s="16"/>
      <c r="F21" s="16"/>
      <c r="G21" t="s">
        <v>246</v>
      </c>
      <c r="H21" t="s">
        <v>246</v>
      </c>
      <c r="K21" s="79">
        <v>0</v>
      </c>
      <c r="L21" t="s">
        <v>246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246</v>
      </c>
      <c r="C23" t="s">
        <v>246</v>
      </c>
      <c r="D23" s="16"/>
      <c r="E23" s="16"/>
      <c r="F23" s="16"/>
      <c r="G23" t="s">
        <v>246</v>
      </c>
      <c r="H23" t="s">
        <v>246</v>
      </c>
      <c r="K23" s="79">
        <v>0</v>
      </c>
      <c r="L23" t="s">
        <v>246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5"/>
  <sheetViews>
    <sheetView rightToLeft="1" topLeftCell="G1" workbookViewId="0">
      <selection activeCell="U252" sqref="U2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6" t="s">
        <v>190</v>
      </c>
    </row>
    <row r="2" spans="2:65">
      <c r="B2" s="2" t="s">
        <v>1</v>
      </c>
      <c r="C2" s="12" t="s">
        <v>2619</v>
      </c>
    </row>
    <row r="3" spans="2:65">
      <c r="B3" s="2" t="s">
        <v>2</v>
      </c>
      <c r="C3" s="96" t="s">
        <v>191</v>
      </c>
    </row>
    <row r="4" spans="2:65">
      <c r="B4" s="2" t="s">
        <v>3</v>
      </c>
      <c r="C4" s="96" t="s">
        <v>192</v>
      </c>
    </row>
    <row r="5" spans="2:65">
      <c r="B5" s="91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9"/>
    </row>
    <row r="8" spans="2:65" s="19" customFormat="1" ht="63">
      <c r="B8" s="92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93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94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</v>
      </c>
      <c r="L11" s="7"/>
      <c r="M11" s="7"/>
      <c r="N11" s="78">
        <v>0.53</v>
      </c>
      <c r="O11" s="78">
        <v>194977542.16999999</v>
      </c>
      <c r="P11" s="33"/>
      <c r="Q11" s="78">
        <v>220997.47906092225</v>
      </c>
      <c r="R11" s="7"/>
      <c r="S11" s="78">
        <v>100</v>
      </c>
      <c r="T11" s="78">
        <v>17.579999999999998</v>
      </c>
      <c r="U11" s="35"/>
      <c r="BH11" s="16"/>
      <c r="BI11" s="19"/>
      <c r="BJ11" s="16"/>
      <c r="BM11" s="16"/>
    </row>
    <row r="12" spans="2:65">
      <c r="B12" s="97" t="s">
        <v>200</v>
      </c>
      <c r="C12" s="16"/>
      <c r="D12" s="16"/>
      <c r="E12" s="16"/>
      <c r="F12" s="16"/>
      <c r="K12" s="81">
        <v>3.9</v>
      </c>
      <c r="N12" s="81">
        <v>0.53</v>
      </c>
      <c r="O12" s="81">
        <v>194977542.16999999</v>
      </c>
      <c r="Q12" s="81">
        <v>221010.33911560499</v>
      </c>
      <c r="S12" s="81">
        <v>100.01</v>
      </c>
      <c r="T12" s="81">
        <v>17.579999999999998</v>
      </c>
    </row>
    <row r="13" spans="2:65">
      <c r="B13" s="97" t="s">
        <v>354</v>
      </c>
      <c r="C13" s="16"/>
      <c r="D13" s="16"/>
      <c r="E13" s="16"/>
      <c r="F13" s="16"/>
      <c r="K13" s="81">
        <v>3.95</v>
      </c>
      <c r="N13" s="81">
        <v>0.27</v>
      </c>
      <c r="O13" s="81">
        <v>148387415.66999999</v>
      </c>
      <c r="Q13" s="81">
        <v>169890.43292370901</v>
      </c>
      <c r="S13" s="81">
        <v>76.87</v>
      </c>
      <c r="T13" s="81">
        <v>13.51</v>
      </c>
    </row>
    <row r="14" spans="2:65">
      <c r="B14" s="96" t="s">
        <v>358</v>
      </c>
      <c r="C14" t="s">
        <v>359</v>
      </c>
      <c r="D14" t="s">
        <v>106</v>
      </c>
      <c r="E14" t="s">
        <v>129</v>
      </c>
      <c r="F14" t="s">
        <v>360</v>
      </c>
      <c r="G14" t="s">
        <v>361</v>
      </c>
      <c r="H14" t="s">
        <v>204</v>
      </c>
      <c r="I14" t="s">
        <v>155</v>
      </c>
      <c r="J14" t="s">
        <v>362</v>
      </c>
      <c r="K14" s="79">
        <v>3.22</v>
      </c>
      <c r="L14" t="s">
        <v>108</v>
      </c>
      <c r="M14" s="79">
        <v>0.59</v>
      </c>
      <c r="N14" s="79">
        <v>0</v>
      </c>
      <c r="O14" s="79">
        <v>5594714</v>
      </c>
      <c r="P14" s="79">
        <v>99.31</v>
      </c>
      <c r="Q14" s="79">
        <v>5556.1104734</v>
      </c>
      <c r="R14" s="79">
        <v>0.1</v>
      </c>
      <c r="S14" s="79">
        <v>2.5099999999999998</v>
      </c>
      <c r="T14" s="79">
        <v>0.44</v>
      </c>
    </row>
    <row r="15" spans="2:65">
      <c r="B15" s="96" t="s">
        <v>363</v>
      </c>
      <c r="C15" t="s">
        <v>364</v>
      </c>
      <c r="D15" t="s">
        <v>106</v>
      </c>
      <c r="E15" t="s">
        <v>129</v>
      </c>
      <c r="F15" t="s">
        <v>365</v>
      </c>
      <c r="G15" t="s">
        <v>361</v>
      </c>
      <c r="H15" t="s">
        <v>204</v>
      </c>
      <c r="I15" t="s">
        <v>155</v>
      </c>
      <c r="J15" t="s">
        <v>366</v>
      </c>
      <c r="K15" s="79">
        <v>5.35</v>
      </c>
      <c r="L15" t="s">
        <v>108</v>
      </c>
      <c r="M15" s="79">
        <v>0.99</v>
      </c>
      <c r="N15" s="79">
        <v>0.01</v>
      </c>
      <c r="O15" s="79">
        <v>2237625</v>
      </c>
      <c r="P15" s="79">
        <v>100.55</v>
      </c>
      <c r="Q15" s="79">
        <v>2249.9319375</v>
      </c>
      <c r="R15" s="79">
        <v>7.0000000000000007E-2</v>
      </c>
      <c r="S15" s="79">
        <v>1.02</v>
      </c>
      <c r="T15" s="79">
        <v>0.18</v>
      </c>
    </row>
    <row r="16" spans="2:65">
      <c r="B16" s="96" t="s">
        <v>367</v>
      </c>
      <c r="C16" t="s">
        <v>368</v>
      </c>
      <c r="D16" t="s">
        <v>106</v>
      </c>
      <c r="E16" t="s">
        <v>129</v>
      </c>
      <c r="F16" t="s">
        <v>365</v>
      </c>
      <c r="G16" t="s">
        <v>361</v>
      </c>
      <c r="H16" t="s">
        <v>204</v>
      </c>
      <c r="I16" t="s">
        <v>155</v>
      </c>
      <c r="J16" t="s">
        <v>369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976948.16</v>
      </c>
      <c r="P16" s="79">
        <v>98.68</v>
      </c>
      <c r="Q16" s="79">
        <v>964.05244428799995</v>
      </c>
      <c r="R16" s="79">
        <v>0.05</v>
      </c>
      <c r="S16" s="79">
        <v>0.44</v>
      </c>
      <c r="T16" s="79">
        <v>0.08</v>
      </c>
    </row>
    <row r="17" spans="2:20">
      <c r="B17" s="96" t="s">
        <v>370</v>
      </c>
      <c r="C17" t="s">
        <v>371</v>
      </c>
      <c r="D17" t="s">
        <v>106</v>
      </c>
      <c r="E17" t="s">
        <v>129</v>
      </c>
      <c r="F17" t="s">
        <v>365</v>
      </c>
      <c r="G17" t="s">
        <v>361</v>
      </c>
      <c r="H17" t="s">
        <v>204</v>
      </c>
      <c r="I17" t="s">
        <v>155</v>
      </c>
      <c r="J17" t="s">
        <v>372</v>
      </c>
      <c r="K17" s="79">
        <v>2.82</v>
      </c>
      <c r="L17" t="s">
        <v>108</v>
      </c>
      <c r="M17" s="79">
        <v>0.64</v>
      </c>
      <c r="N17" s="79">
        <v>0.01</v>
      </c>
      <c r="O17" s="79">
        <v>4226390</v>
      </c>
      <c r="P17" s="79">
        <v>99.05</v>
      </c>
      <c r="Q17" s="79">
        <v>4186.2392950000003</v>
      </c>
      <c r="R17" s="79">
        <v>0.13</v>
      </c>
      <c r="S17" s="79">
        <v>1.89</v>
      </c>
      <c r="T17" s="79">
        <v>0.33</v>
      </c>
    </row>
    <row r="18" spans="2:20">
      <c r="B18" s="96" t="s">
        <v>373</v>
      </c>
      <c r="C18" t="s">
        <v>374</v>
      </c>
      <c r="D18" t="s">
        <v>106</v>
      </c>
      <c r="E18" t="s">
        <v>129</v>
      </c>
      <c r="F18" t="s">
        <v>365</v>
      </c>
      <c r="G18" t="s">
        <v>361</v>
      </c>
      <c r="H18" t="s">
        <v>204</v>
      </c>
      <c r="I18" t="s">
        <v>155</v>
      </c>
      <c r="J18" t="s">
        <v>375</v>
      </c>
      <c r="K18" s="79">
        <v>4</v>
      </c>
      <c r="L18" t="s">
        <v>108</v>
      </c>
      <c r="M18" s="79">
        <v>4</v>
      </c>
      <c r="N18" s="79">
        <v>0.01</v>
      </c>
      <c r="O18" s="79">
        <v>1826613</v>
      </c>
      <c r="P18" s="79">
        <v>116.5</v>
      </c>
      <c r="Q18" s="79">
        <v>2128.0041449999999</v>
      </c>
      <c r="R18" s="79">
        <v>0.09</v>
      </c>
      <c r="S18" s="79">
        <v>0.96</v>
      </c>
      <c r="T18" s="79">
        <v>0.17</v>
      </c>
    </row>
    <row r="19" spans="2:20">
      <c r="B19" s="96" t="s">
        <v>376</v>
      </c>
      <c r="C19" t="s">
        <v>377</v>
      </c>
      <c r="D19" t="s">
        <v>106</v>
      </c>
      <c r="E19" t="s">
        <v>129</v>
      </c>
      <c r="F19" t="s">
        <v>365</v>
      </c>
      <c r="G19" t="s">
        <v>361</v>
      </c>
      <c r="H19" t="s">
        <v>204</v>
      </c>
      <c r="I19" t="s">
        <v>155</v>
      </c>
      <c r="J19" t="s">
        <v>378</v>
      </c>
      <c r="K19" s="79">
        <v>1.79</v>
      </c>
      <c r="L19" t="s">
        <v>108</v>
      </c>
      <c r="M19" s="79">
        <v>2.58</v>
      </c>
      <c r="N19" s="79">
        <v>0.01</v>
      </c>
      <c r="O19" s="79">
        <v>2043655</v>
      </c>
      <c r="P19" s="79">
        <v>105.96</v>
      </c>
      <c r="Q19" s="79">
        <v>2165.4568380000001</v>
      </c>
      <c r="R19" s="79">
        <v>0.08</v>
      </c>
      <c r="S19" s="79">
        <v>0.98</v>
      </c>
      <c r="T19" s="79">
        <v>0.17</v>
      </c>
    </row>
    <row r="20" spans="2:20">
      <c r="B20" s="96" t="s">
        <v>379</v>
      </c>
      <c r="C20" t="s">
        <v>380</v>
      </c>
      <c r="D20" t="s">
        <v>106</v>
      </c>
      <c r="E20" t="s">
        <v>129</v>
      </c>
      <c r="F20" t="s">
        <v>381</v>
      </c>
      <c r="G20" t="s">
        <v>361</v>
      </c>
      <c r="H20" t="s">
        <v>204</v>
      </c>
      <c r="I20" t="s">
        <v>155</v>
      </c>
      <c r="J20" t="s">
        <v>382</v>
      </c>
      <c r="K20" s="79">
        <v>2.42</v>
      </c>
      <c r="L20" t="s">
        <v>108</v>
      </c>
      <c r="M20" s="79">
        <v>1.6</v>
      </c>
      <c r="N20" s="79">
        <v>0</v>
      </c>
      <c r="O20" s="79">
        <v>734507</v>
      </c>
      <c r="P20" s="79">
        <v>102.09</v>
      </c>
      <c r="Q20" s="79">
        <v>749.85819630000003</v>
      </c>
      <c r="R20" s="79">
        <v>0.02</v>
      </c>
      <c r="S20" s="79">
        <v>0.34</v>
      </c>
      <c r="T20" s="79">
        <v>0.06</v>
      </c>
    </row>
    <row r="21" spans="2:20">
      <c r="B21" s="96" t="s">
        <v>383</v>
      </c>
      <c r="C21" t="s">
        <v>384</v>
      </c>
      <c r="D21" t="s">
        <v>106</v>
      </c>
      <c r="E21" t="s">
        <v>129</v>
      </c>
      <c r="F21" t="s">
        <v>381</v>
      </c>
      <c r="G21" t="s">
        <v>361</v>
      </c>
      <c r="H21" t="s">
        <v>204</v>
      </c>
      <c r="I21" t="s">
        <v>155</v>
      </c>
      <c r="J21" t="s">
        <v>385</v>
      </c>
      <c r="K21" s="79">
        <v>4.8099999999999996</v>
      </c>
      <c r="L21" t="s">
        <v>108</v>
      </c>
      <c r="M21" s="79">
        <v>5</v>
      </c>
      <c r="N21" s="79">
        <v>0.01</v>
      </c>
      <c r="O21" s="79">
        <v>5033403</v>
      </c>
      <c r="P21" s="79">
        <v>124.44</v>
      </c>
      <c r="Q21" s="79">
        <v>6263.5666932000004</v>
      </c>
      <c r="R21" s="79">
        <v>0.16</v>
      </c>
      <c r="S21" s="79">
        <v>2.83</v>
      </c>
      <c r="T21" s="79">
        <v>0.5</v>
      </c>
    </row>
    <row r="22" spans="2:20">
      <c r="B22" s="96" t="s">
        <v>386</v>
      </c>
      <c r="C22" t="s">
        <v>387</v>
      </c>
      <c r="D22" t="s">
        <v>106</v>
      </c>
      <c r="E22" t="s">
        <v>129</v>
      </c>
      <c r="F22" t="s">
        <v>381</v>
      </c>
      <c r="G22" t="s">
        <v>361</v>
      </c>
      <c r="H22" t="s">
        <v>204</v>
      </c>
      <c r="I22" t="s">
        <v>155</v>
      </c>
      <c r="J22" t="s">
        <v>262</v>
      </c>
      <c r="K22" s="79">
        <v>0.85</v>
      </c>
      <c r="L22" t="s">
        <v>108</v>
      </c>
      <c r="M22" s="79">
        <v>4.5</v>
      </c>
      <c r="N22" s="79">
        <v>0</v>
      </c>
      <c r="O22" s="79">
        <v>334315.52000000002</v>
      </c>
      <c r="P22" s="79">
        <v>106.16</v>
      </c>
      <c r="Q22" s="79">
        <v>354.90935603200001</v>
      </c>
      <c r="R22" s="79">
        <v>0.1</v>
      </c>
      <c r="S22" s="79">
        <v>0.16</v>
      </c>
      <c r="T22" s="79">
        <v>0.03</v>
      </c>
    </row>
    <row r="23" spans="2:20">
      <c r="B23" s="96" t="s">
        <v>388</v>
      </c>
      <c r="C23" t="s">
        <v>389</v>
      </c>
      <c r="D23" t="s">
        <v>106</v>
      </c>
      <c r="E23" t="s">
        <v>129</v>
      </c>
      <c r="F23" t="s">
        <v>381</v>
      </c>
      <c r="G23" t="s">
        <v>361</v>
      </c>
      <c r="H23" t="s">
        <v>204</v>
      </c>
      <c r="I23" t="s">
        <v>155</v>
      </c>
      <c r="J23" t="s">
        <v>390</v>
      </c>
      <c r="K23" s="79">
        <v>3.45</v>
      </c>
      <c r="L23" t="s">
        <v>108</v>
      </c>
      <c r="M23" s="79">
        <v>0.7</v>
      </c>
      <c r="N23" s="79">
        <v>0.01</v>
      </c>
      <c r="O23" s="79">
        <v>4470541.03</v>
      </c>
      <c r="P23" s="79">
        <v>100.71</v>
      </c>
      <c r="Q23" s="79">
        <v>4502.281871313</v>
      </c>
      <c r="R23" s="79">
        <v>0.1</v>
      </c>
      <c r="S23" s="79">
        <v>2.04</v>
      </c>
      <c r="T23" s="79">
        <v>0.36</v>
      </c>
    </row>
    <row r="24" spans="2:20">
      <c r="B24" s="96" t="s">
        <v>391</v>
      </c>
      <c r="C24" t="s">
        <v>392</v>
      </c>
      <c r="D24" t="s">
        <v>106</v>
      </c>
      <c r="E24" t="s">
        <v>129</v>
      </c>
      <c r="F24" t="s">
        <v>393</v>
      </c>
      <c r="G24" t="s">
        <v>394</v>
      </c>
      <c r="H24" t="s">
        <v>209</v>
      </c>
      <c r="I24" t="s">
        <v>155</v>
      </c>
      <c r="J24" t="s">
        <v>395</v>
      </c>
      <c r="K24" s="79">
        <v>5.47</v>
      </c>
      <c r="L24" t="s">
        <v>108</v>
      </c>
      <c r="M24" s="79">
        <v>1.64</v>
      </c>
      <c r="N24" s="79">
        <v>0.01</v>
      </c>
      <c r="O24" s="79">
        <v>1443029</v>
      </c>
      <c r="P24" s="79">
        <v>101.5</v>
      </c>
      <c r="Q24" s="79">
        <v>1464.6744349999999</v>
      </c>
      <c r="R24" s="79">
        <v>0.14000000000000001</v>
      </c>
      <c r="S24" s="79">
        <v>0.66</v>
      </c>
      <c r="T24" s="79">
        <v>0.12</v>
      </c>
    </row>
    <row r="25" spans="2:20">
      <c r="B25" s="96" t="s">
        <v>396</v>
      </c>
      <c r="C25" t="s">
        <v>397</v>
      </c>
      <c r="D25" t="s">
        <v>106</v>
      </c>
      <c r="E25" t="s">
        <v>129</v>
      </c>
      <c r="F25" t="s">
        <v>393</v>
      </c>
      <c r="G25" t="s">
        <v>394</v>
      </c>
      <c r="H25" t="s">
        <v>398</v>
      </c>
      <c r="I25" t="s">
        <v>156</v>
      </c>
      <c r="J25" t="s">
        <v>399</v>
      </c>
      <c r="K25" s="79">
        <v>6.79</v>
      </c>
      <c r="L25" t="s">
        <v>108</v>
      </c>
      <c r="M25" s="79">
        <v>1.34</v>
      </c>
      <c r="N25" s="79">
        <v>0.02</v>
      </c>
      <c r="O25" s="79">
        <v>1436498</v>
      </c>
      <c r="P25" s="79">
        <v>97.38</v>
      </c>
      <c r="Q25" s="79">
        <v>1398.8617523999999</v>
      </c>
      <c r="R25" s="79">
        <v>7.0000000000000007E-2</v>
      </c>
      <c r="S25" s="79">
        <v>0.63</v>
      </c>
      <c r="T25" s="79">
        <v>0.11</v>
      </c>
    </row>
    <row r="26" spans="2:20">
      <c r="B26" s="96" t="s">
        <v>400</v>
      </c>
      <c r="C26" t="s">
        <v>401</v>
      </c>
      <c r="D26" t="s">
        <v>106</v>
      </c>
      <c r="E26" t="s">
        <v>129</v>
      </c>
      <c r="F26" t="s">
        <v>393</v>
      </c>
      <c r="G26" t="s">
        <v>394</v>
      </c>
      <c r="H26" t="s">
        <v>209</v>
      </c>
      <c r="I26" t="s">
        <v>155</v>
      </c>
      <c r="J26" t="s">
        <v>402</v>
      </c>
      <c r="K26" s="79">
        <v>4.42</v>
      </c>
      <c r="L26" t="s">
        <v>108</v>
      </c>
      <c r="M26" s="79">
        <v>0.65</v>
      </c>
      <c r="N26" s="79">
        <v>0.01</v>
      </c>
      <c r="O26" s="79">
        <v>1023082.32</v>
      </c>
      <c r="P26" s="79">
        <v>97.49</v>
      </c>
      <c r="Q26" s="79">
        <v>997.40295376799997</v>
      </c>
      <c r="R26" s="79">
        <v>0.1</v>
      </c>
      <c r="S26" s="79">
        <v>0.45</v>
      </c>
      <c r="T26" s="79">
        <v>0.08</v>
      </c>
    </row>
    <row r="27" spans="2:20">
      <c r="B27" s="96" t="s">
        <v>403</v>
      </c>
      <c r="C27" t="s">
        <v>404</v>
      </c>
      <c r="D27" t="s">
        <v>106</v>
      </c>
      <c r="E27" t="s">
        <v>129</v>
      </c>
      <c r="F27" t="s">
        <v>405</v>
      </c>
      <c r="G27" t="s">
        <v>361</v>
      </c>
      <c r="H27" t="s">
        <v>209</v>
      </c>
      <c r="I27" t="s">
        <v>155</v>
      </c>
      <c r="J27" t="s">
        <v>262</v>
      </c>
      <c r="K27" s="79">
        <v>0.82</v>
      </c>
      <c r="L27" t="s">
        <v>108</v>
      </c>
      <c r="M27" s="79">
        <v>4.2</v>
      </c>
      <c r="N27" s="79">
        <v>0.01</v>
      </c>
      <c r="O27" s="79">
        <v>114460.28</v>
      </c>
      <c r="P27" s="79">
        <v>128.36000000000001</v>
      </c>
      <c r="Q27" s="79">
        <v>146.92121540799999</v>
      </c>
      <c r="R27" s="79">
        <v>0.11</v>
      </c>
      <c r="S27" s="79">
        <v>7.0000000000000007E-2</v>
      </c>
      <c r="T27" s="79">
        <v>0.01</v>
      </c>
    </row>
    <row r="28" spans="2:20">
      <c r="B28" s="96" t="s">
        <v>406</v>
      </c>
      <c r="C28" t="s">
        <v>407</v>
      </c>
      <c r="D28" t="s">
        <v>106</v>
      </c>
      <c r="E28" t="s">
        <v>129</v>
      </c>
      <c r="F28" t="s">
        <v>405</v>
      </c>
      <c r="G28" t="s">
        <v>361</v>
      </c>
      <c r="H28" t="s">
        <v>209</v>
      </c>
      <c r="I28" t="s">
        <v>155</v>
      </c>
      <c r="J28" t="s">
        <v>408</v>
      </c>
      <c r="K28" s="79">
        <v>2.98</v>
      </c>
      <c r="L28" t="s">
        <v>108</v>
      </c>
      <c r="M28" s="79">
        <v>0.8</v>
      </c>
      <c r="N28" s="79">
        <v>0.01</v>
      </c>
      <c r="O28" s="79">
        <v>1844069</v>
      </c>
      <c r="P28" s="79">
        <v>100.88</v>
      </c>
      <c r="Q28" s="79">
        <v>1860.2968072000001</v>
      </c>
      <c r="R28" s="79">
        <v>0.28999999999999998</v>
      </c>
      <c r="S28" s="79">
        <v>0.84</v>
      </c>
      <c r="T28" s="79">
        <v>0.15</v>
      </c>
    </row>
    <row r="29" spans="2:20">
      <c r="B29" s="96" t="s">
        <v>409</v>
      </c>
      <c r="C29" t="s">
        <v>410</v>
      </c>
      <c r="D29" t="s">
        <v>106</v>
      </c>
      <c r="E29" t="s">
        <v>129</v>
      </c>
      <c r="F29" t="s">
        <v>360</v>
      </c>
      <c r="G29" t="s">
        <v>361</v>
      </c>
      <c r="H29" t="s">
        <v>209</v>
      </c>
      <c r="I29" t="s">
        <v>155</v>
      </c>
      <c r="J29" t="s">
        <v>411</v>
      </c>
      <c r="K29" s="79">
        <v>0.6</v>
      </c>
      <c r="L29" t="s">
        <v>108</v>
      </c>
      <c r="M29" s="79">
        <v>4.4000000000000004</v>
      </c>
      <c r="N29" s="79">
        <v>0</v>
      </c>
      <c r="O29" s="79">
        <v>112091.38</v>
      </c>
      <c r="P29" s="79">
        <v>121.55</v>
      </c>
      <c r="Q29" s="79">
        <v>136.24707239</v>
      </c>
      <c r="R29" s="79">
        <v>0.02</v>
      </c>
      <c r="S29" s="79">
        <v>0.06</v>
      </c>
      <c r="T29" s="79">
        <v>0.01</v>
      </c>
    </row>
    <row r="30" spans="2:20">
      <c r="B30" s="96" t="s">
        <v>412</v>
      </c>
      <c r="C30" t="s">
        <v>413</v>
      </c>
      <c r="D30" t="s">
        <v>106</v>
      </c>
      <c r="E30" t="s">
        <v>129</v>
      </c>
      <c r="F30" t="s">
        <v>360</v>
      </c>
      <c r="G30" t="s">
        <v>361</v>
      </c>
      <c r="H30" t="s">
        <v>209</v>
      </c>
      <c r="I30" t="s">
        <v>155</v>
      </c>
      <c r="J30" t="s">
        <v>411</v>
      </c>
      <c r="K30" s="79">
        <v>0.45</v>
      </c>
      <c r="L30" t="s">
        <v>108</v>
      </c>
      <c r="M30" s="79">
        <v>2.6</v>
      </c>
      <c r="N30" s="79">
        <v>0</v>
      </c>
      <c r="O30" s="79">
        <v>1507904</v>
      </c>
      <c r="P30" s="79">
        <v>108.56</v>
      </c>
      <c r="Q30" s="79">
        <v>1636.9805824</v>
      </c>
      <c r="R30" s="79">
        <v>0.05</v>
      </c>
      <c r="S30" s="79">
        <v>0.74</v>
      </c>
      <c r="T30" s="79">
        <v>0.13</v>
      </c>
    </row>
    <row r="31" spans="2:20">
      <c r="B31" s="96" t="s">
        <v>414</v>
      </c>
      <c r="C31" t="s">
        <v>415</v>
      </c>
      <c r="D31" t="s">
        <v>106</v>
      </c>
      <c r="E31" t="s">
        <v>129</v>
      </c>
      <c r="F31" t="s">
        <v>360</v>
      </c>
      <c r="G31" t="s">
        <v>361</v>
      </c>
      <c r="H31" t="s">
        <v>209</v>
      </c>
      <c r="I31" t="s">
        <v>155</v>
      </c>
      <c r="J31" t="s">
        <v>411</v>
      </c>
      <c r="K31" s="79">
        <v>3.43</v>
      </c>
      <c r="L31" t="s">
        <v>108</v>
      </c>
      <c r="M31" s="79">
        <v>3.4</v>
      </c>
      <c r="N31" s="79">
        <v>0.01</v>
      </c>
      <c r="O31" s="79">
        <v>3158952</v>
      </c>
      <c r="P31" s="79">
        <v>113.09</v>
      </c>
      <c r="Q31" s="79">
        <v>3572.4588168</v>
      </c>
      <c r="R31" s="79">
        <v>0.17</v>
      </c>
      <c r="S31" s="79">
        <v>1.62</v>
      </c>
      <c r="T31" s="79">
        <v>0.28000000000000003</v>
      </c>
    </row>
    <row r="32" spans="2:20">
      <c r="B32" s="96" t="s">
        <v>416</v>
      </c>
      <c r="C32" t="s">
        <v>417</v>
      </c>
      <c r="D32" t="s">
        <v>106</v>
      </c>
      <c r="E32" t="s">
        <v>129</v>
      </c>
      <c r="F32" t="s">
        <v>365</v>
      </c>
      <c r="G32" t="s">
        <v>361</v>
      </c>
      <c r="H32" t="s">
        <v>209</v>
      </c>
      <c r="I32" t="s">
        <v>155</v>
      </c>
      <c r="J32" t="s">
        <v>262</v>
      </c>
      <c r="K32" s="79">
        <v>2.39</v>
      </c>
      <c r="L32" t="s">
        <v>108</v>
      </c>
      <c r="M32" s="79">
        <v>3</v>
      </c>
      <c r="N32" s="79">
        <v>0.01</v>
      </c>
      <c r="O32" s="79">
        <v>1163406</v>
      </c>
      <c r="P32" s="79">
        <v>113.01</v>
      </c>
      <c r="Q32" s="79">
        <v>1314.7651206</v>
      </c>
      <c r="R32" s="79">
        <v>0.24</v>
      </c>
      <c r="S32" s="79">
        <v>0.59</v>
      </c>
      <c r="T32" s="79">
        <v>0.1</v>
      </c>
    </row>
    <row r="33" spans="2:20">
      <c r="B33" s="96" t="s">
        <v>418</v>
      </c>
      <c r="C33" t="s">
        <v>419</v>
      </c>
      <c r="D33" t="s">
        <v>106</v>
      </c>
      <c r="E33" t="s">
        <v>129</v>
      </c>
      <c r="F33" t="s">
        <v>365</v>
      </c>
      <c r="G33" t="s">
        <v>361</v>
      </c>
      <c r="H33" t="s">
        <v>209</v>
      </c>
      <c r="I33" t="s">
        <v>155</v>
      </c>
      <c r="J33" t="s">
        <v>420</v>
      </c>
      <c r="K33" s="79">
        <v>0.16</v>
      </c>
      <c r="L33" t="s">
        <v>108</v>
      </c>
      <c r="M33" s="79">
        <v>3.9</v>
      </c>
      <c r="N33" s="79">
        <v>0</v>
      </c>
      <c r="O33" s="79">
        <v>469901</v>
      </c>
      <c r="P33" s="79">
        <v>123.44</v>
      </c>
      <c r="Q33" s="79">
        <v>580.04579439999998</v>
      </c>
      <c r="R33" s="79">
        <v>0.03</v>
      </c>
      <c r="S33" s="79">
        <v>0.26</v>
      </c>
      <c r="T33" s="79">
        <v>0.05</v>
      </c>
    </row>
    <row r="34" spans="2:20">
      <c r="B34" s="96" t="s">
        <v>421</v>
      </c>
      <c r="C34" t="s">
        <v>422</v>
      </c>
      <c r="D34" t="s">
        <v>106</v>
      </c>
      <c r="E34" t="s">
        <v>129</v>
      </c>
      <c r="F34" t="s">
        <v>381</v>
      </c>
      <c r="G34" t="s">
        <v>361</v>
      </c>
      <c r="H34" t="s">
        <v>209</v>
      </c>
      <c r="I34" t="s">
        <v>155</v>
      </c>
      <c r="J34" t="s">
        <v>262</v>
      </c>
      <c r="K34" s="79">
        <v>0.72</v>
      </c>
      <c r="L34" t="s">
        <v>108</v>
      </c>
      <c r="M34" s="79">
        <v>4.7</v>
      </c>
      <c r="N34" s="79">
        <v>0</v>
      </c>
      <c r="O34" s="79">
        <v>87773.28</v>
      </c>
      <c r="P34" s="79">
        <v>124.1</v>
      </c>
      <c r="Q34" s="79">
        <v>108.92664048</v>
      </c>
      <c r="R34" s="79">
        <v>0.06</v>
      </c>
      <c r="S34" s="79">
        <v>0.05</v>
      </c>
      <c r="T34" s="79">
        <v>0.01</v>
      </c>
    </row>
    <row r="35" spans="2:20">
      <c r="B35" s="96" t="s">
        <v>423</v>
      </c>
      <c r="C35" t="s">
        <v>424</v>
      </c>
      <c r="D35" t="s">
        <v>106</v>
      </c>
      <c r="E35" t="s">
        <v>129</v>
      </c>
      <c r="F35" t="s">
        <v>381</v>
      </c>
      <c r="G35" t="s">
        <v>361</v>
      </c>
      <c r="H35" t="s">
        <v>209</v>
      </c>
      <c r="I35" t="s">
        <v>155</v>
      </c>
      <c r="J35" t="s">
        <v>425</v>
      </c>
      <c r="K35" s="79">
        <v>4.66</v>
      </c>
      <c r="L35" t="s">
        <v>108</v>
      </c>
      <c r="M35" s="79">
        <v>4.2</v>
      </c>
      <c r="N35" s="79">
        <v>0.01</v>
      </c>
      <c r="O35" s="79">
        <v>197846</v>
      </c>
      <c r="P35" s="79">
        <v>121</v>
      </c>
      <c r="Q35" s="79">
        <v>239.39366000000001</v>
      </c>
      <c r="R35" s="79">
        <v>0.02</v>
      </c>
      <c r="S35" s="79">
        <v>0.11</v>
      </c>
      <c r="T35" s="79">
        <v>0.02</v>
      </c>
    </row>
    <row r="36" spans="2:20">
      <c r="B36" s="96" t="s">
        <v>426</v>
      </c>
      <c r="C36" t="s">
        <v>427</v>
      </c>
      <c r="D36" t="s">
        <v>106</v>
      </c>
      <c r="E36" t="s">
        <v>129</v>
      </c>
      <c r="F36" t="s">
        <v>381</v>
      </c>
      <c r="G36" t="s">
        <v>361</v>
      </c>
      <c r="H36" t="s">
        <v>209</v>
      </c>
      <c r="I36" t="s">
        <v>155</v>
      </c>
      <c r="J36" t="s">
        <v>428</v>
      </c>
      <c r="K36" s="79">
        <v>2.44</v>
      </c>
      <c r="L36" t="s">
        <v>108</v>
      </c>
      <c r="M36" s="79">
        <v>4.0999999999999996</v>
      </c>
      <c r="N36" s="79">
        <v>0.01</v>
      </c>
      <c r="O36" s="79">
        <v>2501712</v>
      </c>
      <c r="P36" s="79">
        <v>130.18</v>
      </c>
      <c r="Q36" s="79">
        <v>3256.7286816000001</v>
      </c>
      <c r="R36" s="79">
        <v>0.08</v>
      </c>
      <c r="S36" s="79">
        <v>1.47</v>
      </c>
      <c r="T36" s="79">
        <v>0.26</v>
      </c>
    </row>
    <row r="37" spans="2:20">
      <c r="B37" s="96" t="s">
        <v>429</v>
      </c>
      <c r="C37" t="s">
        <v>430</v>
      </c>
      <c r="D37" t="s">
        <v>106</v>
      </c>
      <c r="E37" t="s">
        <v>129</v>
      </c>
      <c r="F37" t="s">
        <v>381</v>
      </c>
      <c r="G37" t="s">
        <v>361</v>
      </c>
      <c r="H37" t="s">
        <v>209</v>
      </c>
      <c r="I37" t="s">
        <v>155</v>
      </c>
      <c r="J37" t="s">
        <v>262</v>
      </c>
      <c r="K37" s="79">
        <v>3.89</v>
      </c>
      <c r="L37" t="s">
        <v>108</v>
      </c>
      <c r="M37" s="79">
        <v>4</v>
      </c>
      <c r="N37" s="79">
        <v>0.01</v>
      </c>
      <c r="O37" s="79">
        <v>1927664</v>
      </c>
      <c r="P37" s="79">
        <v>119.83</v>
      </c>
      <c r="Q37" s="79">
        <v>2309.9197712</v>
      </c>
      <c r="R37" s="79">
        <v>7.0000000000000007E-2</v>
      </c>
      <c r="S37" s="79">
        <v>1.05</v>
      </c>
      <c r="T37" s="79">
        <v>0.18</v>
      </c>
    </row>
    <row r="38" spans="2:20">
      <c r="B38" s="96" t="s">
        <v>431</v>
      </c>
      <c r="C38" t="s">
        <v>432</v>
      </c>
      <c r="D38" t="s">
        <v>106</v>
      </c>
      <c r="E38" t="s">
        <v>129</v>
      </c>
      <c r="F38" t="s">
        <v>433</v>
      </c>
      <c r="G38" t="s">
        <v>394</v>
      </c>
      <c r="H38" t="s">
        <v>434</v>
      </c>
      <c r="I38" t="s">
        <v>155</v>
      </c>
      <c r="J38" t="s">
        <v>435</v>
      </c>
      <c r="K38" s="79">
        <v>6.75</v>
      </c>
      <c r="L38" t="s">
        <v>108</v>
      </c>
      <c r="M38" s="79">
        <v>2.34</v>
      </c>
      <c r="N38" s="79">
        <v>0.02</v>
      </c>
      <c r="O38" s="79">
        <v>3735609.22</v>
      </c>
      <c r="P38" s="79">
        <v>100.93</v>
      </c>
      <c r="Q38" s="79">
        <v>3770.350385746</v>
      </c>
      <c r="R38" s="79">
        <v>0.22</v>
      </c>
      <c r="S38" s="79">
        <v>1.71</v>
      </c>
      <c r="T38" s="79">
        <v>0.3</v>
      </c>
    </row>
    <row r="39" spans="2:20">
      <c r="B39" s="96" t="s">
        <v>436</v>
      </c>
      <c r="C39" t="s">
        <v>437</v>
      </c>
      <c r="D39" t="s">
        <v>106</v>
      </c>
      <c r="E39" t="s">
        <v>129</v>
      </c>
      <c r="F39" t="s">
        <v>433</v>
      </c>
      <c r="G39" t="s">
        <v>394</v>
      </c>
      <c r="H39" t="s">
        <v>434</v>
      </c>
      <c r="I39" t="s">
        <v>155</v>
      </c>
      <c r="J39" t="s">
        <v>438</v>
      </c>
      <c r="K39" s="79">
        <v>3</v>
      </c>
      <c r="L39" t="s">
        <v>108</v>
      </c>
      <c r="M39" s="79">
        <v>3</v>
      </c>
      <c r="N39" s="79">
        <v>0.89</v>
      </c>
      <c r="O39" s="79">
        <v>1460842.87</v>
      </c>
      <c r="P39" s="79">
        <v>106.64</v>
      </c>
      <c r="Q39" s="79">
        <v>1557.8428365679999</v>
      </c>
      <c r="R39" s="79">
        <v>0.2</v>
      </c>
      <c r="S39" s="79">
        <v>0.7</v>
      </c>
      <c r="T39" s="79">
        <v>0.12</v>
      </c>
    </row>
    <row r="40" spans="2:20">
      <c r="B40" s="96" t="s">
        <v>439</v>
      </c>
      <c r="C40" t="s">
        <v>440</v>
      </c>
      <c r="D40" t="s">
        <v>106</v>
      </c>
      <c r="E40" t="s">
        <v>129</v>
      </c>
      <c r="F40" t="s">
        <v>433</v>
      </c>
      <c r="G40" t="s">
        <v>394</v>
      </c>
      <c r="H40" t="s">
        <v>434</v>
      </c>
      <c r="I40" t="s">
        <v>155</v>
      </c>
      <c r="J40" t="s">
        <v>441</v>
      </c>
      <c r="K40" s="79">
        <v>2.52</v>
      </c>
      <c r="L40" t="s">
        <v>108</v>
      </c>
      <c r="M40" s="79">
        <v>1.64</v>
      </c>
      <c r="N40" s="79">
        <v>0.01</v>
      </c>
      <c r="O40" s="79">
        <v>459695.47</v>
      </c>
      <c r="P40" s="79">
        <v>101.17</v>
      </c>
      <c r="Q40" s="79">
        <v>465.07390699899997</v>
      </c>
      <c r="R40" s="79">
        <v>0.08</v>
      </c>
      <c r="S40" s="79">
        <v>0.21</v>
      </c>
      <c r="T40" s="79">
        <v>0.04</v>
      </c>
    </row>
    <row r="41" spans="2:20">
      <c r="B41" s="96" t="s">
        <v>442</v>
      </c>
      <c r="C41" t="s">
        <v>443</v>
      </c>
      <c r="D41" t="s">
        <v>106</v>
      </c>
      <c r="E41" t="s">
        <v>129</v>
      </c>
      <c r="F41" t="s">
        <v>444</v>
      </c>
      <c r="G41" t="s">
        <v>138</v>
      </c>
      <c r="H41" t="s">
        <v>434</v>
      </c>
      <c r="I41" t="s">
        <v>155</v>
      </c>
      <c r="J41" t="s">
        <v>445</v>
      </c>
      <c r="K41" s="79">
        <v>6.89</v>
      </c>
      <c r="L41" t="s">
        <v>108</v>
      </c>
      <c r="M41" s="79">
        <v>2.2000000000000002</v>
      </c>
      <c r="N41" s="79">
        <v>1.62</v>
      </c>
      <c r="O41" s="79">
        <v>751797</v>
      </c>
      <c r="P41" s="79">
        <v>103.6</v>
      </c>
      <c r="Q41" s="79">
        <v>778.86169199999995</v>
      </c>
      <c r="R41" s="79">
        <v>0.19</v>
      </c>
      <c r="S41" s="79">
        <v>0.35</v>
      </c>
      <c r="T41" s="79">
        <v>0.06</v>
      </c>
    </row>
    <row r="42" spans="2:20">
      <c r="B42" s="96" t="s">
        <v>446</v>
      </c>
      <c r="C42" t="s">
        <v>447</v>
      </c>
      <c r="D42" t="s">
        <v>106</v>
      </c>
      <c r="E42" t="s">
        <v>129</v>
      </c>
      <c r="F42" t="s">
        <v>444</v>
      </c>
      <c r="G42" t="s">
        <v>138</v>
      </c>
      <c r="H42" t="s">
        <v>434</v>
      </c>
      <c r="I42" t="s">
        <v>155</v>
      </c>
      <c r="J42" t="s">
        <v>448</v>
      </c>
      <c r="K42" s="79">
        <v>3.46</v>
      </c>
      <c r="L42" t="s">
        <v>108</v>
      </c>
      <c r="M42" s="79">
        <v>3.7</v>
      </c>
      <c r="N42" s="79">
        <v>0.01</v>
      </c>
      <c r="O42" s="79">
        <v>4480577</v>
      </c>
      <c r="P42" s="79">
        <v>113.69</v>
      </c>
      <c r="Q42" s="79">
        <v>5093.9679913</v>
      </c>
      <c r="R42" s="79">
        <v>0.16</v>
      </c>
      <c r="S42" s="79">
        <v>2.2999999999999998</v>
      </c>
      <c r="T42" s="79">
        <v>0.41</v>
      </c>
    </row>
    <row r="43" spans="2:20">
      <c r="B43" s="96" t="s">
        <v>449</v>
      </c>
      <c r="C43" t="s">
        <v>450</v>
      </c>
      <c r="D43" t="s">
        <v>106</v>
      </c>
      <c r="E43" t="s">
        <v>129</v>
      </c>
      <c r="F43" t="s">
        <v>405</v>
      </c>
      <c r="G43" t="s">
        <v>361</v>
      </c>
      <c r="H43" t="s">
        <v>434</v>
      </c>
      <c r="I43" t="s">
        <v>155</v>
      </c>
      <c r="J43" t="s">
        <v>262</v>
      </c>
      <c r="K43" s="79">
        <v>2.2000000000000002</v>
      </c>
      <c r="L43" t="s">
        <v>108</v>
      </c>
      <c r="M43" s="79">
        <v>2.8</v>
      </c>
      <c r="N43" s="79">
        <v>0.01</v>
      </c>
      <c r="O43" s="79">
        <v>1435799</v>
      </c>
      <c r="P43" s="79">
        <v>107.46</v>
      </c>
      <c r="Q43" s="79">
        <v>1542.9096053999999</v>
      </c>
      <c r="R43" s="79">
        <v>0.15</v>
      </c>
      <c r="S43" s="79">
        <v>0.7</v>
      </c>
      <c r="T43" s="79">
        <v>0.12</v>
      </c>
    </row>
    <row r="44" spans="2:20">
      <c r="B44" s="96" t="s">
        <v>451</v>
      </c>
      <c r="C44" t="s">
        <v>452</v>
      </c>
      <c r="D44" t="s">
        <v>106</v>
      </c>
      <c r="E44" t="s">
        <v>129</v>
      </c>
      <c r="F44" t="s">
        <v>405</v>
      </c>
      <c r="G44" t="s">
        <v>361</v>
      </c>
      <c r="H44" t="s">
        <v>434</v>
      </c>
      <c r="I44" t="s">
        <v>155</v>
      </c>
      <c r="J44" t="s">
        <v>262</v>
      </c>
      <c r="K44" s="79">
        <v>0.2</v>
      </c>
      <c r="L44" t="s">
        <v>108</v>
      </c>
      <c r="M44" s="79">
        <v>3.85</v>
      </c>
      <c r="N44" s="79">
        <v>0</v>
      </c>
      <c r="O44" s="79">
        <v>483700</v>
      </c>
      <c r="P44" s="79">
        <v>121.03</v>
      </c>
      <c r="Q44" s="79">
        <v>585.42210999999998</v>
      </c>
      <c r="R44" s="79">
        <v>0.13</v>
      </c>
      <c r="S44" s="79">
        <v>0.26</v>
      </c>
      <c r="T44" s="79">
        <v>0.05</v>
      </c>
    </row>
    <row r="45" spans="2:20">
      <c r="B45" s="96" t="s">
        <v>453</v>
      </c>
      <c r="C45" t="s">
        <v>454</v>
      </c>
      <c r="D45" t="s">
        <v>106</v>
      </c>
      <c r="E45" t="s">
        <v>129</v>
      </c>
      <c r="F45" t="s">
        <v>405</v>
      </c>
      <c r="G45" t="s">
        <v>361</v>
      </c>
      <c r="H45" t="s">
        <v>434</v>
      </c>
      <c r="I45" t="s">
        <v>155</v>
      </c>
      <c r="J45" t="s">
        <v>262</v>
      </c>
      <c r="K45" s="79">
        <v>2.39</v>
      </c>
      <c r="L45" t="s">
        <v>108</v>
      </c>
      <c r="M45" s="79">
        <v>4.2</v>
      </c>
      <c r="N45" s="79">
        <v>0</v>
      </c>
      <c r="O45" s="79">
        <v>2.66</v>
      </c>
      <c r="P45" s="79">
        <v>130.71</v>
      </c>
      <c r="Q45" s="79">
        <v>3.4768860000000002E-3</v>
      </c>
      <c r="R45" s="79">
        <v>0</v>
      </c>
      <c r="S45" s="79">
        <v>0</v>
      </c>
      <c r="T45" s="79">
        <v>0</v>
      </c>
    </row>
    <row r="46" spans="2:20">
      <c r="B46" s="96" t="s">
        <v>455</v>
      </c>
      <c r="C46" t="s">
        <v>456</v>
      </c>
      <c r="D46" t="s">
        <v>106</v>
      </c>
      <c r="E46" t="s">
        <v>129</v>
      </c>
      <c r="F46" t="s">
        <v>405</v>
      </c>
      <c r="G46" t="s">
        <v>361</v>
      </c>
      <c r="H46" t="s">
        <v>434</v>
      </c>
      <c r="I46" t="s">
        <v>155</v>
      </c>
      <c r="J46" t="s">
        <v>382</v>
      </c>
      <c r="K46" s="79">
        <v>2.29</v>
      </c>
      <c r="L46" t="s">
        <v>108</v>
      </c>
      <c r="M46" s="79">
        <v>3.1</v>
      </c>
      <c r="N46" s="79">
        <v>0.01</v>
      </c>
      <c r="O46" s="79">
        <v>940240</v>
      </c>
      <c r="P46" s="79">
        <v>111.06</v>
      </c>
      <c r="Q46" s="79">
        <v>1044.230544</v>
      </c>
      <c r="R46" s="79">
        <v>0.14000000000000001</v>
      </c>
      <c r="S46" s="79">
        <v>0.47</v>
      </c>
      <c r="T46" s="79">
        <v>0.08</v>
      </c>
    </row>
    <row r="47" spans="2:20">
      <c r="B47" s="96" t="s">
        <v>457</v>
      </c>
      <c r="C47" t="s">
        <v>458</v>
      </c>
      <c r="D47" t="s">
        <v>106</v>
      </c>
      <c r="E47" t="s">
        <v>129</v>
      </c>
      <c r="F47" t="s">
        <v>360</v>
      </c>
      <c r="G47" t="s">
        <v>361</v>
      </c>
      <c r="H47" t="s">
        <v>434</v>
      </c>
      <c r="I47" t="s">
        <v>155</v>
      </c>
      <c r="J47" t="s">
        <v>459</v>
      </c>
      <c r="K47" s="79">
        <v>3.59</v>
      </c>
      <c r="L47" t="s">
        <v>108</v>
      </c>
      <c r="M47" s="79">
        <v>4</v>
      </c>
      <c r="N47" s="79">
        <v>0.01</v>
      </c>
      <c r="O47" s="79">
        <v>3321303</v>
      </c>
      <c r="P47" s="79">
        <v>119.37</v>
      </c>
      <c r="Q47" s="79">
        <v>3964.6393911</v>
      </c>
      <c r="R47" s="79">
        <v>0.25</v>
      </c>
      <c r="S47" s="79">
        <v>1.79</v>
      </c>
      <c r="T47" s="79">
        <v>0.32</v>
      </c>
    </row>
    <row r="48" spans="2:20">
      <c r="B48" s="96" t="s">
        <v>460</v>
      </c>
      <c r="C48" t="s">
        <v>461</v>
      </c>
      <c r="D48" t="s">
        <v>106</v>
      </c>
      <c r="E48" t="s">
        <v>129</v>
      </c>
      <c r="F48" t="s">
        <v>462</v>
      </c>
      <c r="G48" t="s">
        <v>361</v>
      </c>
      <c r="H48" t="s">
        <v>434</v>
      </c>
      <c r="I48" t="s">
        <v>155</v>
      </c>
      <c r="J48" t="s">
        <v>428</v>
      </c>
      <c r="K48" s="79">
        <v>2.95</v>
      </c>
      <c r="L48" t="s">
        <v>108</v>
      </c>
      <c r="M48" s="79">
        <v>4.75</v>
      </c>
      <c r="N48" s="79">
        <v>0.01</v>
      </c>
      <c r="O48" s="79">
        <v>549333.04</v>
      </c>
      <c r="P48" s="79">
        <v>133.30000000000001</v>
      </c>
      <c r="Q48" s="79">
        <v>732.26094232000003</v>
      </c>
      <c r="R48" s="79">
        <v>0.13</v>
      </c>
      <c r="S48" s="79">
        <v>0.33</v>
      </c>
      <c r="T48" s="79">
        <v>0.06</v>
      </c>
    </row>
    <row r="49" spans="2:20">
      <c r="B49" s="96" t="s">
        <v>463</v>
      </c>
      <c r="C49" t="s">
        <v>464</v>
      </c>
      <c r="D49" t="s">
        <v>106</v>
      </c>
      <c r="E49" t="s">
        <v>129</v>
      </c>
      <c r="F49" t="s">
        <v>462</v>
      </c>
      <c r="G49" t="s">
        <v>361</v>
      </c>
      <c r="H49" t="s">
        <v>434</v>
      </c>
      <c r="I49" t="s">
        <v>155</v>
      </c>
      <c r="J49" t="s">
        <v>262</v>
      </c>
      <c r="K49" s="79">
        <v>1</v>
      </c>
      <c r="L49" t="s">
        <v>108</v>
      </c>
      <c r="M49" s="79">
        <v>5.5</v>
      </c>
      <c r="N49" s="79">
        <v>0.01</v>
      </c>
      <c r="O49" s="79">
        <v>34057.15</v>
      </c>
      <c r="P49" s="79">
        <v>129.05000000000001</v>
      </c>
      <c r="Q49" s="79">
        <v>43.950752074999997</v>
      </c>
      <c r="R49" s="79">
        <v>0.04</v>
      </c>
      <c r="S49" s="79">
        <v>0.02</v>
      </c>
      <c r="T49" s="79">
        <v>0</v>
      </c>
    </row>
    <row r="50" spans="2:20">
      <c r="B50" s="96" t="s">
        <v>465</v>
      </c>
      <c r="C50" t="s">
        <v>466</v>
      </c>
      <c r="D50" t="s">
        <v>106</v>
      </c>
      <c r="E50" t="s">
        <v>129</v>
      </c>
      <c r="F50" t="s">
        <v>462</v>
      </c>
      <c r="G50" t="s">
        <v>361</v>
      </c>
      <c r="H50" t="s">
        <v>434</v>
      </c>
      <c r="I50" t="s">
        <v>155</v>
      </c>
      <c r="J50" t="s">
        <v>262</v>
      </c>
      <c r="K50" s="79">
        <v>1.63</v>
      </c>
      <c r="L50" t="s">
        <v>108</v>
      </c>
      <c r="M50" s="79">
        <v>5.25</v>
      </c>
      <c r="N50" s="79">
        <v>0.01</v>
      </c>
      <c r="O50" s="79">
        <v>307500</v>
      </c>
      <c r="P50" s="79">
        <v>133.01</v>
      </c>
      <c r="Q50" s="79">
        <v>409.00574999999998</v>
      </c>
      <c r="R50" s="79">
        <v>0.09</v>
      </c>
      <c r="S50" s="79">
        <v>0.19</v>
      </c>
      <c r="T50" s="79">
        <v>0.03</v>
      </c>
    </row>
    <row r="51" spans="2:20">
      <c r="B51" s="96" t="s">
        <v>467</v>
      </c>
      <c r="C51" t="s">
        <v>468</v>
      </c>
      <c r="D51" t="s">
        <v>106</v>
      </c>
      <c r="E51" t="s">
        <v>129</v>
      </c>
      <c r="F51" t="s">
        <v>469</v>
      </c>
      <c r="G51" t="s">
        <v>470</v>
      </c>
      <c r="H51" t="s">
        <v>434</v>
      </c>
      <c r="I51" t="s">
        <v>155</v>
      </c>
      <c r="J51" t="s">
        <v>262</v>
      </c>
      <c r="K51" s="79">
        <v>2.65</v>
      </c>
      <c r="L51" t="s">
        <v>108</v>
      </c>
      <c r="M51" s="79">
        <v>4.6500000000000004</v>
      </c>
      <c r="N51" s="79">
        <v>0.01</v>
      </c>
      <c r="O51" s="79">
        <v>29423.23</v>
      </c>
      <c r="P51" s="79">
        <v>132.26</v>
      </c>
      <c r="Q51" s="79">
        <v>38.915163997999997</v>
      </c>
      <c r="R51" s="79">
        <v>0.02</v>
      </c>
      <c r="S51" s="79">
        <v>0.02</v>
      </c>
      <c r="T51" s="79">
        <v>0</v>
      </c>
    </row>
    <row r="52" spans="2:20">
      <c r="B52" s="96" t="s">
        <v>471</v>
      </c>
      <c r="C52" t="s">
        <v>472</v>
      </c>
      <c r="D52" t="s">
        <v>106</v>
      </c>
      <c r="E52" t="s">
        <v>129</v>
      </c>
      <c r="F52" t="s">
        <v>473</v>
      </c>
      <c r="G52" t="s">
        <v>394</v>
      </c>
      <c r="H52" t="s">
        <v>434</v>
      </c>
      <c r="I52" t="s">
        <v>155</v>
      </c>
      <c r="J52" t="s">
        <v>262</v>
      </c>
      <c r="K52" s="79">
        <v>2.82</v>
      </c>
      <c r="L52" t="s">
        <v>108</v>
      </c>
      <c r="M52" s="79">
        <v>3.64</v>
      </c>
      <c r="N52" s="79">
        <v>0.97</v>
      </c>
      <c r="O52" s="79">
        <v>219091.51</v>
      </c>
      <c r="P52" s="79">
        <v>116.05</v>
      </c>
      <c r="Q52" s="79">
        <v>254.255697355</v>
      </c>
      <c r="R52" s="79">
        <v>0.2</v>
      </c>
      <c r="S52" s="79">
        <v>0.12</v>
      </c>
      <c r="T52" s="79">
        <v>0.02</v>
      </c>
    </row>
    <row r="53" spans="2:20">
      <c r="B53" s="96" t="s">
        <v>474</v>
      </c>
      <c r="C53" t="s">
        <v>475</v>
      </c>
      <c r="D53" t="s">
        <v>106</v>
      </c>
      <c r="E53" t="s">
        <v>129</v>
      </c>
      <c r="F53" t="s">
        <v>476</v>
      </c>
      <c r="G53" t="s">
        <v>477</v>
      </c>
      <c r="H53" t="s">
        <v>434</v>
      </c>
      <c r="I53" t="s">
        <v>155</v>
      </c>
      <c r="J53" t="s">
        <v>478</v>
      </c>
      <c r="K53" s="79">
        <v>7.23</v>
      </c>
      <c r="L53" t="s">
        <v>108</v>
      </c>
      <c r="M53" s="79">
        <v>4.5</v>
      </c>
      <c r="N53" s="79">
        <v>0.02</v>
      </c>
      <c r="O53" s="79">
        <v>1149000</v>
      </c>
      <c r="P53" s="79">
        <v>118.6</v>
      </c>
      <c r="Q53" s="79">
        <v>1362.7139999999999</v>
      </c>
      <c r="R53" s="79">
        <v>0.13</v>
      </c>
      <c r="S53" s="79">
        <v>0.62</v>
      </c>
      <c r="T53" s="79">
        <v>0.11</v>
      </c>
    </row>
    <row r="54" spans="2:20">
      <c r="B54" s="96" t="s">
        <v>479</v>
      </c>
      <c r="C54" t="s">
        <v>480</v>
      </c>
      <c r="D54" t="s">
        <v>106</v>
      </c>
      <c r="E54" t="s">
        <v>129</v>
      </c>
      <c r="F54" t="s">
        <v>476</v>
      </c>
      <c r="G54" t="s">
        <v>477</v>
      </c>
      <c r="H54" t="s">
        <v>434</v>
      </c>
      <c r="I54" t="s">
        <v>155</v>
      </c>
      <c r="J54" t="s">
        <v>481</v>
      </c>
      <c r="K54" s="79">
        <v>8.74</v>
      </c>
      <c r="L54" t="s">
        <v>108</v>
      </c>
      <c r="M54" s="79">
        <v>3.85</v>
      </c>
      <c r="N54" s="79">
        <v>0.02</v>
      </c>
      <c r="O54" s="79">
        <v>2984549</v>
      </c>
      <c r="P54" s="79">
        <v>114.22</v>
      </c>
      <c r="Q54" s="79">
        <v>3408.9518677999999</v>
      </c>
      <c r="R54" s="79">
        <v>0.11</v>
      </c>
      <c r="S54" s="79">
        <v>1.54</v>
      </c>
      <c r="T54" s="79">
        <v>0.27</v>
      </c>
    </row>
    <row r="55" spans="2:20">
      <c r="B55" s="96" t="s">
        <v>482</v>
      </c>
      <c r="C55" t="s">
        <v>483</v>
      </c>
      <c r="D55" t="s">
        <v>106</v>
      </c>
      <c r="E55" t="s">
        <v>129</v>
      </c>
      <c r="F55" t="s">
        <v>484</v>
      </c>
      <c r="G55" t="s">
        <v>361</v>
      </c>
      <c r="H55" t="s">
        <v>434</v>
      </c>
      <c r="I55" t="s">
        <v>155</v>
      </c>
      <c r="J55" t="s">
        <v>262</v>
      </c>
      <c r="K55" s="79">
        <v>3.47</v>
      </c>
      <c r="L55" t="s">
        <v>108</v>
      </c>
      <c r="M55" s="79">
        <v>3.85</v>
      </c>
      <c r="N55" s="79">
        <v>0.01</v>
      </c>
      <c r="O55" s="79">
        <v>1653000</v>
      </c>
      <c r="P55" s="79">
        <v>119.44</v>
      </c>
      <c r="Q55" s="79">
        <v>1974.3432</v>
      </c>
      <c r="R55" s="79">
        <v>0.39</v>
      </c>
      <c r="S55" s="79">
        <v>0.89</v>
      </c>
      <c r="T55" s="79">
        <v>0.16</v>
      </c>
    </row>
    <row r="56" spans="2:20">
      <c r="B56" s="96" t="s">
        <v>485</v>
      </c>
      <c r="C56" t="s">
        <v>486</v>
      </c>
      <c r="D56" t="s">
        <v>106</v>
      </c>
      <c r="E56" t="s">
        <v>129</v>
      </c>
      <c r="F56" t="s">
        <v>360</v>
      </c>
      <c r="G56" t="s">
        <v>361</v>
      </c>
      <c r="H56" t="s">
        <v>434</v>
      </c>
      <c r="I56" t="s">
        <v>155</v>
      </c>
      <c r="J56" t="s">
        <v>411</v>
      </c>
      <c r="K56" s="79">
        <v>3.12</v>
      </c>
      <c r="L56" t="s">
        <v>108</v>
      </c>
      <c r="M56" s="79">
        <v>5</v>
      </c>
      <c r="N56" s="79">
        <v>0.01</v>
      </c>
      <c r="O56" s="79">
        <v>3486080</v>
      </c>
      <c r="P56" s="79">
        <v>124</v>
      </c>
      <c r="Q56" s="79">
        <v>4322.7392</v>
      </c>
      <c r="R56" s="79">
        <v>0.35</v>
      </c>
      <c r="S56" s="79">
        <v>1.96</v>
      </c>
      <c r="T56" s="79">
        <v>0.34</v>
      </c>
    </row>
    <row r="57" spans="2:20">
      <c r="B57" s="96" t="s">
        <v>487</v>
      </c>
      <c r="C57" t="s">
        <v>488</v>
      </c>
      <c r="D57" t="s">
        <v>106</v>
      </c>
      <c r="E57" t="s">
        <v>129</v>
      </c>
      <c r="F57" t="s">
        <v>489</v>
      </c>
      <c r="G57" t="s">
        <v>394</v>
      </c>
      <c r="H57" t="s">
        <v>434</v>
      </c>
      <c r="I57" t="s">
        <v>155</v>
      </c>
      <c r="J57" t="s">
        <v>490</v>
      </c>
      <c r="K57" s="79">
        <v>5.41</v>
      </c>
      <c r="L57" t="s">
        <v>108</v>
      </c>
      <c r="M57" s="79">
        <v>3.05</v>
      </c>
      <c r="N57" s="79">
        <v>0.02</v>
      </c>
      <c r="O57" s="79">
        <v>235565.98</v>
      </c>
      <c r="P57" s="79">
        <v>109.6</v>
      </c>
      <c r="Q57" s="79">
        <v>258.18031408000002</v>
      </c>
      <c r="R57" s="79">
        <v>0.09</v>
      </c>
      <c r="S57" s="79">
        <v>0.12</v>
      </c>
      <c r="T57" s="79">
        <v>0.02</v>
      </c>
    </row>
    <row r="58" spans="2:20">
      <c r="B58" s="96" t="s">
        <v>491</v>
      </c>
      <c r="C58" t="s">
        <v>492</v>
      </c>
      <c r="D58" t="s">
        <v>106</v>
      </c>
      <c r="E58" t="s">
        <v>129</v>
      </c>
      <c r="F58" t="s">
        <v>381</v>
      </c>
      <c r="G58" t="s">
        <v>361</v>
      </c>
      <c r="H58" t="s">
        <v>434</v>
      </c>
      <c r="I58" t="s">
        <v>155</v>
      </c>
      <c r="J58" t="s">
        <v>493</v>
      </c>
      <c r="K58" s="79">
        <v>2.99</v>
      </c>
      <c r="L58" t="s">
        <v>108</v>
      </c>
      <c r="M58" s="79">
        <v>6.5</v>
      </c>
      <c r="N58" s="79">
        <v>0.01</v>
      </c>
      <c r="O58" s="79">
        <v>2359400</v>
      </c>
      <c r="P58" s="79">
        <v>129.11000000000001</v>
      </c>
      <c r="Q58" s="79">
        <v>3046.2213400000001</v>
      </c>
      <c r="R58" s="79">
        <v>0.15</v>
      </c>
      <c r="S58" s="79">
        <v>1.38</v>
      </c>
      <c r="T58" s="79">
        <v>0.24</v>
      </c>
    </row>
    <row r="59" spans="2:20">
      <c r="B59" s="96" t="s">
        <v>494</v>
      </c>
      <c r="C59" t="s">
        <v>495</v>
      </c>
      <c r="D59" t="s">
        <v>106</v>
      </c>
      <c r="E59" t="s">
        <v>129</v>
      </c>
      <c r="F59" t="s">
        <v>496</v>
      </c>
      <c r="G59" t="s">
        <v>470</v>
      </c>
      <c r="H59" t="s">
        <v>434</v>
      </c>
      <c r="I59" t="s">
        <v>155</v>
      </c>
      <c r="J59" t="s">
        <v>262</v>
      </c>
      <c r="K59" s="79">
        <v>0.91</v>
      </c>
      <c r="L59" t="s">
        <v>108</v>
      </c>
      <c r="M59" s="79">
        <v>4.4000000000000004</v>
      </c>
      <c r="N59" s="79">
        <v>0.41</v>
      </c>
      <c r="O59" s="79">
        <v>4448</v>
      </c>
      <c r="P59" s="79">
        <v>111.85</v>
      </c>
      <c r="Q59" s="79">
        <v>4.9750880000000004</v>
      </c>
      <c r="R59" s="79">
        <v>0</v>
      </c>
      <c r="S59" s="79">
        <v>0</v>
      </c>
      <c r="T59" s="79">
        <v>0</v>
      </c>
    </row>
    <row r="60" spans="2:20">
      <c r="B60" s="96" t="s">
        <v>497</v>
      </c>
      <c r="C60" t="s">
        <v>498</v>
      </c>
      <c r="D60" t="s">
        <v>106</v>
      </c>
      <c r="E60" t="s">
        <v>129</v>
      </c>
      <c r="F60" t="s">
        <v>499</v>
      </c>
      <c r="G60" t="s">
        <v>394</v>
      </c>
      <c r="H60" t="s">
        <v>500</v>
      </c>
      <c r="I60" t="s">
        <v>156</v>
      </c>
      <c r="J60" t="s">
        <v>501</v>
      </c>
      <c r="K60" s="79">
        <v>1.23</v>
      </c>
      <c r="L60" t="s">
        <v>108</v>
      </c>
      <c r="M60" s="79">
        <v>4.95</v>
      </c>
      <c r="N60" s="79">
        <v>0.01</v>
      </c>
      <c r="O60" s="79">
        <v>161642.47</v>
      </c>
      <c r="P60" s="79">
        <v>127.79</v>
      </c>
      <c r="Q60" s="79">
        <v>206.56291241299999</v>
      </c>
      <c r="R60" s="79">
        <v>0.04</v>
      </c>
      <c r="S60" s="79">
        <v>0.09</v>
      </c>
      <c r="T60" s="79">
        <v>0.02</v>
      </c>
    </row>
    <row r="61" spans="2:20">
      <c r="B61" s="96" t="s">
        <v>502</v>
      </c>
      <c r="C61" t="s">
        <v>503</v>
      </c>
      <c r="D61" t="s">
        <v>106</v>
      </c>
      <c r="E61" t="s">
        <v>129</v>
      </c>
      <c r="F61" t="s">
        <v>499</v>
      </c>
      <c r="G61" t="s">
        <v>394</v>
      </c>
      <c r="H61" t="s">
        <v>500</v>
      </c>
      <c r="I61" t="s">
        <v>156</v>
      </c>
      <c r="J61" t="s">
        <v>504</v>
      </c>
      <c r="K61" s="79">
        <v>3.7</v>
      </c>
      <c r="L61" t="s">
        <v>108</v>
      </c>
      <c r="M61" s="79">
        <v>4.8</v>
      </c>
      <c r="N61" s="79">
        <v>0.01</v>
      </c>
      <c r="O61" s="79">
        <v>1680690</v>
      </c>
      <c r="P61" s="79">
        <v>118.7</v>
      </c>
      <c r="Q61" s="79">
        <v>1994.97903</v>
      </c>
      <c r="R61" s="79">
        <v>0.12</v>
      </c>
      <c r="S61" s="79">
        <v>0.9</v>
      </c>
      <c r="T61" s="79">
        <v>0.16</v>
      </c>
    </row>
    <row r="62" spans="2:20">
      <c r="B62" s="96" t="s">
        <v>505</v>
      </c>
      <c r="C62" t="s">
        <v>506</v>
      </c>
      <c r="D62" t="s">
        <v>106</v>
      </c>
      <c r="E62" t="s">
        <v>129</v>
      </c>
      <c r="F62" t="s">
        <v>499</v>
      </c>
      <c r="G62" t="s">
        <v>394</v>
      </c>
      <c r="H62" t="s">
        <v>500</v>
      </c>
      <c r="I62" t="s">
        <v>156</v>
      </c>
      <c r="J62" t="s">
        <v>262</v>
      </c>
      <c r="K62" s="79">
        <v>2.19</v>
      </c>
      <c r="L62" t="s">
        <v>108</v>
      </c>
      <c r="M62" s="79">
        <v>4.9000000000000004</v>
      </c>
      <c r="N62" s="79">
        <v>0.01</v>
      </c>
      <c r="O62" s="79">
        <v>661116.17000000004</v>
      </c>
      <c r="P62" s="79">
        <v>117.88</v>
      </c>
      <c r="Q62" s="79">
        <v>779.32374119600001</v>
      </c>
      <c r="R62" s="79">
        <v>0.17</v>
      </c>
      <c r="S62" s="79">
        <v>0.35</v>
      </c>
      <c r="T62" s="79">
        <v>0.06</v>
      </c>
    </row>
    <row r="63" spans="2:20">
      <c r="B63" s="96" t="s">
        <v>507</v>
      </c>
      <c r="C63" t="s">
        <v>508</v>
      </c>
      <c r="D63" t="s">
        <v>106</v>
      </c>
      <c r="E63" t="s">
        <v>129</v>
      </c>
      <c r="F63" t="s">
        <v>499</v>
      </c>
      <c r="G63" t="s">
        <v>394</v>
      </c>
      <c r="H63" t="s">
        <v>500</v>
      </c>
      <c r="I63" t="s">
        <v>156</v>
      </c>
      <c r="J63" t="s">
        <v>509</v>
      </c>
      <c r="K63" s="79">
        <v>7.49</v>
      </c>
      <c r="L63" t="s">
        <v>108</v>
      </c>
      <c r="M63" s="79">
        <v>3.2</v>
      </c>
      <c r="N63" s="79">
        <v>0.02</v>
      </c>
      <c r="O63" s="79">
        <v>115220</v>
      </c>
      <c r="P63" s="79">
        <v>108.23</v>
      </c>
      <c r="Q63" s="79">
        <v>124.702606</v>
      </c>
      <c r="R63" s="79">
        <v>0.03</v>
      </c>
      <c r="S63" s="79">
        <v>0.06</v>
      </c>
      <c r="T63" s="79">
        <v>0.01</v>
      </c>
    </row>
    <row r="64" spans="2:20">
      <c r="B64" s="96" t="s">
        <v>510</v>
      </c>
      <c r="C64" t="s">
        <v>511</v>
      </c>
      <c r="D64" t="s">
        <v>106</v>
      </c>
      <c r="E64" t="s">
        <v>129</v>
      </c>
      <c r="F64" t="s">
        <v>512</v>
      </c>
      <c r="G64" t="s">
        <v>394</v>
      </c>
      <c r="H64" t="s">
        <v>513</v>
      </c>
      <c r="I64" t="s">
        <v>155</v>
      </c>
      <c r="J64" t="s">
        <v>420</v>
      </c>
      <c r="K64" s="79">
        <v>0.99</v>
      </c>
      <c r="L64" t="s">
        <v>108</v>
      </c>
      <c r="M64" s="79">
        <v>4.55</v>
      </c>
      <c r="N64" s="79">
        <v>0.01</v>
      </c>
      <c r="O64" s="79">
        <v>126995.6</v>
      </c>
      <c r="P64" s="79">
        <v>124.14</v>
      </c>
      <c r="Q64" s="79">
        <v>157.65233784</v>
      </c>
      <c r="R64" s="79">
        <v>0.09</v>
      </c>
      <c r="S64" s="79">
        <v>7.0000000000000007E-2</v>
      </c>
      <c r="T64" s="79">
        <v>0.01</v>
      </c>
    </row>
    <row r="65" spans="2:20">
      <c r="B65" s="96" t="s">
        <v>514</v>
      </c>
      <c r="C65" t="s">
        <v>515</v>
      </c>
      <c r="D65" t="s">
        <v>106</v>
      </c>
      <c r="E65" t="s">
        <v>129</v>
      </c>
      <c r="F65" t="s">
        <v>512</v>
      </c>
      <c r="G65" t="s">
        <v>394</v>
      </c>
      <c r="H65" t="s">
        <v>513</v>
      </c>
      <c r="I65" t="s">
        <v>155</v>
      </c>
      <c r="J65" t="s">
        <v>262</v>
      </c>
      <c r="K65" s="79">
        <v>5.77</v>
      </c>
      <c r="L65" t="s">
        <v>108</v>
      </c>
      <c r="M65" s="79">
        <v>4.75</v>
      </c>
      <c r="N65" s="79">
        <v>0.02</v>
      </c>
      <c r="O65" s="79">
        <v>1771815</v>
      </c>
      <c r="P65" s="79">
        <v>141.58000000000001</v>
      </c>
      <c r="Q65" s="79">
        <v>2508.5356769999999</v>
      </c>
      <c r="R65" s="79">
        <v>0.11</v>
      </c>
      <c r="S65" s="79">
        <v>1.1399999999999999</v>
      </c>
      <c r="T65" s="79">
        <v>0.2</v>
      </c>
    </row>
    <row r="66" spans="2:20">
      <c r="B66" s="96" t="s">
        <v>516</v>
      </c>
      <c r="C66" t="s">
        <v>517</v>
      </c>
      <c r="D66" t="s">
        <v>106</v>
      </c>
      <c r="E66" t="s">
        <v>129</v>
      </c>
      <c r="F66" t="s">
        <v>518</v>
      </c>
      <c r="G66" t="s">
        <v>118</v>
      </c>
      <c r="H66" t="s">
        <v>513</v>
      </c>
      <c r="I66" t="s">
        <v>155</v>
      </c>
      <c r="J66" t="s">
        <v>519</v>
      </c>
      <c r="K66" s="79">
        <v>0.52</v>
      </c>
      <c r="L66" t="s">
        <v>108</v>
      </c>
      <c r="M66" s="79">
        <v>1.28</v>
      </c>
      <c r="N66" s="79">
        <v>0.61</v>
      </c>
      <c r="O66" s="79">
        <v>80265.02</v>
      </c>
      <c r="P66" s="79">
        <v>100</v>
      </c>
      <c r="Q66" s="79">
        <v>80.265020000000007</v>
      </c>
      <c r="R66" s="79">
        <v>0.21</v>
      </c>
      <c r="S66" s="79">
        <v>0.04</v>
      </c>
      <c r="T66" s="79">
        <v>0.01</v>
      </c>
    </row>
    <row r="67" spans="2:20">
      <c r="B67" s="96" t="s">
        <v>520</v>
      </c>
      <c r="C67" t="s">
        <v>521</v>
      </c>
      <c r="D67" t="s">
        <v>106</v>
      </c>
      <c r="E67" t="s">
        <v>129</v>
      </c>
      <c r="F67" t="s">
        <v>522</v>
      </c>
      <c r="G67" t="s">
        <v>394</v>
      </c>
      <c r="H67" t="s">
        <v>513</v>
      </c>
      <c r="I67" t="s">
        <v>155</v>
      </c>
      <c r="J67" t="s">
        <v>523</v>
      </c>
      <c r="K67" s="79">
        <v>4.28</v>
      </c>
      <c r="L67" t="s">
        <v>108</v>
      </c>
      <c r="M67" s="79">
        <v>2.5499999999999998</v>
      </c>
      <c r="N67" s="79">
        <v>0.01</v>
      </c>
      <c r="O67" s="79">
        <v>1691389.81</v>
      </c>
      <c r="P67" s="79">
        <v>106.19</v>
      </c>
      <c r="Q67" s="79">
        <v>1796.086839239</v>
      </c>
      <c r="R67" s="79">
        <v>0.19</v>
      </c>
      <c r="S67" s="79">
        <v>0.81</v>
      </c>
      <c r="T67" s="79">
        <v>0.14000000000000001</v>
      </c>
    </row>
    <row r="68" spans="2:20">
      <c r="B68" s="96" t="s">
        <v>524</v>
      </c>
      <c r="C68" t="s">
        <v>525</v>
      </c>
      <c r="D68" t="s">
        <v>106</v>
      </c>
      <c r="E68" t="s">
        <v>129</v>
      </c>
      <c r="F68" t="s">
        <v>522</v>
      </c>
      <c r="G68" t="s">
        <v>394</v>
      </c>
      <c r="H68" t="s">
        <v>513</v>
      </c>
      <c r="I68" t="s">
        <v>155</v>
      </c>
      <c r="J68" t="s">
        <v>526</v>
      </c>
      <c r="K68" s="79">
        <v>0.65</v>
      </c>
      <c r="L68" t="s">
        <v>108</v>
      </c>
      <c r="M68" s="79">
        <v>5.5</v>
      </c>
      <c r="N68" s="79">
        <v>0.99</v>
      </c>
      <c r="O68" s="79">
        <v>11897.7</v>
      </c>
      <c r="P68" s="79">
        <v>124.55</v>
      </c>
      <c r="Q68" s="79">
        <v>14.818585349999999</v>
      </c>
      <c r="R68" s="79">
        <v>0.03</v>
      </c>
      <c r="S68" s="79">
        <v>0.01</v>
      </c>
      <c r="T68" s="79">
        <v>0</v>
      </c>
    </row>
    <row r="69" spans="2:20">
      <c r="B69" s="96" t="s">
        <v>527</v>
      </c>
      <c r="C69" t="s">
        <v>528</v>
      </c>
      <c r="D69" t="s">
        <v>106</v>
      </c>
      <c r="E69" t="s">
        <v>129</v>
      </c>
      <c r="F69" t="s">
        <v>522</v>
      </c>
      <c r="G69" t="s">
        <v>394</v>
      </c>
      <c r="H69" t="s">
        <v>513</v>
      </c>
      <c r="I69" t="s">
        <v>155</v>
      </c>
      <c r="J69" t="s">
        <v>526</v>
      </c>
      <c r="K69" s="79">
        <v>2.96</v>
      </c>
      <c r="L69" t="s">
        <v>108</v>
      </c>
      <c r="M69" s="79">
        <v>5.85</v>
      </c>
      <c r="N69" s="79">
        <v>0.01</v>
      </c>
      <c r="O69" s="79">
        <v>527134.76</v>
      </c>
      <c r="P69" s="79">
        <v>123.78</v>
      </c>
      <c r="Q69" s="79">
        <v>652.48740592800004</v>
      </c>
      <c r="R69" s="79">
        <v>0.03</v>
      </c>
      <c r="S69" s="79">
        <v>0.3</v>
      </c>
      <c r="T69" s="79">
        <v>0.05</v>
      </c>
    </row>
    <row r="70" spans="2:20">
      <c r="B70" s="96" t="s">
        <v>529</v>
      </c>
      <c r="C70" t="s">
        <v>530</v>
      </c>
      <c r="D70" t="s">
        <v>106</v>
      </c>
      <c r="E70" t="s">
        <v>129</v>
      </c>
      <c r="F70" t="s">
        <v>522</v>
      </c>
      <c r="G70" t="s">
        <v>394</v>
      </c>
      <c r="H70" t="s">
        <v>513</v>
      </c>
      <c r="I70" t="s">
        <v>155</v>
      </c>
      <c r="J70" t="s">
        <v>262</v>
      </c>
      <c r="K70" s="79">
        <v>2.95</v>
      </c>
      <c r="L70" t="s">
        <v>108</v>
      </c>
      <c r="M70" s="79">
        <v>5.0999999999999996</v>
      </c>
      <c r="N70" s="79">
        <v>0.01</v>
      </c>
      <c r="O70" s="79">
        <v>640206.11</v>
      </c>
      <c r="P70" s="79">
        <v>125.5</v>
      </c>
      <c r="Q70" s="79">
        <v>803.45866805000003</v>
      </c>
      <c r="R70" s="79">
        <v>0.09</v>
      </c>
      <c r="S70" s="79">
        <v>0.36</v>
      </c>
      <c r="T70" s="79">
        <v>0.06</v>
      </c>
    </row>
    <row r="71" spans="2:20">
      <c r="B71" s="96" t="s">
        <v>531</v>
      </c>
      <c r="C71" t="s">
        <v>532</v>
      </c>
      <c r="D71" t="s">
        <v>106</v>
      </c>
      <c r="E71" t="s">
        <v>129</v>
      </c>
      <c r="F71" t="s">
        <v>522</v>
      </c>
      <c r="G71" t="s">
        <v>394</v>
      </c>
      <c r="H71" t="s">
        <v>513</v>
      </c>
      <c r="I71" t="s">
        <v>155</v>
      </c>
      <c r="J71" t="s">
        <v>262</v>
      </c>
      <c r="K71" s="79">
        <v>3.34</v>
      </c>
      <c r="L71" t="s">
        <v>108</v>
      </c>
      <c r="M71" s="79">
        <v>4.9000000000000004</v>
      </c>
      <c r="N71" s="79">
        <v>0.01</v>
      </c>
      <c r="O71" s="79">
        <v>2316526.25</v>
      </c>
      <c r="P71" s="79">
        <v>113.8</v>
      </c>
      <c r="Q71" s="79">
        <v>2636.2068724999999</v>
      </c>
      <c r="R71" s="79">
        <v>0.25</v>
      </c>
      <c r="S71" s="79">
        <v>1.19</v>
      </c>
      <c r="T71" s="79">
        <v>0.21</v>
      </c>
    </row>
    <row r="72" spans="2:20">
      <c r="B72" s="96" t="s">
        <v>533</v>
      </c>
      <c r="C72" t="s">
        <v>534</v>
      </c>
      <c r="D72" t="s">
        <v>106</v>
      </c>
      <c r="E72" t="s">
        <v>129</v>
      </c>
      <c r="F72" t="s">
        <v>522</v>
      </c>
      <c r="G72" t="s">
        <v>394</v>
      </c>
      <c r="H72" t="s">
        <v>513</v>
      </c>
      <c r="I72" t="s">
        <v>155</v>
      </c>
      <c r="J72" t="s">
        <v>262</v>
      </c>
      <c r="K72" s="79">
        <v>3.23</v>
      </c>
      <c r="L72" t="s">
        <v>108</v>
      </c>
      <c r="M72" s="79">
        <v>3.4</v>
      </c>
      <c r="N72" s="79">
        <v>0.01</v>
      </c>
      <c r="O72" s="79">
        <v>857873.31</v>
      </c>
      <c r="P72" s="79">
        <v>109.95</v>
      </c>
      <c r="Q72" s="79">
        <v>943.23170434500003</v>
      </c>
      <c r="R72" s="79">
        <v>0.25</v>
      </c>
      <c r="S72" s="79">
        <v>0.43</v>
      </c>
      <c r="T72" s="79">
        <v>0.08</v>
      </c>
    </row>
    <row r="73" spans="2:20">
      <c r="B73" s="96" t="s">
        <v>535</v>
      </c>
      <c r="C73" t="s">
        <v>536</v>
      </c>
      <c r="D73" t="s">
        <v>106</v>
      </c>
      <c r="E73" t="s">
        <v>129</v>
      </c>
      <c r="F73" t="s">
        <v>522</v>
      </c>
      <c r="G73" t="s">
        <v>394</v>
      </c>
      <c r="H73" t="s">
        <v>513</v>
      </c>
      <c r="I73" t="s">
        <v>155</v>
      </c>
      <c r="J73" t="s">
        <v>537</v>
      </c>
      <c r="K73" s="79">
        <v>6.92</v>
      </c>
      <c r="L73" t="s">
        <v>108</v>
      </c>
      <c r="M73" s="79">
        <v>2.2999999999999998</v>
      </c>
      <c r="N73" s="79">
        <v>0.02</v>
      </c>
      <c r="O73" s="79">
        <v>394823.67999999999</v>
      </c>
      <c r="P73" s="79">
        <v>99.62</v>
      </c>
      <c r="Q73" s="79">
        <v>393.32335001600001</v>
      </c>
      <c r="R73" s="79">
        <v>0.04</v>
      </c>
      <c r="S73" s="79">
        <v>0.18</v>
      </c>
      <c r="T73" s="79">
        <v>0.03</v>
      </c>
    </row>
    <row r="74" spans="2:20">
      <c r="B74" s="96" t="s">
        <v>538</v>
      </c>
      <c r="C74" t="s">
        <v>539</v>
      </c>
      <c r="D74" t="s">
        <v>106</v>
      </c>
      <c r="E74" t="s">
        <v>129</v>
      </c>
      <c r="F74" t="s">
        <v>522</v>
      </c>
      <c r="G74" t="s">
        <v>394</v>
      </c>
      <c r="H74" t="s">
        <v>513</v>
      </c>
      <c r="I74" t="s">
        <v>155</v>
      </c>
      <c r="J74" t="s">
        <v>540</v>
      </c>
      <c r="K74" s="79">
        <v>7.44</v>
      </c>
      <c r="L74" t="s">
        <v>108</v>
      </c>
      <c r="M74" s="79">
        <v>2.15</v>
      </c>
      <c r="N74" s="79">
        <v>2.35</v>
      </c>
      <c r="O74" s="79">
        <v>976406.31</v>
      </c>
      <c r="P74" s="79">
        <v>99.94</v>
      </c>
      <c r="Q74" s="79">
        <v>975.82046621400002</v>
      </c>
      <c r="R74" s="79">
        <v>0.18</v>
      </c>
      <c r="S74" s="79">
        <v>0.44</v>
      </c>
      <c r="T74" s="79">
        <v>0.08</v>
      </c>
    </row>
    <row r="75" spans="2:20">
      <c r="B75" s="96" t="s">
        <v>541</v>
      </c>
      <c r="C75" t="s">
        <v>542</v>
      </c>
      <c r="D75" t="s">
        <v>106</v>
      </c>
      <c r="E75" t="s">
        <v>129</v>
      </c>
      <c r="F75" t="s">
        <v>522</v>
      </c>
      <c r="G75" t="s">
        <v>394</v>
      </c>
      <c r="H75" t="s">
        <v>513</v>
      </c>
      <c r="I75" t="s">
        <v>155</v>
      </c>
      <c r="J75" t="s">
        <v>543</v>
      </c>
      <c r="K75" s="79">
        <v>8.14</v>
      </c>
      <c r="L75" t="s">
        <v>108</v>
      </c>
      <c r="M75" s="79">
        <v>2.35</v>
      </c>
      <c r="N75" s="79">
        <v>0.02</v>
      </c>
      <c r="O75" s="79">
        <v>662310</v>
      </c>
      <c r="P75" s="79">
        <v>99</v>
      </c>
      <c r="Q75" s="79">
        <v>655.68690000000004</v>
      </c>
      <c r="R75" s="79">
        <v>0.26</v>
      </c>
      <c r="S75" s="79">
        <v>0.3</v>
      </c>
      <c r="T75" s="79">
        <v>0.05</v>
      </c>
    </row>
    <row r="76" spans="2:20">
      <c r="B76" s="96" t="s">
        <v>544</v>
      </c>
      <c r="C76" t="s">
        <v>545</v>
      </c>
      <c r="D76" t="s">
        <v>106</v>
      </c>
      <c r="E76" t="s">
        <v>129</v>
      </c>
      <c r="F76" t="s">
        <v>522</v>
      </c>
      <c r="G76" t="s">
        <v>394</v>
      </c>
      <c r="H76" t="s">
        <v>513</v>
      </c>
      <c r="I76" t="s">
        <v>155</v>
      </c>
      <c r="J76" t="s">
        <v>537</v>
      </c>
      <c r="K76" s="79">
        <v>7.05</v>
      </c>
      <c r="L76" t="s">
        <v>108</v>
      </c>
      <c r="M76" s="79">
        <v>0.88</v>
      </c>
      <c r="N76" s="79">
        <v>0.02</v>
      </c>
      <c r="O76" s="79">
        <v>1880836.4</v>
      </c>
      <c r="P76" s="79">
        <v>97.35</v>
      </c>
      <c r="Q76" s="79">
        <v>1830.9942354</v>
      </c>
      <c r="R76" s="79">
        <v>0.22</v>
      </c>
      <c r="S76" s="79">
        <v>0.83</v>
      </c>
      <c r="T76" s="79">
        <v>0.15</v>
      </c>
    </row>
    <row r="77" spans="2:20">
      <c r="B77" s="96" t="s">
        <v>546</v>
      </c>
      <c r="C77" t="s">
        <v>547</v>
      </c>
      <c r="D77" t="s">
        <v>106</v>
      </c>
      <c r="E77" t="s">
        <v>129</v>
      </c>
      <c r="F77" t="s">
        <v>548</v>
      </c>
      <c r="G77" t="s">
        <v>477</v>
      </c>
      <c r="H77" t="s">
        <v>513</v>
      </c>
      <c r="I77" t="s">
        <v>155</v>
      </c>
      <c r="J77" t="s">
        <v>549</v>
      </c>
      <c r="K77" s="79">
        <v>5.77</v>
      </c>
      <c r="L77" t="s">
        <v>108</v>
      </c>
      <c r="M77" s="79">
        <v>1.94</v>
      </c>
      <c r="N77" s="79">
        <v>1.38</v>
      </c>
      <c r="O77" s="79">
        <v>984850</v>
      </c>
      <c r="P77" s="79">
        <v>103.28</v>
      </c>
      <c r="Q77" s="79">
        <v>1017.15308</v>
      </c>
      <c r="R77" s="79">
        <v>0.14000000000000001</v>
      </c>
      <c r="S77" s="79">
        <v>0.46</v>
      </c>
      <c r="T77" s="79">
        <v>0.08</v>
      </c>
    </row>
    <row r="78" spans="2:20">
      <c r="B78" s="96" t="s">
        <v>550</v>
      </c>
      <c r="C78" t="s">
        <v>551</v>
      </c>
      <c r="D78" t="s">
        <v>106</v>
      </c>
      <c r="E78" t="s">
        <v>129</v>
      </c>
      <c r="F78" t="s">
        <v>552</v>
      </c>
      <c r="G78" t="s">
        <v>394</v>
      </c>
      <c r="H78" t="s">
        <v>513</v>
      </c>
      <c r="I78" t="s">
        <v>155</v>
      </c>
      <c r="J78" t="s">
        <v>553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230149.53</v>
      </c>
      <c r="P78" s="79">
        <v>113.7</v>
      </c>
      <c r="Q78" s="79">
        <v>261.68001561</v>
      </c>
      <c r="R78" s="79">
        <v>0.05</v>
      </c>
      <c r="S78" s="79">
        <v>0.12</v>
      </c>
      <c r="T78" s="79">
        <v>0.02</v>
      </c>
    </row>
    <row r="79" spans="2:20">
      <c r="B79" s="96" t="s">
        <v>554</v>
      </c>
      <c r="C79" t="s">
        <v>555</v>
      </c>
      <c r="D79" t="s">
        <v>106</v>
      </c>
      <c r="E79" t="s">
        <v>129</v>
      </c>
      <c r="F79" t="s">
        <v>552</v>
      </c>
      <c r="G79" t="s">
        <v>394</v>
      </c>
      <c r="H79" t="s">
        <v>513</v>
      </c>
      <c r="I79" t="s">
        <v>155</v>
      </c>
      <c r="J79" t="s">
        <v>556</v>
      </c>
      <c r="K79" s="79">
        <v>5.12</v>
      </c>
      <c r="L79" t="s">
        <v>108</v>
      </c>
      <c r="M79" s="79">
        <v>4</v>
      </c>
      <c r="N79" s="79">
        <v>0.01</v>
      </c>
      <c r="O79" s="79">
        <v>1188025.48</v>
      </c>
      <c r="P79" s="79">
        <v>112.46</v>
      </c>
      <c r="Q79" s="79">
        <v>1336.053454808</v>
      </c>
      <c r="R79" s="79">
        <v>0.19</v>
      </c>
      <c r="S79" s="79">
        <v>0.6</v>
      </c>
      <c r="T79" s="79">
        <v>0.11</v>
      </c>
    </row>
    <row r="80" spans="2:20">
      <c r="B80" s="96" t="s">
        <v>557</v>
      </c>
      <c r="C80" t="s">
        <v>558</v>
      </c>
      <c r="D80" t="s">
        <v>106</v>
      </c>
      <c r="E80" t="s">
        <v>129</v>
      </c>
      <c r="F80" t="s">
        <v>552</v>
      </c>
      <c r="G80" t="s">
        <v>394</v>
      </c>
      <c r="H80" t="s">
        <v>513</v>
      </c>
      <c r="I80" t="s">
        <v>155</v>
      </c>
      <c r="J80" t="s">
        <v>559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164807.9</v>
      </c>
      <c r="P80" s="79">
        <v>109.04</v>
      </c>
      <c r="Q80" s="79">
        <v>179.70653415999999</v>
      </c>
      <c r="R80" s="79">
        <v>0.09</v>
      </c>
      <c r="S80" s="79">
        <v>0.08</v>
      </c>
      <c r="T80" s="79">
        <v>0.01</v>
      </c>
    </row>
    <row r="81" spans="2:20">
      <c r="B81" s="96" t="s">
        <v>560</v>
      </c>
      <c r="C81" t="s">
        <v>561</v>
      </c>
      <c r="D81" t="s">
        <v>106</v>
      </c>
      <c r="E81" t="s">
        <v>129</v>
      </c>
      <c r="F81" t="s">
        <v>552</v>
      </c>
      <c r="G81" t="s">
        <v>394</v>
      </c>
      <c r="H81" t="s">
        <v>513</v>
      </c>
      <c r="I81" t="s">
        <v>155</v>
      </c>
      <c r="J81" t="s">
        <v>562</v>
      </c>
      <c r="K81" s="79">
        <v>7.45</v>
      </c>
      <c r="L81" t="s">
        <v>108</v>
      </c>
      <c r="M81" s="79">
        <v>4</v>
      </c>
      <c r="N81" s="79">
        <v>0.02</v>
      </c>
      <c r="O81" s="79">
        <v>584575.65</v>
      </c>
      <c r="P81" s="79">
        <v>114.52</v>
      </c>
      <c r="Q81" s="79">
        <v>669.45603438000001</v>
      </c>
      <c r="R81" s="79">
        <v>0.3</v>
      </c>
      <c r="S81" s="79">
        <v>0.3</v>
      </c>
      <c r="T81" s="79">
        <v>0.05</v>
      </c>
    </row>
    <row r="82" spans="2:20">
      <c r="B82" s="96" t="s">
        <v>563</v>
      </c>
      <c r="C82" t="s">
        <v>564</v>
      </c>
      <c r="D82" t="s">
        <v>106</v>
      </c>
      <c r="E82" t="s">
        <v>129</v>
      </c>
      <c r="F82" t="s">
        <v>565</v>
      </c>
      <c r="G82" t="s">
        <v>566</v>
      </c>
      <c r="H82" t="s">
        <v>513</v>
      </c>
      <c r="I82" t="s">
        <v>155</v>
      </c>
      <c r="J82" t="s">
        <v>262</v>
      </c>
      <c r="K82" s="79">
        <v>8.83</v>
      </c>
      <c r="L82" t="s">
        <v>108</v>
      </c>
      <c r="M82" s="79">
        <v>5.15</v>
      </c>
      <c r="N82" s="79">
        <v>0.04</v>
      </c>
      <c r="O82" s="79">
        <v>3367990</v>
      </c>
      <c r="P82" s="79">
        <v>137</v>
      </c>
      <c r="Q82" s="79">
        <v>4614.1463000000003</v>
      </c>
      <c r="R82" s="79">
        <v>0.09</v>
      </c>
      <c r="S82" s="79">
        <v>2.09</v>
      </c>
      <c r="T82" s="79">
        <v>0.37</v>
      </c>
    </row>
    <row r="83" spans="2:20">
      <c r="B83" s="96" t="s">
        <v>567</v>
      </c>
      <c r="C83" t="s">
        <v>568</v>
      </c>
      <c r="D83" t="s">
        <v>106</v>
      </c>
      <c r="E83" t="s">
        <v>129</v>
      </c>
      <c r="F83" t="s">
        <v>569</v>
      </c>
      <c r="G83" t="s">
        <v>394</v>
      </c>
      <c r="H83" t="s">
        <v>513</v>
      </c>
      <c r="I83" t="s">
        <v>155</v>
      </c>
      <c r="J83" t="s">
        <v>519</v>
      </c>
      <c r="K83" s="79">
        <v>1.74</v>
      </c>
      <c r="L83" t="s">
        <v>108</v>
      </c>
      <c r="M83" s="79">
        <v>4.8</v>
      </c>
      <c r="N83" s="79">
        <v>0.01</v>
      </c>
      <c r="O83" s="79">
        <v>28290.2</v>
      </c>
      <c r="P83" s="79">
        <v>111.69</v>
      </c>
      <c r="Q83" s="79">
        <v>31.59732438</v>
      </c>
      <c r="R83" s="79">
        <v>0.01</v>
      </c>
      <c r="S83" s="79">
        <v>0.01</v>
      </c>
      <c r="T83" s="79">
        <v>0</v>
      </c>
    </row>
    <row r="84" spans="2:20">
      <c r="B84" s="96" t="s">
        <v>570</v>
      </c>
      <c r="C84" t="s">
        <v>571</v>
      </c>
      <c r="D84" t="s">
        <v>106</v>
      </c>
      <c r="E84" t="s">
        <v>129</v>
      </c>
      <c r="F84" t="s">
        <v>569</v>
      </c>
      <c r="G84" t="s">
        <v>394</v>
      </c>
      <c r="H84" t="s">
        <v>513</v>
      </c>
      <c r="I84" t="s">
        <v>155</v>
      </c>
      <c r="J84" t="s">
        <v>572</v>
      </c>
      <c r="K84" s="79">
        <v>4.79</v>
      </c>
      <c r="L84" t="s">
        <v>108</v>
      </c>
      <c r="M84" s="79">
        <v>3.29</v>
      </c>
      <c r="N84" s="79">
        <v>0.02</v>
      </c>
      <c r="O84" s="79">
        <v>622945.23</v>
      </c>
      <c r="P84" s="79">
        <v>108.7</v>
      </c>
      <c r="Q84" s="79">
        <v>677.14146501000005</v>
      </c>
      <c r="R84" s="79">
        <v>0.3</v>
      </c>
      <c r="S84" s="79">
        <v>0.31</v>
      </c>
      <c r="T84" s="79">
        <v>0.05</v>
      </c>
    </row>
    <row r="85" spans="2:20">
      <c r="B85" s="96" t="s">
        <v>573</v>
      </c>
      <c r="C85" t="s">
        <v>574</v>
      </c>
      <c r="D85" t="s">
        <v>106</v>
      </c>
      <c r="E85" t="s">
        <v>129</v>
      </c>
      <c r="F85" t="s">
        <v>575</v>
      </c>
      <c r="G85" t="s">
        <v>394</v>
      </c>
      <c r="H85" t="s">
        <v>513</v>
      </c>
      <c r="I85" t="s">
        <v>155</v>
      </c>
      <c r="J85" t="s">
        <v>262</v>
      </c>
      <c r="K85" s="79">
        <v>0.98</v>
      </c>
      <c r="L85" t="s">
        <v>108</v>
      </c>
      <c r="M85" s="79">
        <v>4.95</v>
      </c>
      <c r="N85" s="79">
        <v>0.01</v>
      </c>
      <c r="O85" s="79">
        <v>0.15</v>
      </c>
      <c r="P85" s="79">
        <v>129.13999999999999</v>
      </c>
      <c r="Q85" s="79">
        <v>1.9370999999999999E-4</v>
      </c>
      <c r="R85" s="79">
        <v>0</v>
      </c>
      <c r="S85" s="79">
        <v>0</v>
      </c>
      <c r="T85" s="79">
        <v>0</v>
      </c>
    </row>
    <row r="86" spans="2:20">
      <c r="B86" s="96" t="s">
        <v>576</v>
      </c>
      <c r="C86" t="s">
        <v>577</v>
      </c>
      <c r="D86" t="s">
        <v>106</v>
      </c>
      <c r="E86" t="s">
        <v>129</v>
      </c>
      <c r="F86" t="s">
        <v>575</v>
      </c>
      <c r="G86" t="s">
        <v>394</v>
      </c>
      <c r="H86" t="s">
        <v>513</v>
      </c>
      <c r="I86" t="s">
        <v>155</v>
      </c>
      <c r="J86" t="s">
        <v>262</v>
      </c>
      <c r="K86" s="79">
        <v>1.21</v>
      </c>
      <c r="L86" t="s">
        <v>108</v>
      </c>
      <c r="M86" s="79">
        <v>5.3</v>
      </c>
      <c r="N86" s="79">
        <v>0.01</v>
      </c>
      <c r="O86" s="79">
        <v>91902.15</v>
      </c>
      <c r="P86" s="79">
        <v>123.49</v>
      </c>
      <c r="Q86" s="79">
        <v>113.489965035</v>
      </c>
      <c r="R86" s="79">
        <v>0.02</v>
      </c>
      <c r="S86" s="79">
        <v>0.05</v>
      </c>
      <c r="T86" s="79">
        <v>0.01</v>
      </c>
    </row>
    <row r="87" spans="2:20">
      <c r="B87" s="96" t="s">
        <v>578</v>
      </c>
      <c r="C87" t="s">
        <v>579</v>
      </c>
      <c r="D87" t="s">
        <v>106</v>
      </c>
      <c r="E87" t="s">
        <v>129</v>
      </c>
      <c r="F87" t="s">
        <v>575</v>
      </c>
      <c r="G87" t="s">
        <v>394</v>
      </c>
      <c r="H87" t="s">
        <v>513</v>
      </c>
      <c r="I87" t="s">
        <v>155</v>
      </c>
      <c r="J87" t="s">
        <v>580</v>
      </c>
      <c r="K87" s="79">
        <v>2.31</v>
      </c>
      <c r="L87" t="s">
        <v>108</v>
      </c>
      <c r="M87" s="79">
        <v>6.5</v>
      </c>
      <c r="N87" s="79">
        <v>0.01</v>
      </c>
      <c r="O87" s="79">
        <v>1052911.1299999999</v>
      </c>
      <c r="P87" s="79">
        <v>126.63</v>
      </c>
      <c r="Q87" s="79">
        <v>1333.3013639190001</v>
      </c>
      <c r="R87" s="79">
        <v>0.15</v>
      </c>
      <c r="S87" s="79">
        <v>0.6</v>
      </c>
      <c r="T87" s="79">
        <v>0.11</v>
      </c>
    </row>
    <row r="88" spans="2:20">
      <c r="B88" s="96" t="s">
        <v>581</v>
      </c>
      <c r="C88" t="s">
        <v>582</v>
      </c>
      <c r="D88" t="s">
        <v>106</v>
      </c>
      <c r="E88" t="s">
        <v>129</v>
      </c>
      <c r="F88" t="s">
        <v>583</v>
      </c>
      <c r="G88" t="s">
        <v>394</v>
      </c>
      <c r="H88" t="s">
        <v>513</v>
      </c>
      <c r="I88" t="s">
        <v>155</v>
      </c>
      <c r="J88" t="s">
        <v>584</v>
      </c>
      <c r="K88" s="79">
        <v>2.76</v>
      </c>
      <c r="L88" t="s">
        <v>108</v>
      </c>
      <c r="M88" s="79">
        <v>4.95</v>
      </c>
      <c r="N88" s="79">
        <v>1.65</v>
      </c>
      <c r="O88" s="79">
        <v>370511.59</v>
      </c>
      <c r="P88" s="79">
        <v>110.16</v>
      </c>
      <c r="Q88" s="79">
        <v>408.15556754400001</v>
      </c>
      <c r="R88" s="79">
        <v>0.13</v>
      </c>
      <c r="S88" s="79">
        <v>0.18</v>
      </c>
      <c r="T88" s="79">
        <v>0.03</v>
      </c>
    </row>
    <row r="89" spans="2:20">
      <c r="B89" s="96" t="s">
        <v>585</v>
      </c>
      <c r="C89" t="s">
        <v>586</v>
      </c>
      <c r="D89" t="s">
        <v>106</v>
      </c>
      <c r="E89" t="s">
        <v>129</v>
      </c>
      <c r="F89" t="s">
        <v>587</v>
      </c>
      <c r="G89" t="s">
        <v>361</v>
      </c>
      <c r="H89" t="s">
        <v>513</v>
      </c>
      <c r="I89" t="s">
        <v>155</v>
      </c>
      <c r="J89" t="s">
        <v>588</v>
      </c>
      <c r="K89" s="79">
        <v>6.48</v>
      </c>
      <c r="L89" t="s">
        <v>108</v>
      </c>
      <c r="M89" s="79">
        <v>1.5</v>
      </c>
      <c r="N89" s="79">
        <v>0.01</v>
      </c>
      <c r="O89" s="79">
        <v>1297949.3500000001</v>
      </c>
      <c r="P89" s="79">
        <v>100.1</v>
      </c>
      <c r="Q89" s="79">
        <v>1299.24729935</v>
      </c>
      <c r="R89" s="79">
        <v>0.21</v>
      </c>
      <c r="S89" s="79">
        <v>0.59</v>
      </c>
      <c r="T89" s="79">
        <v>0.1</v>
      </c>
    </row>
    <row r="90" spans="2:20">
      <c r="B90" s="96" t="s">
        <v>589</v>
      </c>
      <c r="C90" t="s">
        <v>590</v>
      </c>
      <c r="D90" t="s">
        <v>106</v>
      </c>
      <c r="E90" t="s">
        <v>129</v>
      </c>
      <c r="F90" t="s">
        <v>587</v>
      </c>
      <c r="G90" t="s">
        <v>361</v>
      </c>
      <c r="H90" t="s">
        <v>513</v>
      </c>
      <c r="I90" t="s">
        <v>155</v>
      </c>
      <c r="J90" t="s">
        <v>262</v>
      </c>
      <c r="K90" s="79">
        <v>3.18</v>
      </c>
      <c r="L90" t="s">
        <v>108</v>
      </c>
      <c r="M90" s="79">
        <v>3.55</v>
      </c>
      <c r="N90" s="79">
        <v>0.01</v>
      </c>
      <c r="O90" s="79">
        <v>1573765.57</v>
      </c>
      <c r="P90" s="79">
        <v>118.52</v>
      </c>
      <c r="Q90" s="79">
        <v>1865.226953564</v>
      </c>
      <c r="R90" s="79">
        <v>0.32</v>
      </c>
      <c r="S90" s="79">
        <v>0.84</v>
      </c>
      <c r="T90" s="79">
        <v>0.15</v>
      </c>
    </row>
    <row r="91" spans="2:20">
      <c r="B91" s="96" t="s">
        <v>591</v>
      </c>
      <c r="C91" t="s">
        <v>592</v>
      </c>
      <c r="D91" t="s">
        <v>106</v>
      </c>
      <c r="E91" t="s">
        <v>129</v>
      </c>
      <c r="F91" t="s">
        <v>587</v>
      </c>
      <c r="G91" t="s">
        <v>361</v>
      </c>
      <c r="H91" t="s">
        <v>513</v>
      </c>
      <c r="I91" t="s">
        <v>155</v>
      </c>
      <c r="J91" t="s">
        <v>262</v>
      </c>
      <c r="K91" s="79">
        <v>2.13</v>
      </c>
      <c r="L91" t="s">
        <v>108</v>
      </c>
      <c r="M91" s="79">
        <v>4.6500000000000004</v>
      </c>
      <c r="N91" s="79">
        <v>0.01</v>
      </c>
      <c r="O91" s="79">
        <v>1181771.6599999999</v>
      </c>
      <c r="P91" s="79">
        <v>130.49</v>
      </c>
      <c r="Q91" s="79">
        <v>1542.0938391340001</v>
      </c>
      <c r="R91" s="79">
        <v>0.23</v>
      </c>
      <c r="S91" s="79">
        <v>0.7</v>
      </c>
      <c r="T91" s="79">
        <v>0.12</v>
      </c>
    </row>
    <row r="92" spans="2:20">
      <c r="B92" s="96" t="s">
        <v>593</v>
      </c>
      <c r="C92" t="s">
        <v>594</v>
      </c>
      <c r="D92" t="s">
        <v>106</v>
      </c>
      <c r="E92" t="s">
        <v>129</v>
      </c>
      <c r="F92" t="s">
        <v>469</v>
      </c>
      <c r="G92" t="s">
        <v>470</v>
      </c>
      <c r="H92" t="s">
        <v>513</v>
      </c>
      <c r="I92" t="s">
        <v>155</v>
      </c>
      <c r="J92" t="s">
        <v>595</v>
      </c>
      <c r="K92" s="79">
        <v>5.54</v>
      </c>
      <c r="L92" t="s">
        <v>108</v>
      </c>
      <c r="M92" s="79">
        <v>3.85</v>
      </c>
      <c r="N92" s="79">
        <v>0.02</v>
      </c>
      <c r="O92" s="79">
        <v>632532</v>
      </c>
      <c r="P92" s="79">
        <v>117.17</v>
      </c>
      <c r="Q92" s="79">
        <v>741.13774439999997</v>
      </c>
      <c r="R92" s="79">
        <v>0.26</v>
      </c>
      <c r="S92" s="79">
        <v>0.34</v>
      </c>
      <c r="T92" s="79">
        <v>0.06</v>
      </c>
    </row>
    <row r="93" spans="2:20">
      <c r="B93" s="96" t="s">
        <v>596</v>
      </c>
      <c r="C93" t="s">
        <v>597</v>
      </c>
      <c r="D93" t="s">
        <v>106</v>
      </c>
      <c r="E93" t="s">
        <v>129</v>
      </c>
      <c r="F93" t="s">
        <v>469</v>
      </c>
      <c r="G93" t="s">
        <v>470</v>
      </c>
      <c r="H93" t="s">
        <v>513</v>
      </c>
      <c r="I93" t="s">
        <v>155</v>
      </c>
      <c r="J93" t="s">
        <v>595</v>
      </c>
      <c r="K93" s="79">
        <v>6.33</v>
      </c>
      <c r="L93" t="s">
        <v>108</v>
      </c>
      <c r="M93" s="79">
        <v>3.85</v>
      </c>
      <c r="N93" s="79">
        <v>0.02</v>
      </c>
      <c r="O93" s="79">
        <v>440991</v>
      </c>
      <c r="P93" s="79">
        <v>117.96</v>
      </c>
      <c r="Q93" s="79">
        <v>520.19298360000005</v>
      </c>
      <c r="R93" s="79">
        <v>0.18</v>
      </c>
      <c r="S93" s="79">
        <v>0.24</v>
      </c>
      <c r="T93" s="79">
        <v>0.04</v>
      </c>
    </row>
    <row r="94" spans="2:20">
      <c r="B94" s="96" t="s">
        <v>598</v>
      </c>
      <c r="C94" t="s">
        <v>599</v>
      </c>
      <c r="D94" t="s">
        <v>106</v>
      </c>
      <c r="E94" t="s">
        <v>129</v>
      </c>
      <c r="F94" t="s">
        <v>469</v>
      </c>
      <c r="G94" t="s">
        <v>470</v>
      </c>
      <c r="H94" t="s">
        <v>513</v>
      </c>
      <c r="I94" t="s">
        <v>155</v>
      </c>
      <c r="J94" t="s">
        <v>262</v>
      </c>
      <c r="K94" s="79">
        <v>2.99</v>
      </c>
      <c r="L94" t="s">
        <v>108</v>
      </c>
      <c r="M94" s="79">
        <v>3.9</v>
      </c>
      <c r="N94" s="79">
        <v>0.01</v>
      </c>
      <c r="O94" s="79">
        <v>534168</v>
      </c>
      <c r="P94" s="79">
        <v>118.26</v>
      </c>
      <c r="Q94" s="79">
        <v>631.70707679999998</v>
      </c>
      <c r="R94" s="79">
        <v>0.27</v>
      </c>
      <c r="S94" s="79">
        <v>0.28999999999999998</v>
      </c>
      <c r="T94" s="79">
        <v>0.05</v>
      </c>
    </row>
    <row r="95" spans="2:20">
      <c r="B95" s="96" t="s">
        <v>600</v>
      </c>
      <c r="C95" t="s">
        <v>601</v>
      </c>
      <c r="D95" t="s">
        <v>106</v>
      </c>
      <c r="E95" t="s">
        <v>129</v>
      </c>
      <c r="F95" t="s">
        <v>469</v>
      </c>
      <c r="G95" t="s">
        <v>470</v>
      </c>
      <c r="H95" t="s">
        <v>513</v>
      </c>
      <c r="I95" t="s">
        <v>155</v>
      </c>
      <c r="J95" t="s">
        <v>262</v>
      </c>
      <c r="K95" s="79">
        <v>3.86</v>
      </c>
      <c r="L95" t="s">
        <v>108</v>
      </c>
      <c r="M95" s="79">
        <v>3.9</v>
      </c>
      <c r="N95" s="79">
        <v>0.01</v>
      </c>
      <c r="O95" s="79">
        <v>978000</v>
      </c>
      <c r="P95" s="79">
        <v>120.3</v>
      </c>
      <c r="Q95" s="79">
        <v>1176.5340000000001</v>
      </c>
      <c r="R95" s="79">
        <v>0.25</v>
      </c>
      <c r="S95" s="79">
        <v>0.53</v>
      </c>
      <c r="T95" s="79">
        <v>0.09</v>
      </c>
    </row>
    <row r="96" spans="2:20">
      <c r="B96" s="96" t="s">
        <v>602</v>
      </c>
      <c r="C96" t="s">
        <v>603</v>
      </c>
      <c r="D96" t="s">
        <v>106</v>
      </c>
      <c r="E96" t="s">
        <v>129</v>
      </c>
      <c r="F96" t="s">
        <v>604</v>
      </c>
      <c r="G96" t="s">
        <v>470</v>
      </c>
      <c r="H96" t="s">
        <v>513</v>
      </c>
      <c r="I96" t="s">
        <v>155</v>
      </c>
      <c r="J96" t="s">
        <v>605</v>
      </c>
      <c r="K96" s="79">
        <v>4.03</v>
      </c>
      <c r="L96" t="s">
        <v>108</v>
      </c>
      <c r="M96" s="79">
        <v>3.75</v>
      </c>
      <c r="N96" s="79">
        <v>1.1599999999999999</v>
      </c>
      <c r="O96" s="79">
        <v>4133644</v>
      </c>
      <c r="P96" s="79">
        <v>118.37</v>
      </c>
      <c r="Q96" s="79">
        <v>4892.9944028</v>
      </c>
      <c r="R96" s="79">
        <v>0.53</v>
      </c>
      <c r="S96" s="79">
        <v>2.21</v>
      </c>
      <c r="T96" s="79">
        <v>0.39</v>
      </c>
    </row>
    <row r="97" spans="2:20">
      <c r="B97" s="96" t="s">
        <v>606</v>
      </c>
      <c r="C97" t="s">
        <v>607</v>
      </c>
      <c r="D97" t="s">
        <v>106</v>
      </c>
      <c r="E97" t="s">
        <v>129</v>
      </c>
      <c r="F97" t="s">
        <v>604</v>
      </c>
      <c r="G97" t="s">
        <v>470</v>
      </c>
      <c r="H97" t="s">
        <v>500</v>
      </c>
      <c r="I97" t="s">
        <v>156</v>
      </c>
      <c r="J97" t="s">
        <v>608</v>
      </c>
      <c r="K97" s="79">
        <v>7.57</v>
      </c>
      <c r="L97" t="s">
        <v>108</v>
      </c>
      <c r="M97" s="79">
        <v>2.48</v>
      </c>
      <c r="N97" s="79">
        <v>2</v>
      </c>
      <c r="O97" s="79">
        <v>632008</v>
      </c>
      <c r="P97" s="79">
        <v>102.92</v>
      </c>
      <c r="Q97" s="79">
        <v>650.4626336</v>
      </c>
      <c r="R97" s="79">
        <v>0.15</v>
      </c>
      <c r="S97" s="79">
        <v>0.28999999999999998</v>
      </c>
      <c r="T97" s="79">
        <v>0.05</v>
      </c>
    </row>
    <row r="98" spans="2:20">
      <c r="B98" s="96" t="s">
        <v>609</v>
      </c>
      <c r="C98" t="s">
        <v>610</v>
      </c>
      <c r="D98" t="s">
        <v>106</v>
      </c>
      <c r="E98" t="s">
        <v>129</v>
      </c>
      <c r="F98" t="s">
        <v>611</v>
      </c>
      <c r="G98" t="s">
        <v>470</v>
      </c>
      <c r="H98" t="s">
        <v>500</v>
      </c>
      <c r="I98" t="s">
        <v>156</v>
      </c>
      <c r="J98" t="s">
        <v>262</v>
      </c>
      <c r="K98" s="79">
        <v>2.63</v>
      </c>
      <c r="L98" t="s">
        <v>108</v>
      </c>
      <c r="M98" s="79">
        <v>4.05</v>
      </c>
      <c r="N98" s="79">
        <v>0.01</v>
      </c>
      <c r="O98" s="79">
        <v>518182.37</v>
      </c>
      <c r="P98" s="79">
        <v>133.19999999999999</v>
      </c>
      <c r="Q98" s="79">
        <v>690.21891684000002</v>
      </c>
      <c r="R98" s="79">
        <v>0.24</v>
      </c>
      <c r="S98" s="79">
        <v>0.31</v>
      </c>
      <c r="T98" s="79">
        <v>0.05</v>
      </c>
    </row>
    <row r="99" spans="2:20">
      <c r="B99" s="96" t="s">
        <v>612</v>
      </c>
      <c r="C99" t="s">
        <v>613</v>
      </c>
      <c r="D99" t="s">
        <v>106</v>
      </c>
      <c r="E99" t="s">
        <v>129</v>
      </c>
      <c r="F99" t="s">
        <v>614</v>
      </c>
      <c r="G99" t="s">
        <v>470</v>
      </c>
      <c r="H99" t="s">
        <v>500</v>
      </c>
      <c r="I99" t="s">
        <v>156</v>
      </c>
      <c r="J99" t="s">
        <v>615</v>
      </c>
      <c r="K99" s="79">
        <v>1.26</v>
      </c>
      <c r="L99" t="s">
        <v>108</v>
      </c>
      <c r="M99" s="79">
        <v>4.28</v>
      </c>
      <c r="N99" s="79">
        <v>0.01</v>
      </c>
      <c r="O99" s="79">
        <v>853346.7</v>
      </c>
      <c r="P99" s="79">
        <v>127.95</v>
      </c>
      <c r="Q99" s="79">
        <v>1091.8571026499999</v>
      </c>
      <c r="R99" s="79">
        <v>0.4</v>
      </c>
      <c r="S99" s="79">
        <v>0.49</v>
      </c>
      <c r="T99" s="79">
        <v>0.09</v>
      </c>
    </row>
    <row r="100" spans="2:20">
      <c r="B100" s="96" t="s">
        <v>616</v>
      </c>
      <c r="C100" t="s">
        <v>617</v>
      </c>
      <c r="D100" t="s">
        <v>106</v>
      </c>
      <c r="E100" t="s">
        <v>129</v>
      </c>
      <c r="F100" t="s">
        <v>496</v>
      </c>
      <c r="G100" t="s">
        <v>470</v>
      </c>
      <c r="H100" t="s">
        <v>513</v>
      </c>
      <c r="I100" t="s">
        <v>155</v>
      </c>
      <c r="J100" t="s">
        <v>262</v>
      </c>
      <c r="K100" s="79">
        <v>2.42</v>
      </c>
      <c r="L100" t="s">
        <v>108</v>
      </c>
      <c r="M100" s="79">
        <v>3.6</v>
      </c>
      <c r="N100" s="79">
        <v>0.01</v>
      </c>
      <c r="O100" s="79">
        <v>770000</v>
      </c>
      <c r="P100" s="79">
        <v>112.34</v>
      </c>
      <c r="Q100" s="79">
        <v>865.01800000000003</v>
      </c>
      <c r="R100" s="79">
        <v>0.19</v>
      </c>
      <c r="S100" s="79">
        <v>0.39</v>
      </c>
      <c r="T100" s="79">
        <v>7.0000000000000007E-2</v>
      </c>
    </row>
    <row r="101" spans="2:20">
      <c r="B101" s="96" t="s">
        <v>618</v>
      </c>
      <c r="C101" t="s">
        <v>619</v>
      </c>
      <c r="D101" t="s">
        <v>106</v>
      </c>
      <c r="E101" t="s">
        <v>129</v>
      </c>
      <c r="F101" t="s">
        <v>496</v>
      </c>
      <c r="G101" t="s">
        <v>470</v>
      </c>
      <c r="H101" t="s">
        <v>500</v>
      </c>
      <c r="I101" t="s">
        <v>156</v>
      </c>
      <c r="J101" t="s">
        <v>620</v>
      </c>
      <c r="K101" s="79">
        <v>8.6</v>
      </c>
      <c r="L101" t="s">
        <v>108</v>
      </c>
      <c r="M101" s="79">
        <v>2.25</v>
      </c>
      <c r="N101" s="79">
        <v>0.02</v>
      </c>
      <c r="O101" s="79">
        <v>218813</v>
      </c>
      <c r="P101" s="79">
        <v>101.03</v>
      </c>
      <c r="Q101" s="79">
        <v>221.06677389999999</v>
      </c>
      <c r="R101" s="79">
        <v>0.05</v>
      </c>
      <c r="S101" s="79">
        <v>0.1</v>
      </c>
      <c r="T101" s="79">
        <v>0.02</v>
      </c>
    </row>
    <row r="102" spans="2:20">
      <c r="B102" s="96" t="s">
        <v>621</v>
      </c>
      <c r="C102" t="s">
        <v>622</v>
      </c>
      <c r="D102" t="s">
        <v>106</v>
      </c>
      <c r="E102" t="s">
        <v>129</v>
      </c>
      <c r="F102" t="s">
        <v>623</v>
      </c>
      <c r="G102" t="s">
        <v>361</v>
      </c>
      <c r="H102" t="s">
        <v>624</v>
      </c>
      <c r="I102" t="s">
        <v>156</v>
      </c>
      <c r="J102" t="s">
        <v>262</v>
      </c>
      <c r="K102" s="79">
        <v>3.04</v>
      </c>
      <c r="L102" t="s">
        <v>108</v>
      </c>
      <c r="M102" s="79">
        <v>4.1500000000000004</v>
      </c>
      <c r="N102" s="79">
        <v>0.91</v>
      </c>
      <c r="O102" s="79">
        <v>115300</v>
      </c>
      <c r="P102" s="79">
        <v>115.96</v>
      </c>
      <c r="Q102" s="79">
        <v>133.70187999999999</v>
      </c>
      <c r="R102" s="79">
        <v>0.04</v>
      </c>
      <c r="S102" s="79">
        <v>0.06</v>
      </c>
      <c r="T102" s="79">
        <v>0.01</v>
      </c>
    </row>
    <row r="103" spans="2:20">
      <c r="B103" s="96" t="s">
        <v>625</v>
      </c>
      <c r="C103" t="s">
        <v>626</v>
      </c>
      <c r="D103" t="s">
        <v>106</v>
      </c>
      <c r="E103" t="s">
        <v>129</v>
      </c>
      <c r="F103" t="s">
        <v>627</v>
      </c>
      <c r="G103" t="s">
        <v>394</v>
      </c>
      <c r="H103" t="s">
        <v>624</v>
      </c>
      <c r="I103" t="s">
        <v>156</v>
      </c>
      <c r="J103" t="s">
        <v>628</v>
      </c>
      <c r="K103" s="79">
        <v>6.38</v>
      </c>
      <c r="L103" t="s">
        <v>108</v>
      </c>
      <c r="M103" s="79">
        <v>1.34</v>
      </c>
      <c r="N103" s="79">
        <v>0.02</v>
      </c>
      <c r="O103" s="79">
        <v>81959</v>
      </c>
      <c r="P103" s="79">
        <v>97.92</v>
      </c>
      <c r="Q103" s="79">
        <v>80.254252800000003</v>
      </c>
      <c r="R103" s="79">
        <v>0.02</v>
      </c>
      <c r="S103" s="79">
        <v>0.04</v>
      </c>
      <c r="T103" s="79">
        <v>0.01</v>
      </c>
    </row>
    <row r="104" spans="2:20">
      <c r="B104" s="96" t="s">
        <v>629</v>
      </c>
      <c r="C104" t="s">
        <v>630</v>
      </c>
      <c r="D104" t="s">
        <v>106</v>
      </c>
      <c r="E104" t="s">
        <v>129</v>
      </c>
      <c r="F104" t="s">
        <v>627</v>
      </c>
      <c r="G104" t="s">
        <v>394</v>
      </c>
      <c r="H104" t="s">
        <v>631</v>
      </c>
      <c r="I104" t="s">
        <v>155</v>
      </c>
      <c r="J104" t="s">
        <v>632</v>
      </c>
      <c r="K104" s="79">
        <v>1.46</v>
      </c>
      <c r="L104" t="s">
        <v>108</v>
      </c>
      <c r="M104" s="79">
        <v>4.8499999999999996</v>
      </c>
      <c r="N104" s="79">
        <v>0.8</v>
      </c>
      <c r="O104" s="79">
        <v>24106.2</v>
      </c>
      <c r="P104" s="79">
        <v>126.87</v>
      </c>
      <c r="Q104" s="79">
        <v>30.583535940000001</v>
      </c>
      <c r="R104" s="79">
        <v>0.01</v>
      </c>
      <c r="S104" s="79">
        <v>0.01</v>
      </c>
      <c r="T104" s="79">
        <v>0</v>
      </c>
    </row>
    <row r="105" spans="2:20">
      <c r="B105" s="96" t="s">
        <v>633</v>
      </c>
      <c r="C105" t="s">
        <v>634</v>
      </c>
      <c r="D105" t="s">
        <v>106</v>
      </c>
      <c r="E105" t="s">
        <v>129</v>
      </c>
      <c r="F105" t="s">
        <v>627</v>
      </c>
      <c r="G105" t="s">
        <v>394</v>
      </c>
      <c r="H105" t="s">
        <v>631</v>
      </c>
      <c r="I105" t="s">
        <v>155</v>
      </c>
      <c r="J105" t="s">
        <v>635</v>
      </c>
      <c r="K105" s="79">
        <v>2.5</v>
      </c>
      <c r="L105" t="s">
        <v>108</v>
      </c>
      <c r="M105" s="79">
        <v>3.77</v>
      </c>
      <c r="N105" s="79">
        <v>0.01</v>
      </c>
      <c r="O105" s="79">
        <v>0.34</v>
      </c>
      <c r="P105" s="79">
        <v>116.66</v>
      </c>
      <c r="Q105" s="79">
        <v>3.9664399999999998E-4</v>
      </c>
      <c r="R105" s="79">
        <v>0</v>
      </c>
      <c r="S105" s="79">
        <v>0</v>
      </c>
      <c r="T105" s="79">
        <v>0</v>
      </c>
    </row>
    <row r="106" spans="2:20">
      <c r="B106" s="96" t="s">
        <v>636</v>
      </c>
      <c r="C106" t="s">
        <v>637</v>
      </c>
      <c r="D106" t="s">
        <v>106</v>
      </c>
      <c r="E106" t="s">
        <v>129</v>
      </c>
      <c r="F106" t="s">
        <v>627</v>
      </c>
      <c r="G106" t="s">
        <v>394</v>
      </c>
      <c r="H106" t="s">
        <v>624</v>
      </c>
      <c r="I106" t="s">
        <v>156</v>
      </c>
      <c r="J106" t="s">
        <v>638</v>
      </c>
      <c r="K106" s="79">
        <v>5.79</v>
      </c>
      <c r="L106" t="s">
        <v>108</v>
      </c>
      <c r="M106" s="79">
        <v>2.5</v>
      </c>
      <c r="N106" s="79">
        <v>0.02</v>
      </c>
      <c r="O106" s="79">
        <v>1174721</v>
      </c>
      <c r="P106" s="79">
        <v>104.12</v>
      </c>
      <c r="Q106" s="79">
        <v>1223.1195052</v>
      </c>
      <c r="R106" s="79">
        <v>0.3</v>
      </c>
      <c r="S106" s="79">
        <v>0.55000000000000004</v>
      </c>
      <c r="T106" s="79">
        <v>0.1</v>
      </c>
    </row>
    <row r="107" spans="2:20">
      <c r="B107" s="96" t="s">
        <v>639</v>
      </c>
      <c r="C107" t="s">
        <v>640</v>
      </c>
      <c r="D107" t="s">
        <v>106</v>
      </c>
      <c r="E107" t="s">
        <v>129</v>
      </c>
      <c r="F107" t="s">
        <v>627</v>
      </c>
      <c r="G107" t="s">
        <v>394</v>
      </c>
      <c r="H107" t="s">
        <v>631</v>
      </c>
      <c r="I107" t="s">
        <v>155</v>
      </c>
      <c r="J107" t="s">
        <v>641</v>
      </c>
      <c r="K107" s="79">
        <v>3.95</v>
      </c>
      <c r="L107" t="s">
        <v>108</v>
      </c>
      <c r="M107" s="79">
        <v>2.85</v>
      </c>
      <c r="N107" s="79">
        <v>0.01</v>
      </c>
      <c r="O107" s="79">
        <v>602863.66</v>
      </c>
      <c r="P107" s="79">
        <v>106.09</v>
      </c>
      <c r="Q107" s="79">
        <v>639.57805689400004</v>
      </c>
      <c r="R107" s="79">
        <v>0.12</v>
      </c>
      <c r="S107" s="79">
        <v>0.28999999999999998</v>
      </c>
      <c r="T107" s="79">
        <v>0.05</v>
      </c>
    </row>
    <row r="108" spans="2:20">
      <c r="B108" s="96" t="s">
        <v>642</v>
      </c>
      <c r="C108" t="s">
        <v>643</v>
      </c>
      <c r="D108" t="s">
        <v>106</v>
      </c>
      <c r="E108" t="s">
        <v>129</v>
      </c>
      <c r="F108" t="s">
        <v>405</v>
      </c>
      <c r="G108" t="s">
        <v>361</v>
      </c>
      <c r="H108" t="s">
        <v>631</v>
      </c>
      <c r="I108" t="s">
        <v>155</v>
      </c>
      <c r="J108" t="s">
        <v>644</v>
      </c>
      <c r="K108" s="79">
        <v>3.98</v>
      </c>
      <c r="L108" t="s">
        <v>108</v>
      </c>
      <c r="M108" s="79">
        <v>2.8</v>
      </c>
      <c r="N108" s="79">
        <v>2.0099999999999998</v>
      </c>
      <c r="O108" s="79">
        <v>21</v>
      </c>
      <c r="P108" s="79">
        <v>5260000</v>
      </c>
      <c r="Q108" s="79">
        <v>1104.5999999999999</v>
      </c>
      <c r="R108" s="79">
        <v>0.12</v>
      </c>
      <c r="S108" s="79">
        <v>0.5</v>
      </c>
      <c r="T108" s="79">
        <v>0.09</v>
      </c>
    </row>
    <row r="109" spans="2:20">
      <c r="B109" s="96" t="s">
        <v>645</v>
      </c>
      <c r="C109" t="s">
        <v>646</v>
      </c>
      <c r="D109" t="s">
        <v>106</v>
      </c>
      <c r="E109" t="s">
        <v>129</v>
      </c>
      <c r="F109" t="s">
        <v>647</v>
      </c>
      <c r="G109" t="s">
        <v>470</v>
      </c>
      <c r="H109" t="s">
        <v>631</v>
      </c>
      <c r="I109" t="s">
        <v>155</v>
      </c>
      <c r="J109" t="s">
        <v>262</v>
      </c>
      <c r="K109" s="79">
        <v>1.47</v>
      </c>
      <c r="L109" t="s">
        <v>108</v>
      </c>
      <c r="M109" s="79">
        <v>4.5</v>
      </c>
      <c r="N109" s="79">
        <v>0.01</v>
      </c>
      <c r="O109" s="79">
        <v>313335.88</v>
      </c>
      <c r="P109" s="79">
        <v>126.08</v>
      </c>
      <c r="Q109" s="79">
        <v>395.05387750400001</v>
      </c>
      <c r="R109" s="79">
        <v>0.3</v>
      </c>
      <c r="S109" s="79">
        <v>0.18</v>
      </c>
      <c r="T109" s="79">
        <v>0.03</v>
      </c>
    </row>
    <row r="110" spans="2:20">
      <c r="B110" s="96" t="s">
        <v>648</v>
      </c>
      <c r="C110" t="s">
        <v>649</v>
      </c>
      <c r="D110" t="s">
        <v>106</v>
      </c>
      <c r="E110" t="s">
        <v>129</v>
      </c>
      <c r="F110" t="s">
        <v>650</v>
      </c>
      <c r="G110" t="s">
        <v>361</v>
      </c>
      <c r="H110" t="s">
        <v>631</v>
      </c>
      <c r="I110" t="s">
        <v>155</v>
      </c>
      <c r="J110" t="s">
        <v>651</v>
      </c>
      <c r="K110" s="79">
        <v>2.7</v>
      </c>
      <c r="L110" t="s">
        <v>108</v>
      </c>
      <c r="M110" s="79">
        <v>2</v>
      </c>
      <c r="N110" s="79">
        <v>0.01</v>
      </c>
      <c r="O110" s="79">
        <v>2228135</v>
      </c>
      <c r="P110" s="79">
        <v>104.19</v>
      </c>
      <c r="Q110" s="79">
        <v>2321.4938565000002</v>
      </c>
      <c r="R110" s="79">
        <v>0.31</v>
      </c>
      <c r="S110" s="79">
        <v>1.05</v>
      </c>
      <c r="T110" s="79">
        <v>0.18</v>
      </c>
    </row>
    <row r="111" spans="2:20">
      <c r="B111" s="96" t="s">
        <v>652</v>
      </c>
      <c r="C111" t="s">
        <v>653</v>
      </c>
      <c r="D111" t="s">
        <v>106</v>
      </c>
      <c r="E111" t="s">
        <v>129</v>
      </c>
      <c r="F111" t="s">
        <v>654</v>
      </c>
      <c r="G111" t="s">
        <v>394</v>
      </c>
      <c r="H111" t="s">
        <v>624</v>
      </c>
      <c r="I111" t="s">
        <v>156</v>
      </c>
      <c r="J111" t="s">
        <v>655</v>
      </c>
      <c r="K111" s="79">
        <v>6.81</v>
      </c>
      <c r="L111" t="s">
        <v>108</v>
      </c>
      <c r="M111" s="79">
        <v>1.58</v>
      </c>
      <c r="N111" s="79">
        <v>1.78</v>
      </c>
      <c r="O111" s="79">
        <v>831268</v>
      </c>
      <c r="P111" s="79">
        <v>99.31</v>
      </c>
      <c r="Q111" s="79">
        <v>825.53225080000004</v>
      </c>
      <c r="R111" s="79">
        <v>0.19</v>
      </c>
      <c r="S111" s="79">
        <v>0.37</v>
      </c>
      <c r="T111" s="79">
        <v>7.0000000000000007E-2</v>
      </c>
    </row>
    <row r="112" spans="2:20">
      <c r="B112" s="96" t="s">
        <v>656</v>
      </c>
      <c r="C112" t="s">
        <v>657</v>
      </c>
      <c r="D112" t="s">
        <v>106</v>
      </c>
      <c r="E112" t="s">
        <v>129</v>
      </c>
      <c r="F112" t="s">
        <v>658</v>
      </c>
      <c r="G112" t="s">
        <v>361</v>
      </c>
      <c r="H112" t="s">
        <v>631</v>
      </c>
      <c r="I112" t="s">
        <v>155</v>
      </c>
      <c r="J112" t="s">
        <v>459</v>
      </c>
      <c r="K112" s="79">
        <v>4.3499999999999996</v>
      </c>
      <c r="L112" t="s">
        <v>108</v>
      </c>
      <c r="M112" s="79">
        <v>4.5</v>
      </c>
      <c r="N112" s="79">
        <v>0.02</v>
      </c>
      <c r="O112" s="79">
        <v>2775563</v>
      </c>
      <c r="P112" s="79">
        <v>135.13999999999999</v>
      </c>
      <c r="Q112" s="79">
        <v>3750.8958382000001</v>
      </c>
      <c r="R112" s="79">
        <v>0.16</v>
      </c>
      <c r="S112" s="79">
        <v>1.7</v>
      </c>
      <c r="T112" s="79">
        <v>0.3</v>
      </c>
    </row>
    <row r="113" spans="2:20">
      <c r="B113" s="96" t="s">
        <v>659</v>
      </c>
      <c r="C113" t="s">
        <v>660</v>
      </c>
      <c r="D113" t="s">
        <v>106</v>
      </c>
      <c r="E113" t="s">
        <v>129</v>
      </c>
      <c r="F113" t="s">
        <v>661</v>
      </c>
      <c r="G113" t="s">
        <v>394</v>
      </c>
      <c r="H113" t="s">
        <v>624</v>
      </c>
      <c r="I113" t="s">
        <v>156</v>
      </c>
      <c r="J113" t="s">
        <v>262</v>
      </c>
      <c r="K113" s="79">
        <v>3.47</v>
      </c>
      <c r="L113" t="s">
        <v>108</v>
      </c>
      <c r="M113" s="79">
        <v>4.95</v>
      </c>
      <c r="N113" s="79">
        <v>1.65</v>
      </c>
      <c r="O113" s="79">
        <v>525969.25</v>
      </c>
      <c r="P113" s="79">
        <v>113.56</v>
      </c>
      <c r="Q113" s="79">
        <v>597.29068029999996</v>
      </c>
      <c r="R113" s="79">
        <v>0.06</v>
      </c>
      <c r="S113" s="79">
        <v>0.27</v>
      </c>
      <c r="T113" s="79">
        <v>0.05</v>
      </c>
    </row>
    <row r="114" spans="2:20">
      <c r="B114" s="96" t="s">
        <v>662</v>
      </c>
      <c r="C114" t="s">
        <v>663</v>
      </c>
      <c r="D114" t="s">
        <v>106</v>
      </c>
      <c r="E114" t="s">
        <v>129</v>
      </c>
      <c r="F114" t="s">
        <v>664</v>
      </c>
      <c r="G114" t="s">
        <v>394</v>
      </c>
      <c r="H114" t="s">
        <v>624</v>
      </c>
      <c r="I114" t="s">
        <v>156</v>
      </c>
      <c r="J114" t="s">
        <v>665</v>
      </c>
      <c r="K114" s="79">
        <v>5.1100000000000003</v>
      </c>
      <c r="L114" t="s">
        <v>108</v>
      </c>
      <c r="M114" s="79">
        <v>2.74</v>
      </c>
      <c r="N114" s="79">
        <v>1.51</v>
      </c>
      <c r="O114" s="79">
        <v>292500.01</v>
      </c>
      <c r="P114" s="79">
        <v>105.4</v>
      </c>
      <c r="Q114" s="79">
        <v>308.29501054000002</v>
      </c>
      <c r="R114" s="79">
        <v>0.06</v>
      </c>
      <c r="S114" s="79">
        <v>0.14000000000000001</v>
      </c>
      <c r="T114" s="79">
        <v>0.02</v>
      </c>
    </row>
    <row r="115" spans="2:20">
      <c r="B115" s="96" t="s">
        <v>666</v>
      </c>
      <c r="C115" t="s">
        <v>667</v>
      </c>
      <c r="D115" t="s">
        <v>106</v>
      </c>
      <c r="E115" t="s">
        <v>129</v>
      </c>
      <c r="F115" t="s">
        <v>664</v>
      </c>
      <c r="G115" t="s">
        <v>394</v>
      </c>
      <c r="H115" t="s">
        <v>624</v>
      </c>
      <c r="I115" t="s">
        <v>156</v>
      </c>
      <c r="J115" t="s">
        <v>668</v>
      </c>
      <c r="K115" s="79">
        <v>7.04</v>
      </c>
      <c r="L115" t="s">
        <v>108</v>
      </c>
      <c r="M115" s="79">
        <v>1.96</v>
      </c>
      <c r="N115" s="79">
        <v>2.0499999999999998</v>
      </c>
      <c r="O115" s="79">
        <v>558000</v>
      </c>
      <c r="P115" s="79">
        <v>99.86</v>
      </c>
      <c r="Q115" s="79">
        <v>557.21879999999999</v>
      </c>
      <c r="R115" s="79">
        <v>0.23</v>
      </c>
      <c r="S115" s="79">
        <v>0.25</v>
      </c>
      <c r="T115" s="79">
        <v>0.04</v>
      </c>
    </row>
    <row r="116" spans="2:20">
      <c r="B116" s="96" t="s">
        <v>669</v>
      </c>
      <c r="C116" t="s">
        <v>670</v>
      </c>
      <c r="D116" t="s">
        <v>106</v>
      </c>
      <c r="E116" t="s">
        <v>129</v>
      </c>
      <c r="F116" t="s">
        <v>671</v>
      </c>
      <c r="G116" t="s">
        <v>138</v>
      </c>
      <c r="H116" t="s">
        <v>631</v>
      </c>
      <c r="I116" t="s">
        <v>155</v>
      </c>
      <c r="J116" t="s">
        <v>262</v>
      </c>
      <c r="K116" s="79">
        <v>0.25</v>
      </c>
      <c r="L116" t="s">
        <v>108</v>
      </c>
      <c r="M116" s="79">
        <v>5.19</v>
      </c>
      <c r="N116" s="79">
        <v>0.01</v>
      </c>
      <c r="O116" s="79">
        <v>234197.88</v>
      </c>
      <c r="P116" s="79">
        <v>121.76</v>
      </c>
      <c r="Q116" s="79">
        <v>285.15933868799999</v>
      </c>
      <c r="R116" s="79">
        <v>0.08</v>
      </c>
      <c r="S116" s="79">
        <v>0.13</v>
      </c>
      <c r="T116" s="79">
        <v>0.02</v>
      </c>
    </row>
    <row r="117" spans="2:20">
      <c r="B117" s="96" t="s">
        <v>672</v>
      </c>
      <c r="C117" t="s">
        <v>673</v>
      </c>
      <c r="D117" t="s">
        <v>106</v>
      </c>
      <c r="E117" t="s">
        <v>129</v>
      </c>
      <c r="F117" t="s">
        <v>671</v>
      </c>
      <c r="G117" t="s">
        <v>138</v>
      </c>
      <c r="H117" t="s">
        <v>631</v>
      </c>
      <c r="I117" t="s">
        <v>155</v>
      </c>
      <c r="J117" t="s">
        <v>674</v>
      </c>
      <c r="K117" s="79">
        <v>1.71</v>
      </c>
      <c r="L117" t="s">
        <v>108</v>
      </c>
      <c r="M117" s="79">
        <v>4.3499999999999996</v>
      </c>
      <c r="N117" s="79">
        <v>0.01</v>
      </c>
      <c r="O117" s="79">
        <v>57371.4</v>
      </c>
      <c r="P117" s="79">
        <v>109.32</v>
      </c>
      <c r="Q117" s="79">
        <v>62.71841448</v>
      </c>
      <c r="R117" s="79">
        <v>0.01</v>
      </c>
      <c r="S117" s="79">
        <v>0.03</v>
      </c>
      <c r="T117" s="79">
        <v>0</v>
      </c>
    </row>
    <row r="118" spans="2:20">
      <c r="B118" s="96" t="s">
        <v>675</v>
      </c>
      <c r="C118" t="s">
        <v>676</v>
      </c>
      <c r="D118" t="s">
        <v>106</v>
      </c>
      <c r="E118" t="s">
        <v>129</v>
      </c>
      <c r="F118" t="s">
        <v>671</v>
      </c>
      <c r="G118" t="s">
        <v>138</v>
      </c>
      <c r="H118" t="s">
        <v>631</v>
      </c>
      <c r="I118" t="s">
        <v>155</v>
      </c>
      <c r="J118" t="s">
        <v>677</v>
      </c>
      <c r="K118" s="79">
        <v>4.3099999999999996</v>
      </c>
      <c r="L118" t="s">
        <v>108</v>
      </c>
      <c r="M118" s="79">
        <v>1.98</v>
      </c>
      <c r="N118" s="79">
        <v>0.01</v>
      </c>
      <c r="O118" s="79">
        <v>2110774</v>
      </c>
      <c r="P118" s="79">
        <v>102.01</v>
      </c>
      <c r="Q118" s="79">
        <v>2153.2005574</v>
      </c>
      <c r="R118" s="79">
        <v>0.22</v>
      </c>
      <c r="S118" s="79">
        <v>0.97</v>
      </c>
      <c r="T118" s="79">
        <v>0.17</v>
      </c>
    </row>
    <row r="119" spans="2:20">
      <c r="B119" s="96" t="s">
        <v>678</v>
      </c>
      <c r="C119" t="s">
        <v>679</v>
      </c>
      <c r="D119" t="s">
        <v>106</v>
      </c>
      <c r="E119" t="s">
        <v>129</v>
      </c>
      <c r="F119" t="s">
        <v>680</v>
      </c>
      <c r="G119" t="s">
        <v>138</v>
      </c>
      <c r="H119" t="s">
        <v>631</v>
      </c>
      <c r="I119" t="s">
        <v>155</v>
      </c>
      <c r="J119" t="s">
        <v>262</v>
      </c>
      <c r="K119" s="79">
        <v>1.22</v>
      </c>
      <c r="L119" t="s">
        <v>108</v>
      </c>
      <c r="M119" s="79">
        <v>3.35</v>
      </c>
      <c r="N119" s="79">
        <v>0.69</v>
      </c>
      <c r="O119" s="79">
        <v>473970.02</v>
      </c>
      <c r="P119" s="79">
        <v>112.2</v>
      </c>
      <c r="Q119" s="79">
        <v>531.79436243999999</v>
      </c>
      <c r="R119" s="79">
        <v>0.12</v>
      </c>
      <c r="S119" s="79">
        <v>0.24</v>
      </c>
      <c r="T119" s="79">
        <v>0.04</v>
      </c>
    </row>
    <row r="120" spans="2:20">
      <c r="B120" s="96" t="s">
        <v>681</v>
      </c>
      <c r="C120" t="s">
        <v>682</v>
      </c>
      <c r="D120" t="s">
        <v>106</v>
      </c>
      <c r="E120" t="s">
        <v>129</v>
      </c>
      <c r="F120" t="s">
        <v>683</v>
      </c>
      <c r="G120" t="s">
        <v>394</v>
      </c>
      <c r="H120" t="s">
        <v>631</v>
      </c>
      <c r="I120" t="s">
        <v>155</v>
      </c>
      <c r="J120" t="s">
        <v>262</v>
      </c>
      <c r="K120" s="79">
        <v>1.05</v>
      </c>
      <c r="L120" t="s">
        <v>108</v>
      </c>
      <c r="M120" s="79">
        <v>4.2</v>
      </c>
      <c r="N120" s="79">
        <v>1.1000000000000001</v>
      </c>
      <c r="O120" s="79">
        <v>175066.99</v>
      </c>
      <c r="P120" s="79">
        <v>112.46</v>
      </c>
      <c r="Q120" s="79">
        <v>196.880336954</v>
      </c>
      <c r="R120" s="79">
        <v>0.11</v>
      </c>
      <c r="S120" s="79">
        <v>0.09</v>
      </c>
      <c r="T120" s="79">
        <v>0.02</v>
      </c>
    </row>
    <row r="121" spans="2:20">
      <c r="B121" s="96" t="s">
        <v>684</v>
      </c>
      <c r="C121" t="s">
        <v>685</v>
      </c>
      <c r="D121" t="s">
        <v>106</v>
      </c>
      <c r="E121" t="s">
        <v>129</v>
      </c>
      <c r="F121" t="s">
        <v>683</v>
      </c>
      <c r="G121" t="s">
        <v>394</v>
      </c>
      <c r="H121" t="s">
        <v>624</v>
      </c>
      <c r="I121" t="s">
        <v>156</v>
      </c>
      <c r="J121" t="s">
        <v>262</v>
      </c>
      <c r="K121" s="79">
        <v>1.7</v>
      </c>
      <c r="L121" t="s">
        <v>108</v>
      </c>
      <c r="M121" s="79">
        <v>4.5</v>
      </c>
      <c r="N121" s="79">
        <v>0.01</v>
      </c>
      <c r="O121" s="79">
        <v>910585</v>
      </c>
      <c r="P121" s="79">
        <v>114.2</v>
      </c>
      <c r="Q121" s="79">
        <v>1039.88807</v>
      </c>
      <c r="R121" s="79">
        <v>0.13</v>
      </c>
      <c r="S121" s="79">
        <v>0.47</v>
      </c>
      <c r="T121" s="79">
        <v>0.08</v>
      </c>
    </row>
    <row r="122" spans="2:20">
      <c r="B122" s="96" t="s">
        <v>686</v>
      </c>
      <c r="C122" t="s">
        <v>687</v>
      </c>
      <c r="D122" t="s">
        <v>106</v>
      </c>
      <c r="E122" t="s">
        <v>129</v>
      </c>
      <c r="F122" t="s">
        <v>683</v>
      </c>
      <c r="G122" t="s">
        <v>394</v>
      </c>
      <c r="H122" t="s">
        <v>624</v>
      </c>
      <c r="I122" t="s">
        <v>156</v>
      </c>
      <c r="J122" t="s">
        <v>378</v>
      </c>
      <c r="K122" s="79">
        <v>4.42</v>
      </c>
      <c r="L122" t="s">
        <v>108</v>
      </c>
      <c r="M122" s="79">
        <v>3.3</v>
      </c>
      <c r="N122" s="79">
        <v>0.02</v>
      </c>
      <c r="O122" s="79">
        <v>1088.71</v>
      </c>
      <c r="P122" s="79">
        <v>107.16</v>
      </c>
      <c r="Q122" s="79">
        <v>1.1666616359999999</v>
      </c>
      <c r="R122" s="79">
        <v>0</v>
      </c>
      <c r="S122" s="79">
        <v>0</v>
      </c>
      <c r="T122" s="79">
        <v>0</v>
      </c>
    </row>
    <row r="123" spans="2:20">
      <c r="B123" s="96" t="s">
        <v>688</v>
      </c>
      <c r="C123" t="s">
        <v>689</v>
      </c>
      <c r="D123" t="s">
        <v>106</v>
      </c>
      <c r="E123" t="s">
        <v>129</v>
      </c>
      <c r="F123" t="s">
        <v>462</v>
      </c>
      <c r="G123" t="s">
        <v>361</v>
      </c>
      <c r="H123" t="s">
        <v>631</v>
      </c>
      <c r="I123" t="s">
        <v>155</v>
      </c>
      <c r="J123" t="s">
        <v>690</v>
      </c>
      <c r="K123" s="79">
        <v>2.79</v>
      </c>
      <c r="L123" t="s">
        <v>108</v>
      </c>
      <c r="M123" s="79">
        <v>6.4</v>
      </c>
      <c r="N123" s="79">
        <v>0.01</v>
      </c>
      <c r="O123" s="79">
        <v>3483192</v>
      </c>
      <c r="P123" s="79">
        <v>131.51</v>
      </c>
      <c r="Q123" s="79">
        <v>4580.7457992</v>
      </c>
      <c r="R123" s="79">
        <v>0.28000000000000003</v>
      </c>
      <c r="S123" s="79">
        <v>2.0699999999999998</v>
      </c>
      <c r="T123" s="79">
        <v>0.36</v>
      </c>
    </row>
    <row r="124" spans="2:20">
      <c r="B124" s="96" t="s">
        <v>691</v>
      </c>
      <c r="C124" t="s">
        <v>692</v>
      </c>
      <c r="D124" t="s">
        <v>106</v>
      </c>
      <c r="E124" t="s">
        <v>129</v>
      </c>
      <c r="F124" t="s">
        <v>623</v>
      </c>
      <c r="G124" t="s">
        <v>361</v>
      </c>
      <c r="H124" t="s">
        <v>693</v>
      </c>
      <c r="I124" t="s">
        <v>156</v>
      </c>
      <c r="J124" t="s">
        <v>262</v>
      </c>
      <c r="K124" s="79">
        <v>3.18</v>
      </c>
      <c r="L124" t="s">
        <v>108</v>
      </c>
      <c r="M124" s="79">
        <v>5.3</v>
      </c>
      <c r="N124" s="79">
        <v>1.1200000000000001</v>
      </c>
      <c r="O124" s="79">
        <v>426000</v>
      </c>
      <c r="P124" s="79">
        <v>123.04</v>
      </c>
      <c r="Q124" s="79">
        <v>524.15039999999999</v>
      </c>
      <c r="R124" s="79">
        <v>0.16</v>
      </c>
      <c r="S124" s="79">
        <v>0.24</v>
      </c>
      <c r="T124" s="79">
        <v>0.04</v>
      </c>
    </row>
    <row r="125" spans="2:20">
      <c r="B125" s="96" t="s">
        <v>694</v>
      </c>
      <c r="C125" t="s">
        <v>695</v>
      </c>
      <c r="D125" t="s">
        <v>106</v>
      </c>
      <c r="E125" t="s">
        <v>129</v>
      </c>
      <c r="F125" t="s">
        <v>696</v>
      </c>
      <c r="G125" t="s">
        <v>394</v>
      </c>
      <c r="H125" t="s">
        <v>693</v>
      </c>
      <c r="I125" t="s">
        <v>156</v>
      </c>
      <c r="J125" t="s">
        <v>697</v>
      </c>
      <c r="K125" s="79">
        <v>2.59</v>
      </c>
      <c r="L125" t="s">
        <v>108</v>
      </c>
      <c r="M125" s="79">
        <v>5.35</v>
      </c>
      <c r="N125" s="79">
        <v>1.62</v>
      </c>
      <c r="O125" s="79">
        <v>453513.81</v>
      </c>
      <c r="P125" s="79">
        <v>111.7</v>
      </c>
      <c r="Q125" s="79">
        <v>506.57492576999999</v>
      </c>
      <c r="R125" s="79">
        <v>0.15</v>
      </c>
      <c r="S125" s="79">
        <v>0.23</v>
      </c>
      <c r="T125" s="79">
        <v>0.04</v>
      </c>
    </row>
    <row r="126" spans="2:20">
      <c r="B126" s="96" t="s">
        <v>698</v>
      </c>
      <c r="C126" t="s">
        <v>699</v>
      </c>
      <c r="D126" t="s">
        <v>106</v>
      </c>
      <c r="E126" t="s">
        <v>129</v>
      </c>
      <c r="F126" t="s">
        <v>700</v>
      </c>
      <c r="G126" t="s">
        <v>394</v>
      </c>
      <c r="H126" t="s">
        <v>701</v>
      </c>
      <c r="I126" t="s">
        <v>155</v>
      </c>
      <c r="J126" t="s">
        <v>702</v>
      </c>
      <c r="K126" s="79">
        <v>5.18</v>
      </c>
      <c r="L126" t="s">
        <v>108</v>
      </c>
      <c r="M126" s="79">
        <v>4.09</v>
      </c>
      <c r="N126" s="79">
        <v>0.02</v>
      </c>
      <c r="O126" s="79">
        <v>164852.04999999999</v>
      </c>
      <c r="P126" s="79">
        <v>108.88</v>
      </c>
      <c r="Q126" s="79">
        <v>179.49091204000001</v>
      </c>
      <c r="R126" s="79">
        <v>0.01</v>
      </c>
      <c r="S126" s="79">
        <v>0.08</v>
      </c>
      <c r="T126" s="79">
        <v>0.01</v>
      </c>
    </row>
    <row r="127" spans="2:20">
      <c r="B127" s="96" t="s">
        <v>703</v>
      </c>
      <c r="C127" t="s">
        <v>704</v>
      </c>
      <c r="D127" t="s">
        <v>106</v>
      </c>
      <c r="E127" t="s">
        <v>129</v>
      </c>
      <c r="F127" t="s">
        <v>705</v>
      </c>
      <c r="G127" t="s">
        <v>394</v>
      </c>
      <c r="H127" t="s">
        <v>693</v>
      </c>
      <c r="I127" t="s">
        <v>156</v>
      </c>
      <c r="J127" t="s">
        <v>706</v>
      </c>
      <c r="K127" s="79">
        <v>1.71</v>
      </c>
      <c r="L127" t="s">
        <v>108</v>
      </c>
      <c r="M127" s="79">
        <v>4.45</v>
      </c>
      <c r="N127" s="79">
        <v>1.4</v>
      </c>
      <c r="O127" s="79">
        <v>245991.36</v>
      </c>
      <c r="P127" s="79">
        <v>108.05</v>
      </c>
      <c r="Q127" s="79">
        <v>265.79366448000002</v>
      </c>
      <c r="R127" s="79">
        <v>0.25</v>
      </c>
      <c r="S127" s="79">
        <v>0.12</v>
      </c>
      <c r="T127" s="79">
        <v>0.02</v>
      </c>
    </row>
    <row r="128" spans="2:20">
      <c r="B128" s="96" t="s">
        <v>707</v>
      </c>
      <c r="C128" t="s">
        <v>708</v>
      </c>
      <c r="D128" t="s">
        <v>106</v>
      </c>
      <c r="E128" t="s">
        <v>129</v>
      </c>
      <c r="F128" t="s">
        <v>709</v>
      </c>
      <c r="G128" t="s">
        <v>394</v>
      </c>
      <c r="H128" t="s">
        <v>701</v>
      </c>
      <c r="I128" t="s">
        <v>155</v>
      </c>
      <c r="J128" t="s">
        <v>262</v>
      </c>
      <c r="K128" s="79">
        <v>2.16</v>
      </c>
      <c r="L128" t="s">
        <v>108</v>
      </c>
      <c r="M128" s="79">
        <v>4.25</v>
      </c>
      <c r="N128" s="79">
        <v>1.3</v>
      </c>
      <c r="O128" s="79">
        <v>22936.84</v>
      </c>
      <c r="P128" s="79">
        <v>114.13</v>
      </c>
      <c r="Q128" s="79">
        <v>26.177815492000001</v>
      </c>
      <c r="R128" s="79">
        <v>0.01</v>
      </c>
      <c r="S128" s="79">
        <v>0.01</v>
      </c>
      <c r="T128" s="79">
        <v>0</v>
      </c>
    </row>
    <row r="129" spans="2:20">
      <c r="B129" s="96" t="s">
        <v>710</v>
      </c>
      <c r="C129" t="s">
        <v>711</v>
      </c>
      <c r="D129" t="s">
        <v>106</v>
      </c>
      <c r="E129" t="s">
        <v>129</v>
      </c>
      <c r="F129" t="s">
        <v>709</v>
      </c>
      <c r="G129" t="s">
        <v>394</v>
      </c>
      <c r="H129" t="s">
        <v>701</v>
      </c>
      <c r="I129" t="s">
        <v>155</v>
      </c>
      <c r="J129" t="s">
        <v>262</v>
      </c>
      <c r="K129" s="79">
        <v>2.75</v>
      </c>
      <c r="L129" t="s">
        <v>108</v>
      </c>
      <c r="M129" s="79">
        <v>4.5999999999999996</v>
      </c>
      <c r="N129" s="79">
        <v>1.48</v>
      </c>
      <c r="O129" s="79">
        <v>1186061.6399999999</v>
      </c>
      <c r="P129" s="79">
        <v>110.28</v>
      </c>
      <c r="Q129" s="79">
        <v>1307.988776592</v>
      </c>
      <c r="R129" s="79">
        <v>0.25</v>
      </c>
      <c r="S129" s="79">
        <v>0.59</v>
      </c>
      <c r="T129" s="79">
        <v>0.1</v>
      </c>
    </row>
    <row r="130" spans="2:20">
      <c r="B130" s="96" t="s">
        <v>712</v>
      </c>
      <c r="C130" t="s">
        <v>713</v>
      </c>
      <c r="D130" t="s">
        <v>106</v>
      </c>
      <c r="E130" t="s">
        <v>129</v>
      </c>
      <c r="F130" t="s">
        <v>709</v>
      </c>
      <c r="G130" t="s">
        <v>394</v>
      </c>
      <c r="H130" t="s">
        <v>701</v>
      </c>
      <c r="I130" t="s">
        <v>155</v>
      </c>
      <c r="J130" t="s">
        <v>714</v>
      </c>
      <c r="K130" s="79">
        <v>6.42</v>
      </c>
      <c r="L130" t="s">
        <v>108</v>
      </c>
      <c r="M130" s="79">
        <v>3.06</v>
      </c>
      <c r="N130" s="79">
        <v>2.6</v>
      </c>
      <c r="O130" s="79">
        <v>361000</v>
      </c>
      <c r="P130" s="79">
        <v>103.31</v>
      </c>
      <c r="Q130" s="79">
        <v>372.94909999999999</v>
      </c>
      <c r="R130" s="79">
        <v>0.28999999999999998</v>
      </c>
      <c r="S130" s="79">
        <v>0.17</v>
      </c>
      <c r="T130" s="79">
        <v>0.03</v>
      </c>
    </row>
    <row r="131" spans="2:20">
      <c r="B131" s="96" t="s">
        <v>715</v>
      </c>
      <c r="C131" t="s">
        <v>716</v>
      </c>
      <c r="D131" t="s">
        <v>106</v>
      </c>
      <c r="E131" t="s">
        <v>129</v>
      </c>
      <c r="F131" t="s">
        <v>705</v>
      </c>
      <c r="G131" t="s">
        <v>394</v>
      </c>
      <c r="H131" t="s">
        <v>693</v>
      </c>
      <c r="I131" t="s">
        <v>156</v>
      </c>
      <c r="J131" t="s">
        <v>717</v>
      </c>
      <c r="K131" s="79">
        <v>4.41</v>
      </c>
      <c r="L131" t="s">
        <v>108</v>
      </c>
      <c r="M131" s="79">
        <v>3.25</v>
      </c>
      <c r="N131" s="79">
        <v>1.69</v>
      </c>
      <c r="O131" s="79">
        <v>352750.05</v>
      </c>
      <c r="P131" s="79">
        <v>105.87</v>
      </c>
      <c r="Q131" s="79">
        <v>373.45647793500001</v>
      </c>
      <c r="R131" s="79">
        <v>0.27</v>
      </c>
      <c r="S131" s="79">
        <v>0.17</v>
      </c>
      <c r="T131" s="79">
        <v>0.03</v>
      </c>
    </row>
    <row r="132" spans="2:20">
      <c r="B132" s="96" t="s">
        <v>718</v>
      </c>
      <c r="C132" t="s">
        <v>719</v>
      </c>
      <c r="D132" t="s">
        <v>106</v>
      </c>
      <c r="E132" t="s">
        <v>129</v>
      </c>
      <c r="F132" t="s">
        <v>484</v>
      </c>
      <c r="G132" t="s">
        <v>361</v>
      </c>
      <c r="H132" t="s">
        <v>701</v>
      </c>
      <c r="I132" t="s">
        <v>155</v>
      </c>
      <c r="J132" t="s">
        <v>262</v>
      </c>
      <c r="K132" s="79">
        <v>4.3</v>
      </c>
      <c r="L132" t="s">
        <v>108</v>
      </c>
      <c r="M132" s="79">
        <v>5.0999999999999996</v>
      </c>
      <c r="N132" s="79">
        <v>0.02</v>
      </c>
      <c r="O132" s="79">
        <v>3233775</v>
      </c>
      <c r="P132" s="79">
        <v>138.27000000000001</v>
      </c>
      <c r="Q132" s="79">
        <v>4471.3406924999999</v>
      </c>
      <c r="R132" s="79">
        <v>0.28000000000000003</v>
      </c>
      <c r="S132" s="79">
        <v>2.02</v>
      </c>
      <c r="T132" s="79">
        <v>0.36</v>
      </c>
    </row>
    <row r="133" spans="2:20">
      <c r="B133" s="96" t="s">
        <v>720</v>
      </c>
      <c r="C133" t="s">
        <v>721</v>
      </c>
      <c r="D133" t="s">
        <v>106</v>
      </c>
      <c r="E133" t="s">
        <v>129</v>
      </c>
      <c r="F133" t="s">
        <v>722</v>
      </c>
      <c r="G133" t="s">
        <v>118</v>
      </c>
      <c r="H133" t="s">
        <v>701</v>
      </c>
      <c r="I133" t="s">
        <v>155</v>
      </c>
      <c r="J133" t="s">
        <v>723</v>
      </c>
      <c r="K133" s="79">
        <v>3.07</v>
      </c>
      <c r="L133" t="s">
        <v>108</v>
      </c>
      <c r="M133" s="79">
        <v>4.5999999999999996</v>
      </c>
      <c r="N133" s="79">
        <v>0.02</v>
      </c>
      <c r="O133" s="79">
        <v>0.27</v>
      </c>
      <c r="P133" s="79">
        <v>130.47999999999999</v>
      </c>
      <c r="Q133" s="79">
        <v>3.5229599999999999E-4</v>
      </c>
      <c r="R133" s="79">
        <v>0</v>
      </c>
      <c r="S133" s="79">
        <v>0</v>
      </c>
      <c r="T133" s="79">
        <v>0</v>
      </c>
    </row>
    <row r="134" spans="2:20">
      <c r="B134" s="96" t="s">
        <v>724</v>
      </c>
      <c r="C134" t="s">
        <v>725</v>
      </c>
      <c r="D134" t="s">
        <v>106</v>
      </c>
      <c r="E134" t="s">
        <v>129</v>
      </c>
      <c r="F134" t="s">
        <v>722</v>
      </c>
      <c r="G134" t="s">
        <v>118</v>
      </c>
      <c r="H134" t="s">
        <v>701</v>
      </c>
      <c r="I134" t="s">
        <v>155</v>
      </c>
      <c r="J134" t="s">
        <v>262</v>
      </c>
      <c r="K134" s="79">
        <v>3.26</v>
      </c>
      <c r="L134" t="s">
        <v>108</v>
      </c>
      <c r="M134" s="79">
        <v>4.5</v>
      </c>
      <c r="N134" s="79">
        <v>0.02</v>
      </c>
      <c r="O134" s="79">
        <v>0.56999999999999995</v>
      </c>
      <c r="P134" s="79">
        <v>131.27000000000001</v>
      </c>
      <c r="Q134" s="79">
        <v>7.4823900000000004E-4</v>
      </c>
      <c r="R134" s="79">
        <v>0</v>
      </c>
      <c r="S134" s="79">
        <v>0</v>
      </c>
      <c r="T134" s="79">
        <v>0</v>
      </c>
    </row>
    <row r="135" spans="2:20">
      <c r="B135" s="96" t="s">
        <v>726</v>
      </c>
      <c r="C135" t="s">
        <v>727</v>
      </c>
      <c r="D135" t="s">
        <v>106</v>
      </c>
      <c r="E135" t="s">
        <v>129</v>
      </c>
      <c r="F135" t="s">
        <v>728</v>
      </c>
      <c r="G135" t="s">
        <v>394</v>
      </c>
      <c r="H135" t="s">
        <v>693</v>
      </c>
      <c r="I135" t="s">
        <v>156</v>
      </c>
      <c r="J135" t="s">
        <v>262</v>
      </c>
      <c r="K135" s="79">
        <v>2.15</v>
      </c>
      <c r="L135" t="s">
        <v>108</v>
      </c>
      <c r="M135" s="79">
        <v>4.5999999999999996</v>
      </c>
      <c r="N135" s="79">
        <v>1.41</v>
      </c>
      <c r="O135" s="79">
        <v>415435.59</v>
      </c>
      <c r="P135" s="79">
        <v>131.18</v>
      </c>
      <c r="Q135" s="79">
        <v>544.96840696200002</v>
      </c>
      <c r="R135" s="79">
        <v>0.09</v>
      </c>
      <c r="S135" s="79">
        <v>0.25</v>
      </c>
      <c r="T135" s="79">
        <v>0.04</v>
      </c>
    </row>
    <row r="136" spans="2:20">
      <c r="B136" s="96" t="s">
        <v>729</v>
      </c>
      <c r="C136" t="s">
        <v>730</v>
      </c>
      <c r="D136" t="s">
        <v>106</v>
      </c>
      <c r="E136" t="s">
        <v>129</v>
      </c>
      <c r="F136" t="s">
        <v>731</v>
      </c>
      <c r="G136" t="s">
        <v>394</v>
      </c>
      <c r="H136" t="s">
        <v>701</v>
      </c>
      <c r="I136" t="s">
        <v>155</v>
      </c>
      <c r="J136" t="s">
        <v>732</v>
      </c>
      <c r="K136" s="79">
        <v>2.15</v>
      </c>
      <c r="L136" t="s">
        <v>108</v>
      </c>
      <c r="M136" s="79">
        <v>5.4</v>
      </c>
      <c r="N136" s="79">
        <v>1.26</v>
      </c>
      <c r="O136" s="79">
        <v>349456.6</v>
      </c>
      <c r="P136" s="79">
        <v>131.22999999999999</v>
      </c>
      <c r="Q136" s="79">
        <v>458.59189617999999</v>
      </c>
      <c r="R136" s="79">
        <v>0.17</v>
      </c>
      <c r="S136" s="79">
        <v>0.21</v>
      </c>
      <c r="T136" s="79">
        <v>0.04</v>
      </c>
    </row>
    <row r="137" spans="2:20">
      <c r="B137" s="96" t="s">
        <v>733</v>
      </c>
      <c r="C137" t="s">
        <v>734</v>
      </c>
      <c r="D137" t="s">
        <v>106</v>
      </c>
      <c r="E137" t="s">
        <v>129</v>
      </c>
      <c r="F137" t="s">
        <v>735</v>
      </c>
      <c r="G137" t="s">
        <v>394</v>
      </c>
      <c r="H137" t="s">
        <v>701</v>
      </c>
      <c r="I137" t="s">
        <v>155</v>
      </c>
      <c r="J137" t="s">
        <v>736</v>
      </c>
      <c r="K137" s="79">
        <v>2.5499999999999998</v>
      </c>
      <c r="L137" t="s">
        <v>108</v>
      </c>
      <c r="M137" s="79">
        <v>4.4000000000000004</v>
      </c>
      <c r="N137" s="79">
        <v>0.77</v>
      </c>
      <c r="O137" s="79">
        <v>533401.41</v>
      </c>
      <c r="P137" s="79">
        <v>110.63</v>
      </c>
      <c r="Q137" s="79">
        <v>590.10197988300001</v>
      </c>
      <c r="R137" s="79">
        <v>0.3</v>
      </c>
      <c r="S137" s="79">
        <v>0.27</v>
      </c>
      <c r="T137" s="79">
        <v>0.05</v>
      </c>
    </row>
    <row r="138" spans="2:20">
      <c r="B138" s="96" t="s">
        <v>737</v>
      </c>
      <c r="C138" t="s">
        <v>738</v>
      </c>
      <c r="D138" t="s">
        <v>106</v>
      </c>
      <c r="E138" t="s">
        <v>129</v>
      </c>
      <c r="F138" t="s">
        <v>661</v>
      </c>
      <c r="G138" t="s">
        <v>394</v>
      </c>
      <c r="H138" t="s">
        <v>701</v>
      </c>
      <c r="I138" t="s">
        <v>155</v>
      </c>
      <c r="J138" t="s">
        <v>262</v>
      </c>
      <c r="K138" s="79">
        <v>0.64</v>
      </c>
      <c r="L138" t="s">
        <v>108</v>
      </c>
      <c r="M138" s="79">
        <v>5</v>
      </c>
      <c r="N138" s="79">
        <v>0.12</v>
      </c>
      <c r="O138" s="79">
        <v>281347.17</v>
      </c>
      <c r="P138" s="79">
        <v>124.51</v>
      </c>
      <c r="Q138" s="79">
        <v>350.30536136699999</v>
      </c>
      <c r="R138" s="79">
        <v>0.1</v>
      </c>
      <c r="S138" s="79">
        <v>0.16</v>
      </c>
      <c r="T138" s="79">
        <v>0.03</v>
      </c>
    </row>
    <row r="139" spans="2:20">
      <c r="B139" s="96" t="s">
        <v>739</v>
      </c>
      <c r="C139" t="s">
        <v>740</v>
      </c>
      <c r="D139" t="s">
        <v>106</v>
      </c>
      <c r="E139" t="s">
        <v>129</v>
      </c>
      <c r="F139" t="s">
        <v>696</v>
      </c>
      <c r="G139" t="s">
        <v>394</v>
      </c>
      <c r="H139" t="s">
        <v>741</v>
      </c>
      <c r="I139" t="s">
        <v>155</v>
      </c>
      <c r="J139" t="s">
        <v>262</v>
      </c>
      <c r="K139" s="79">
        <v>0.74</v>
      </c>
      <c r="L139" t="s">
        <v>108</v>
      </c>
      <c r="M139" s="79">
        <v>5.5</v>
      </c>
      <c r="N139" s="79">
        <v>0.01</v>
      </c>
      <c r="O139" s="79">
        <v>87848.2</v>
      </c>
      <c r="P139" s="79">
        <v>124.15</v>
      </c>
      <c r="Q139" s="79">
        <v>109.0635403</v>
      </c>
      <c r="R139" s="79">
        <v>0.15</v>
      </c>
      <c r="S139" s="79">
        <v>0.05</v>
      </c>
      <c r="T139" s="79">
        <v>0.01</v>
      </c>
    </row>
    <row r="140" spans="2:20">
      <c r="B140" s="96" t="s">
        <v>742</v>
      </c>
      <c r="C140" t="s">
        <v>743</v>
      </c>
      <c r="D140" t="s">
        <v>106</v>
      </c>
      <c r="E140" t="s">
        <v>129</v>
      </c>
      <c r="F140" t="s">
        <v>744</v>
      </c>
      <c r="G140" t="s">
        <v>394</v>
      </c>
      <c r="H140" t="s">
        <v>745</v>
      </c>
      <c r="I140" t="s">
        <v>156</v>
      </c>
      <c r="J140" t="s">
        <v>262</v>
      </c>
      <c r="K140" s="79">
        <v>0.08</v>
      </c>
      <c r="L140" t="s">
        <v>108</v>
      </c>
      <c r="M140" s="79">
        <v>6.1</v>
      </c>
      <c r="N140" s="79">
        <v>1.84</v>
      </c>
      <c r="O140" s="79">
        <v>118876</v>
      </c>
      <c r="P140" s="79">
        <v>110.87</v>
      </c>
      <c r="Q140" s="79">
        <v>131.79782119999999</v>
      </c>
      <c r="R140" s="79">
        <v>0.24</v>
      </c>
      <c r="S140" s="79">
        <v>0.06</v>
      </c>
      <c r="T140" s="79">
        <v>0.01</v>
      </c>
    </row>
    <row r="141" spans="2:20">
      <c r="B141" s="96" t="s">
        <v>746</v>
      </c>
      <c r="C141" t="s">
        <v>747</v>
      </c>
      <c r="D141" t="s">
        <v>106</v>
      </c>
      <c r="E141" t="s">
        <v>129</v>
      </c>
      <c r="F141" t="s">
        <v>744</v>
      </c>
      <c r="G141" t="s">
        <v>394</v>
      </c>
      <c r="H141" t="s">
        <v>745</v>
      </c>
      <c r="I141" t="s">
        <v>156</v>
      </c>
      <c r="J141" t="s">
        <v>262</v>
      </c>
      <c r="K141" s="79">
        <v>1.68</v>
      </c>
      <c r="L141" t="s">
        <v>108</v>
      </c>
      <c r="M141" s="79">
        <v>5.6</v>
      </c>
      <c r="N141" s="79">
        <v>1.26</v>
      </c>
      <c r="O141" s="79">
        <v>296811.06</v>
      </c>
      <c r="P141" s="79">
        <v>113.71</v>
      </c>
      <c r="Q141" s="79">
        <v>337.503856326</v>
      </c>
      <c r="R141" s="79">
        <v>0.16</v>
      </c>
      <c r="S141" s="79">
        <v>0.15</v>
      </c>
      <c r="T141" s="79">
        <v>0.03</v>
      </c>
    </row>
    <row r="142" spans="2:20">
      <c r="B142" s="96" t="s">
        <v>748</v>
      </c>
      <c r="C142" t="s">
        <v>749</v>
      </c>
      <c r="D142" t="s">
        <v>106</v>
      </c>
      <c r="E142" t="s">
        <v>129</v>
      </c>
      <c r="F142" t="s">
        <v>750</v>
      </c>
      <c r="G142" t="s">
        <v>133</v>
      </c>
      <c r="H142" t="s">
        <v>745</v>
      </c>
      <c r="I142" t="s">
        <v>156</v>
      </c>
      <c r="J142" t="s">
        <v>751</v>
      </c>
      <c r="K142" s="79">
        <v>1.1399999999999999</v>
      </c>
      <c r="L142" t="s">
        <v>108</v>
      </c>
      <c r="M142" s="79">
        <v>4.2</v>
      </c>
      <c r="N142" s="79">
        <v>1.5</v>
      </c>
      <c r="O142" s="79">
        <v>107479.56</v>
      </c>
      <c r="P142" s="79">
        <v>103.89</v>
      </c>
      <c r="Q142" s="79">
        <v>111.66051488399999</v>
      </c>
      <c r="R142" s="79">
        <v>0.03</v>
      </c>
      <c r="S142" s="79">
        <v>0.05</v>
      </c>
      <c r="T142" s="79">
        <v>0.01</v>
      </c>
    </row>
    <row r="143" spans="2:20">
      <c r="B143" s="96" t="s">
        <v>752</v>
      </c>
      <c r="C143" t="s">
        <v>753</v>
      </c>
      <c r="D143" t="s">
        <v>106</v>
      </c>
      <c r="E143" t="s">
        <v>129</v>
      </c>
      <c r="F143" t="s">
        <v>754</v>
      </c>
      <c r="G143" t="s">
        <v>394</v>
      </c>
      <c r="H143" t="s">
        <v>745</v>
      </c>
      <c r="I143" t="s">
        <v>156</v>
      </c>
      <c r="J143" t="s">
        <v>755</v>
      </c>
      <c r="K143" s="79">
        <v>2.25</v>
      </c>
      <c r="L143" t="s">
        <v>108</v>
      </c>
      <c r="M143" s="79">
        <v>4.8</v>
      </c>
      <c r="N143" s="79">
        <v>0.01</v>
      </c>
      <c r="O143" s="79">
        <v>394400</v>
      </c>
      <c r="P143" s="79">
        <v>107.56</v>
      </c>
      <c r="Q143" s="79">
        <v>424.21663999999998</v>
      </c>
      <c r="R143" s="79">
        <v>0.15</v>
      </c>
      <c r="S143" s="79">
        <v>0.19</v>
      </c>
      <c r="T143" s="79">
        <v>0.03</v>
      </c>
    </row>
    <row r="144" spans="2:20">
      <c r="B144" s="96" t="s">
        <v>756</v>
      </c>
      <c r="C144" t="s">
        <v>757</v>
      </c>
      <c r="D144" t="s">
        <v>106</v>
      </c>
      <c r="E144" t="s">
        <v>129</v>
      </c>
      <c r="F144" t="s">
        <v>758</v>
      </c>
      <c r="G144" t="s">
        <v>477</v>
      </c>
      <c r="H144" t="s">
        <v>741</v>
      </c>
      <c r="I144" t="s">
        <v>155</v>
      </c>
      <c r="J144" t="s">
        <v>262</v>
      </c>
      <c r="K144" s="79">
        <v>1.69</v>
      </c>
      <c r="L144" t="s">
        <v>108</v>
      </c>
      <c r="M144" s="79">
        <v>4.8</v>
      </c>
      <c r="N144" s="79">
        <v>0.02</v>
      </c>
      <c r="O144" s="79">
        <v>1180670.1599999999</v>
      </c>
      <c r="P144" s="79">
        <v>124.07</v>
      </c>
      <c r="Q144" s="79">
        <v>1464.8574675120001</v>
      </c>
      <c r="R144" s="79">
        <v>0.16</v>
      </c>
      <c r="S144" s="79">
        <v>0.66</v>
      </c>
      <c r="T144" s="79">
        <v>0.12</v>
      </c>
    </row>
    <row r="145" spans="2:20">
      <c r="B145" s="96" t="s">
        <v>759</v>
      </c>
      <c r="C145" t="s">
        <v>760</v>
      </c>
      <c r="D145" t="s">
        <v>106</v>
      </c>
      <c r="E145" t="s">
        <v>129</v>
      </c>
      <c r="F145" t="s">
        <v>761</v>
      </c>
      <c r="G145" t="s">
        <v>394</v>
      </c>
      <c r="H145" t="s">
        <v>741</v>
      </c>
      <c r="I145" t="s">
        <v>155</v>
      </c>
      <c r="J145" t="s">
        <v>262</v>
      </c>
      <c r="K145" s="79">
        <v>1.1299999999999999</v>
      </c>
      <c r="L145" t="s">
        <v>108</v>
      </c>
      <c r="M145" s="79">
        <v>6.4</v>
      </c>
      <c r="N145" s="79">
        <v>2.88</v>
      </c>
      <c r="O145" s="79">
        <v>256405.86</v>
      </c>
      <c r="P145" s="79">
        <v>114.43</v>
      </c>
      <c r="Q145" s="79">
        <v>293.40522559800002</v>
      </c>
      <c r="R145" s="79">
        <v>0.25</v>
      </c>
      <c r="S145" s="79">
        <v>0.13</v>
      </c>
      <c r="T145" s="79">
        <v>0.02</v>
      </c>
    </row>
    <row r="146" spans="2:20">
      <c r="B146" s="96" t="s">
        <v>762</v>
      </c>
      <c r="C146" t="s">
        <v>763</v>
      </c>
      <c r="D146" t="s">
        <v>106</v>
      </c>
      <c r="E146" t="s">
        <v>129</v>
      </c>
      <c r="F146" t="s">
        <v>761</v>
      </c>
      <c r="G146" t="s">
        <v>394</v>
      </c>
      <c r="H146" t="s">
        <v>741</v>
      </c>
      <c r="I146" t="s">
        <v>155</v>
      </c>
      <c r="J146" t="s">
        <v>262</v>
      </c>
      <c r="K146" s="79">
        <v>2.21</v>
      </c>
      <c r="L146" t="s">
        <v>108</v>
      </c>
      <c r="M146" s="79">
        <v>5.4</v>
      </c>
      <c r="N146" s="79">
        <v>2.44</v>
      </c>
      <c r="O146" s="79">
        <v>236336.72</v>
      </c>
      <c r="P146" s="79">
        <v>107.17</v>
      </c>
      <c r="Q146" s="79">
        <v>253.28206282400001</v>
      </c>
      <c r="R146" s="79">
        <v>0.31</v>
      </c>
      <c r="S146" s="79">
        <v>0.11</v>
      </c>
      <c r="T146" s="79">
        <v>0.02</v>
      </c>
    </row>
    <row r="147" spans="2:20">
      <c r="B147" s="96" t="s">
        <v>764</v>
      </c>
      <c r="C147" t="s">
        <v>765</v>
      </c>
      <c r="D147" t="s">
        <v>106</v>
      </c>
      <c r="E147" t="s">
        <v>129</v>
      </c>
      <c r="F147" t="s">
        <v>761</v>
      </c>
      <c r="G147" t="s">
        <v>394</v>
      </c>
      <c r="H147" t="s">
        <v>741</v>
      </c>
      <c r="I147" t="s">
        <v>155</v>
      </c>
      <c r="J147" t="s">
        <v>766</v>
      </c>
      <c r="K147" s="79">
        <v>3.33</v>
      </c>
      <c r="L147" t="s">
        <v>108</v>
      </c>
      <c r="M147" s="79">
        <v>2.5</v>
      </c>
      <c r="N147" s="79">
        <v>4.0999999999999996</v>
      </c>
      <c r="O147" s="79">
        <v>312768</v>
      </c>
      <c r="P147" s="79">
        <v>94.95</v>
      </c>
      <c r="Q147" s="79">
        <v>296.97321599999998</v>
      </c>
      <c r="R147" s="79">
        <v>0.1</v>
      </c>
      <c r="S147" s="79">
        <v>0.13</v>
      </c>
      <c r="T147" s="79">
        <v>0.02</v>
      </c>
    </row>
    <row r="148" spans="2:20">
      <c r="B148" s="96" t="s">
        <v>767</v>
      </c>
      <c r="C148" t="s">
        <v>768</v>
      </c>
      <c r="D148" t="s">
        <v>106</v>
      </c>
      <c r="E148" t="s">
        <v>129</v>
      </c>
      <c r="F148" t="s">
        <v>769</v>
      </c>
      <c r="G148" t="s">
        <v>118</v>
      </c>
      <c r="H148" t="s">
        <v>741</v>
      </c>
      <c r="I148" t="s">
        <v>155</v>
      </c>
      <c r="J148" t="s">
        <v>770</v>
      </c>
      <c r="K148" s="79">
        <v>2.38</v>
      </c>
      <c r="L148" t="s">
        <v>108</v>
      </c>
      <c r="M148" s="79">
        <v>5</v>
      </c>
      <c r="N148" s="79">
        <v>1.26</v>
      </c>
      <c r="O148" s="79">
        <v>292</v>
      </c>
      <c r="P148" s="79">
        <v>107.57</v>
      </c>
      <c r="Q148" s="79">
        <v>0.31410440000000001</v>
      </c>
      <c r="R148" s="79">
        <v>0</v>
      </c>
      <c r="S148" s="79">
        <v>0</v>
      </c>
      <c r="T148" s="79">
        <v>0</v>
      </c>
    </row>
    <row r="149" spans="2:20">
      <c r="B149" s="96" t="s">
        <v>771</v>
      </c>
      <c r="C149" t="s">
        <v>772</v>
      </c>
      <c r="D149" t="s">
        <v>106</v>
      </c>
      <c r="E149" t="s">
        <v>129</v>
      </c>
      <c r="F149" t="s">
        <v>650</v>
      </c>
      <c r="G149" t="s">
        <v>361</v>
      </c>
      <c r="H149" t="s">
        <v>741</v>
      </c>
      <c r="I149" t="s">
        <v>155</v>
      </c>
      <c r="J149" t="s">
        <v>773</v>
      </c>
      <c r="K149" s="79">
        <v>3.13</v>
      </c>
      <c r="L149" t="s">
        <v>108</v>
      </c>
      <c r="M149" s="79">
        <v>2.4</v>
      </c>
      <c r="N149" s="79">
        <v>1.03</v>
      </c>
      <c r="O149" s="79">
        <v>188719</v>
      </c>
      <c r="P149" s="79">
        <v>105.4</v>
      </c>
      <c r="Q149" s="79">
        <v>198.90982600000001</v>
      </c>
      <c r="R149" s="79">
        <v>0.14000000000000001</v>
      </c>
      <c r="S149" s="79">
        <v>0.09</v>
      </c>
      <c r="T149" s="79">
        <v>0.02</v>
      </c>
    </row>
    <row r="150" spans="2:20">
      <c r="B150" s="96" t="s">
        <v>774</v>
      </c>
      <c r="C150" t="s">
        <v>775</v>
      </c>
      <c r="D150" t="s">
        <v>106</v>
      </c>
      <c r="E150" t="s">
        <v>129</v>
      </c>
      <c r="F150" t="s">
        <v>776</v>
      </c>
      <c r="G150" t="s">
        <v>394</v>
      </c>
      <c r="H150" t="s">
        <v>741</v>
      </c>
      <c r="I150" t="s">
        <v>155</v>
      </c>
      <c r="J150" t="s">
        <v>777</v>
      </c>
      <c r="K150" s="79">
        <v>0.91</v>
      </c>
      <c r="L150" t="s">
        <v>108</v>
      </c>
      <c r="M150" s="79">
        <v>4.6500000000000004</v>
      </c>
      <c r="N150" s="79">
        <v>0.01</v>
      </c>
      <c r="O150" s="79">
        <v>443971.63</v>
      </c>
      <c r="P150" s="79">
        <v>124.61</v>
      </c>
      <c r="Q150" s="79">
        <v>553.23304814300002</v>
      </c>
      <c r="R150" s="79">
        <v>0.19</v>
      </c>
      <c r="S150" s="79">
        <v>0.25</v>
      </c>
      <c r="T150" s="79">
        <v>0.04</v>
      </c>
    </row>
    <row r="151" spans="2:20">
      <c r="B151" s="96" t="s">
        <v>778</v>
      </c>
      <c r="C151" t="s">
        <v>779</v>
      </c>
      <c r="D151" t="s">
        <v>106</v>
      </c>
      <c r="E151" t="s">
        <v>129</v>
      </c>
      <c r="F151" t="s">
        <v>776</v>
      </c>
      <c r="G151" t="s">
        <v>394</v>
      </c>
      <c r="H151" t="s">
        <v>741</v>
      </c>
      <c r="I151" t="s">
        <v>155</v>
      </c>
      <c r="J151" t="s">
        <v>780</v>
      </c>
      <c r="K151" s="79">
        <v>0.75</v>
      </c>
      <c r="L151" t="s">
        <v>108</v>
      </c>
      <c r="M151" s="79">
        <v>5.05</v>
      </c>
      <c r="N151" s="79">
        <v>0.01</v>
      </c>
      <c r="O151" s="79">
        <v>110132.56</v>
      </c>
      <c r="P151" s="79">
        <v>124.34</v>
      </c>
      <c r="Q151" s="79">
        <v>136.93882510399999</v>
      </c>
      <c r="R151" s="79">
        <v>7.0000000000000007E-2</v>
      </c>
      <c r="S151" s="79">
        <v>0.06</v>
      </c>
      <c r="T151" s="79">
        <v>0.01</v>
      </c>
    </row>
    <row r="152" spans="2:20">
      <c r="B152" s="96" t="s">
        <v>781</v>
      </c>
      <c r="C152" t="s">
        <v>782</v>
      </c>
      <c r="D152" t="s">
        <v>106</v>
      </c>
      <c r="E152" t="s">
        <v>129</v>
      </c>
      <c r="F152" t="s">
        <v>776</v>
      </c>
      <c r="G152" t="s">
        <v>394</v>
      </c>
      <c r="H152" t="s">
        <v>741</v>
      </c>
      <c r="I152" t="s">
        <v>155</v>
      </c>
      <c r="J152" t="s">
        <v>783</v>
      </c>
      <c r="K152" s="79">
        <v>5.77</v>
      </c>
      <c r="L152" t="s">
        <v>108</v>
      </c>
      <c r="M152" s="79">
        <v>3.7</v>
      </c>
      <c r="N152" s="79">
        <v>2.79</v>
      </c>
      <c r="O152" s="79">
        <v>1652029</v>
      </c>
      <c r="P152" s="79">
        <v>104.97</v>
      </c>
      <c r="Q152" s="79">
        <v>1734.1348413000001</v>
      </c>
      <c r="R152" s="79">
        <v>0.25</v>
      </c>
      <c r="S152" s="79">
        <v>0.78</v>
      </c>
      <c r="T152" s="79">
        <v>0.14000000000000001</v>
      </c>
    </row>
    <row r="153" spans="2:20">
      <c r="B153" s="96" t="s">
        <v>784</v>
      </c>
      <c r="C153" t="s">
        <v>785</v>
      </c>
      <c r="D153" t="s">
        <v>106</v>
      </c>
      <c r="E153" t="s">
        <v>129</v>
      </c>
      <c r="F153" t="s">
        <v>776</v>
      </c>
      <c r="G153" t="s">
        <v>394</v>
      </c>
      <c r="H153" t="s">
        <v>741</v>
      </c>
      <c r="I153" t="s">
        <v>155</v>
      </c>
      <c r="J153" t="s">
        <v>786</v>
      </c>
      <c r="K153" s="79">
        <v>6.15</v>
      </c>
      <c r="L153" t="s">
        <v>108</v>
      </c>
      <c r="M153" s="79">
        <v>2.85</v>
      </c>
      <c r="N153" s="79">
        <v>0.02</v>
      </c>
      <c r="O153" s="79">
        <v>1388233</v>
      </c>
      <c r="P153" s="79">
        <v>108.86</v>
      </c>
      <c r="Q153" s="79">
        <v>1511.2304438000001</v>
      </c>
      <c r="R153" s="79">
        <v>0.2</v>
      </c>
      <c r="S153" s="79">
        <v>0.68</v>
      </c>
      <c r="T153" s="79">
        <v>0.12</v>
      </c>
    </row>
    <row r="154" spans="2:20">
      <c r="B154" s="96" t="s">
        <v>787</v>
      </c>
      <c r="C154" t="s">
        <v>788</v>
      </c>
      <c r="D154" t="s">
        <v>106</v>
      </c>
      <c r="E154" t="s">
        <v>129</v>
      </c>
      <c r="F154" t="s">
        <v>776</v>
      </c>
      <c r="G154" t="s">
        <v>394</v>
      </c>
      <c r="H154" t="s">
        <v>741</v>
      </c>
      <c r="I154" t="s">
        <v>155</v>
      </c>
      <c r="J154" t="s">
        <v>789</v>
      </c>
      <c r="K154" s="79">
        <v>1.61</v>
      </c>
      <c r="L154" t="s">
        <v>108</v>
      </c>
      <c r="M154" s="79">
        <v>6.1</v>
      </c>
      <c r="N154" s="79">
        <v>0.01</v>
      </c>
      <c r="O154" s="79">
        <v>1792251.04</v>
      </c>
      <c r="P154" s="79">
        <v>110.3</v>
      </c>
      <c r="Q154" s="79">
        <v>1976.8528971200001</v>
      </c>
      <c r="R154" s="79">
        <v>0.22</v>
      </c>
      <c r="S154" s="79">
        <v>0.89</v>
      </c>
      <c r="T154" s="79">
        <v>0.16</v>
      </c>
    </row>
    <row r="155" spans="2:20">
      <c r="B155" s="96" t="s">
        <v>790</v>
      </c>
      <c r="C155" t="s">
        <v>791</v>
      </c>
      <c r="D155" t="s">
        <v>106</v>
      </c>
      <c r="E155" t="s">
        <v>129</v>
      </c>
      <c r="F155" t="s">
        <v>769</v>
      </c>
      <c r="G155" t="s">
        <v>118</v>
      </c>
      <c r="H155" t="s">
        <v>215</v>
      </c>
      <c r="I155" t="s">
        <v>156</v>
      </c>
      <c r="J155" t="s">
        <v>262</v>
      </c>
      <c r="K155" s="79">
        <v>0.43</v>
      </c>
      <c r="L155" t="s">
        <v>108</v>
      </c>
      <c r="M155" s="79">
        <v>5.25</v>
      </c>
      <c r="N155" s="79">
        <v>0.23</v>
      </c>
      <c r="O155" s="79">
        <v>42438.98</v>
      </c>
      <c r="P155" s="79">
        <v>122.31</v>
      </c>
      <c r="Q155" s="79">
        <v>51.907116438000003</v>
      </c>
      <c r="R155" s="79">
        <v>0.12</v>
      </c>
      <c r="S155" s="79">
        <v>0.02</v>
      </c>
      <c r="T155" s="79">
        <v>0</v>
      </c>
    </row>
    <row r="156" spans="2:20">
      <c r="B156" s="96" t="s">
        <v>792</v>
      </c>
      <c r="C156" t="s">
        <v>793</v>
      </c>
      <c r="D156" t="s">
        <v>106</v>
      </c>
      <c r="E156" t="s">
        <v>129</v>
      </c>
      <c r="F156" t="s">
        <v>769</v>
      </c>
      <c r="G156" t="s">
        <v>118</v>
      </c>
      <c r="H156" t="s">
        <v>215</v>
      </c>
      <c r="I156" t="s">
        <v>156</v>
      </c>
      <c r="J156" t="s">
        <v>262</v>
      </c>
      <c r="K156" s="79">
        <v>0.56999999999999995</v>
      </c>
      <c r="L156" t="s">
        <v>108</v>
      </c>
      <c r="M156" s="79">
        <v>5.3</v>
      </c>
      <c r="N156" s="79">
        <v>1.33</v>
      </c>
      <c r="O156" s="79">
        <v>381462.7</v>
      </c>
      <c r="P156" s="79">
        <v>124.8</v>
      </c>
      <c r="Q156" s="79">
        <v>476.06544960000002</v>
      </c>
      <c r="R156" s="79">
        <v>0.38</v>
      </c>
      <c r="S156" s="79">
        <v>0.22</v>
      </c>
      <c r="T156" s="79">
        <v>0.04</v>
      </c>
    </row>
    <row r="157" spans="2:20">
      <c r="B157" s="96" t="s">
        <v>794</v>
      </c>
      <c r="C157" t="s">
        <v>795</v>
      </c>
      <c r="D157" t="s">
        <v>106</v>
      </c>
      <c r="E157" t="s">
        <v>129</v>
      </c>
      <c r="F157" t="s">
        <v>796</v>
      </c>
      <c r="G157" t="s">
        <v>394</v>
      </c>
      <c r="H157" t="s">
        <v>215</v>
      </c>
      <c r="I157" t="s">
        <v>156</v>
      </c>
      <c r="J157" t="s">
        <v>262</v>
      </c>
      <c r="K157" s="79">
        <v>0.75</v>
      </c>
      <c r="L157" t="s">
        <v>108</v>
      </c>
      <c r="M157" s="79">
        <v>5.35</v>
      </c>
      <c r="N157" s="79">
        <v>0.88</v>
      </c>
      <c r="O157" s="79">
        <v>68114.53</v>
      </c>
      <c r="P157" s="79">
        <v>124.69</v>
      </c>
      <c r="Q157" s="79">
        <v>84.932007456999997</v>
      </c>
      <c r="R157" s="79">
        <v>0.04</v>
      </c>
      <c r="S157" s="79">
        <v>0.04</v>
      </c>
      <c r="T157" s="79">
        <v>0.01</v>
      </c>
    </row>
    <row r="158" spans="2:20">
      <c r="B158" s="96" t="s">
        <v>797</v>
      </c>
      <c r="C158" t="s">
        <v>798</v>
      </c>
      <c r="D158" t="s">
        <v>106</v>
      </c>
      <c r="E158" t="s">
        <v>129</v>
      </c>
      <c r="F158" t="s">
        <v>796</v>
      </c>
      <c r="G158" t="s">
        <v>394</v>
      </c>
      <c r="H158" t="s">
        <v>215</v>
      </c>
      <c r="I158" t="s">
        <v>156</v>
      </c>
      <c r="J158" t="s">
        <v>690</v>
      </c>
      <c r="K158" s="79">
        <v>3.07</v>
      </c>
      <c r="L158" t="s">
        <v>108</v>
      </c>
      <c r="M158" s="79">
        <v>7</v>
      </c>
      <c r="N158" s="79">
        <v>1.97</v>
      </c>
      <c r="O158" s="79">
        <v>1016714.12</v>
      </c>
      <c r="P158" s="79">
        <v>118.86</v>
      </c>
      <c r="Q158" s="79">
        <v>1208.466403032</v>
      </c>
      <c r="R158" s="79">
        <v>0.18</v>
      </c>
      <c r="S158" s="79">
        <v>0.55000000000000004</v>
      </c>
      <c r="T158" s="79">
        <v>0.1</v>
      </c>
    </row>
    <row r="159" spans="2:20">
      <c r="B159" s="96" t="s">
        <v>799</v>
      </c>
      <c r="C159" t="s">
        <v>800</v>
      </c>
      <c r="D159" t="s">
        <v>106</v>
      </c>
      <c r="E159" t="s">
        <v>129</v>
      </c>
      <c r="F159" t="s">
        <v>796</v>
      </c>
      <c r="G159" t="s">
        <v>394</v>
      </c>
      <c r="H159" t="s">
        <v>215</v>
      </c>
      <c r="I159" t="s">
        <v>156</v>
      </c>
      <c r="J159" t="s">
        <v>801</v>
      </c>
      <c r="K159" s="79">
        <v>4.4000000000000004</v>
      </c>
      <c r="L159" t="s">
        <v>108</v>
      </c>
      <c r="M159" s="79">
        <v>4.4000000000000004</v>
      </c>
      <c r="N159" s="79">
        <v>2.21</v>
      </c>
      <c r="O159" s="79">
        <v>1561.8</v>
      </c>
      <c r="P159" s="79">
        <v>112.11</v>
      </c>
      <c r="Q159" s="79">
        <v>1.7509339799999999</v>
      </c>
      <c r="R159" s="79">
        <v>0</v>
      </c>
      <c r="S159" s="79">
        <v>0</v>
      </c>
      <c r="T159" s="79">
        <v>0</v>
      </c>
    </row>
    <row r="160" spans="2:20">
      <c r="B160" s="96" t="s">
        <v>802</v>
      </c>
      <c r="C160" t="s">
        <v>803</v>
      </c>
      <c r="D160" t="s">
        <v>106</v>
      </c>
      <c r="E160" t="s">
        <v>129</v>
      </c>
      <c r="F160" t="s">
        <v>804</v>
      </c>
      <c r="G160" t="s">
        <v>118</v>
      </c>
      <c r="H160" t="s">
        <v>805</v>
      </c>
      <c r="I160" t="s">
        <v>155</v>
      </c>
      <c r="J160" t="s">
        <v>806</v>
      </c>
      <c r="K160" s="79">
        <v>1.2</v>
      </c>
      <c r="L160" t="s">
        <v>108</v>
      </c>
      <c r="M160" s="79">
        <v>4.45</v>
      </c>
      <c r="N160" s="79">
        <v>1.81</v>
      </c>
      <c r="O160" s="79">
        <v>0.85</v>
      </c>
      <c r="P160" s="79">
        <v>126.63</v>
      </c>
      <c r="Q160" s="79">
        <v>1.076355E-3</v>
      </c>
      <c r="R160" s="79">
        <v>0</v>
      </c>
      <c r="S160" s="79">
        <v>0</v>
      </c>
      <c r="T160" s="79">
        <v>0</v>
      </c>
    </row>
    <row r="161" spans="2:20">
      <c r="B161" s="96" t="s">
        <v>807</v>
      </c>
      <c r="C161" t="s">
        <v>808</v>
      </c>
      <c r="D161" t="s">
        <v>106</v>
      </c>
      <c r="E161" t="s">
        <v>129</v>
      </c>
      <c r="F161" t="s">
        <v>809</v>
      </c>
      <c r="G161" t="s">
        <v>470</v>
      </c>
      <c r="H161" t="s">
        <v>810</v>
      </c>
      <c r="I161" t="s">
        <v>156</v>
      </c>
      <c r="J161" t="s">
        <v>811</v>
      </c>
      <c r="K161" s="79">
        <v>1.85</v>
      </c>
      <c r="L161" t="s">
        <v>108</v>
      </c>
      <c r="M161" s="79">
        <v>3.59</v>
      </c>
      <c r="N161" s="79">
        <v>1.94</v>
      </c>
      <c r="O161" s="79">
        <v>28578</v>
      </c>
      <c r="P161" s="79">
        <v>102.57</v>
      </c>
      <c r="Q161" s="79">
        <v>29.312454599999999</v>
      </c>
      <c r="R161" s="79">
        <v>7.0000000000000007E-2</v>
      </c>
      <c r="S161" s="79">
        <v>0.01</v>
      </c>
      <c r="T161" s="79">
        <v>0</v>
      </c>
    </row>
    <row r="162" spans="2:20">
      <c r="B162" s="96" t="s">
        <v>812</v>
      </c>
      <c r="C162" t="s">
        <v>813</v>
      </c>
      <c r="D162" t="s">
        <v>106</v>
      </c>
      <c r="E162" t="s">
        <v>129</v>
      </c>
      <c r="F162" t="s">
        <v>814</v>
      </c>
      <c r="G162" t="s">
        <v>118</v>
      </c>
      <c r="H162" t="s">
        <v>815</v>
      </c>
      <c r="I162" t="s">
        <v>155</v>
      </c>
      <c r="J162" t="s">
        <v>262</v>
      </c>
      <c r="K162" s="79">
        <v>0.91</v>
      </c>
      <c r="L162" t="s">
        <v>108</v>
      </c>
      <c r="M162" s="79">
        <v>7.14</v>
      </c>
      <c r="N162" s="79">
        <v>0.57999999999999996</v>
      </c>
      <c r="O162" s="79">
        <v>0.61</v>
      </c>
      <c r="P162" s="79">
        <v>84</v>
      </c>
      <c r="Q162" s="79">
        <v>5.1239999999999999E-4</v>
      </c>
      <c r="R162" s="79">
        <v>0</v>
      </c>
      <c r="S162" s="79">
        <v>0</v>
      </c>
      <c r="T162" s="79">
        <v>0</v>
      </c>
    </row>
    <row r="163" spans="2:20">
      <c r="B163" s="96" t="s">
        <v>816</v>
      </c>
      <c r="C163" t="s">
        <v>817</v>
      </c>
      <c r="D163" t="s">
        <v>106</v>
      </c>
      <c r="E163" t="s">
        <v>129</v>
      </c>
      <c r="F163" t="s">
        <v>814</v>
      </c>
      <c r="G163" t="s">
        <v>118</v>
      </c>
      <c r="H163" t="s">
        <v>815</v>
      </c>
      <c r="I163" t="s">
        <v>155</v>
      </c>
      <c r="J163" t="s">
        <v>818</v>
      </c>
      <c r="K163" s="79">
        <v>1.78</v>
      </c>
      <c r="L163" t="s">
        <v>108</v>
      </c>
      <c r="M163" s="79">
        <v>5.87</v>
      </c>
      <c r="N163" s="79">
        <v>0.41</v>
      </c>
      <c r="O163" s="79">
        <v>888536.8</v>
      </c>
      <c r="P163" s="79">
        <v>72.040000000000006</v>
      </c>
      <c r="Q163" s="79">
        <v>640.10191071999998</v>
      </c>
      <c r="R163" s="79">
        <v>0.09</v>
      </c>
      <c r="S163" s="79">
        <v>0.28999999999999998</v>
      </c>
      <c r="T163" s="79">
        <v>0.05</v>
      </c>
    </row>
    <row r="164" spans="2:20">
      <c r="B164" s="96" t="s">
        <v>819</v>
      </c>
      <c r="C164" t="s">
        <v>820</v>
      </c>
      <c r="D164" t="s">
        <v>106</v>
      </c>
      <c r="E164" t="s">
        <v>129</v>
      </c>
      <c r="F164" t="s">
        <v>821</v>
      </c>
      <c r="G164" t="s">
        <v>394</v>
      </c>
      <c r="H164" t="s">
        <v>822</v>
      </c>
      <c r="I164" t="s">
        <v>155</v>
      </c>
      <c r="J164" t="s">
        <v>262</v>
      </c>
      <c r="K164" s="79">
        <v>0.27</v>
      </c>
      <c r="L164" t="s">
        <v>108</v>
      </c>
      <c r="M164" s="79">
        <v>5.0999999999999996</v>
      </c>
      <c r="N164" s="79">
        <v>11.57</v>
      </c>
      <c r="O164" s="79">
        <v>223875.8</v>
      </c>
      <c r="P164" s="79">
        <v>103.22</v>
      </c>
      <c r="Q164" s="79">
        <v>231.08460076</v>
      </c>
      <c r="R164" s="79">
        <v>0.23</v>
      </c>
      <c r="S164" s="79">
        <v>0.1</v>
      </c>
      <c r="T164" s="79">
        <v>0.02</v>
      </c>
    </row>
    <row r="165" spans="2:20">
      <c r="B165" s="96" t="s">
        <v>823</v>
      </c>
      <c r="C165" t="s">
        <v>824</v>
      </c>
      <c r="D165" t="s">
        <v>106</v>
      </c>
      <c r="E165" t="s">
        <v>129</v>
      </c>
      <c r="F165" t="s">
        <v>825</v>
      </c>
      <c r="G165" t="s">
        <v>394</v>
      </c>
      <c r="H165" t="s">
        <v>822</v>
      </c>
      <c r="I165" t="s">
        <v>155</v>
      </c>
      <c r="J165" t="s">
        <v>826</v>
      </c>
      <c r="K165" s="79">
        <v>2.4300000000000002</v>
      </c>
      <c r="L165" t="s">
        <v>108</v>
      </c>
      <c r="M165" s="79">
        <v>6.9</v>
      </c>
      <c r="N165" s="79">
        <v>19.27</v>
      </c>
      <c r="O165" s="79">
        <v>0.67</v>
      </c>
      <c r="P165" s="79">
        <v>88.71</v>
      </c>
      <c r="Q165" s="79">
        <v>5.94357E-4</v>
      </c>
      <c r="R165" s="79">
        <v>0</v>
      </c>
      <c r="S165" s="79">
        <v>0</v>
      </c>
      <c r="T165" s="79">
        <v>0</v>
      </c>
    </row>
    <row r="166" spans="2:20">
      <c r="B166" s="96" t="s">
        <v>827</v>
      </c>
      <c r="C166" t="s">
        <v>828</v>
      </c>
      <c r="D166" t="s">
        <v>106</v>
      </c>
      <c r="E166" t="s">
        <v>129</v>
      </c>
      <c r="F166" t="s">
        <v>829</v>
      </c>
      <c r="G166" t="s">
        <v>394</v>
      </c>
      <c r="H166" t="s">
        <v>830</v>
      </c>
      <c r="I166" t="s">
        <v>156</v>
      </c>
      <c r="J166" t="s">
        <v>831</v>
      </c>
      <c r="K166" s="79">
        <v>2.89</v>
      </c>
      <c r="L166" t="s">
        <v>108</v>
      </c>
      <c r="M166" s="79">
        <v>7.5</v>
      </c>
      <c r="N166" s="79">
        <v>0.25</v>
      </c>
      <c r="O166" s="79">
        <v>1.52</v>
      </c>
      <c r="P166" s="79">
        <v>71</v>
      </c>
      <c r="Q166" s="79">
        <v>1.0792E-3</v>
      </c>
      <c r="R166" s="79">
        <v>0</v>
      </c>
      <c r="S166" s="79">
        <v>0</v>
      </c>
      <c r="T166" s="79">
        <v>0</v>
      </c>
    </row>
    <row r="167" spans="2:20">
      <c r="B167" s="96" t="s">
        <v>832</v>
      </c>
      <c r="C167" t="s">
        <v>833</v>
      </c>
      <c r="D167" t="s">
        <v>106</v>
      </c>
      <c r="E167" t="s">
        <v>129</v>
      </c>
      <c r="F167" t="s">
        <v>829</v>
      </c>
      <c r="G167" t="s">
        <v>394</v>
      </c>
      <c r="H167" t="s">
        <v>830</v>
      </c>
      <c r="I167" t="s">
        <v>156</v>
      </c>
      <c r="J167" t="s">
        <v>834</v>
      </c>
      <c r="K167" s="79">
        <v>3.83</v>
      </c>
      <c r="L167" t="s">
        <v>108</v>
      </c>
      <c r="M167" s="79">
        <v>5.7</v>
      </c>
      <c r="N167" s="79">
        <v>0.25</v>
      </c>
      <c r="O167" s="79">
        <v>0.34</v>
      </c>
      <c r="P167" s="79">
        <v>53.39</v>
      </c>
      <c r="Q167" s="79">
        <v>1.81526E-4</v>
      </c>
      <c r="R167" s="79">
        <v>0</v>
      </c>
      <c r="S167" s="79">
        <v>0</v>
      </c>
      <c r="T167" s="79">
        <v>0</v>
      </c>
    </row>
    <row r="168" spans="2:20">
      <c r="B168" s="96" t="s">
        <v>835</v>
      </c>
      <c r="C168" t="s">
        <v>836</v>
      </c>
      <c r="D168" t="s">
        <v>106</v>
      </c>
      <c r="E168" t="s">
        <v>129</v>
      </c>
      <c r="F168" t="s">
        <v>837</v>
      </c>
      <c r="G168" t="s">
        <v>118</v>
      </c>
      <c r="H168" t="s">
        <v>246</v>
      </c>
      <c r="I168" t="s">
        <v>838</v>
      </c>
      <c r="J168" t="s">
        <v>839</v>
      </c>
      <c r="K168" s="79">
        <v>1.1200000000000001</v>
      </c>
      <c r="L168" t="s">
        <v>108</v>
      </c>
      <c r="M168" s="79">
        <v>1.02</v>
      </c>
      <c r="N168" s="79">
        <v>5.17</v>
      </c>
      <c r="O168" s="79">
        <v>0.7</v>
      </c>
      <c r="P168" s="79">
        <v>100.6</v>
      </c>
      <c r="Q168" s="79">
        <v>7.0419999999999999E-4</v>
      </c>
      <c r="R168" s="79">
        <v>0</v>
      </c>
      <c r="S168" s="79">
        <v>0</v>
      </c>
      <c r="T168" s="79">
        <v>0</v>
      </c>
    </row>
    <row r="169" spans="2:20">
      <c r="B169" s="96" t="s">
        <v>840</v>
      </c>
      <c r="C169" t="s">
        <v>841</v>
      </c>
      <c r="D169" t="s">
        <v>106</v>
      </c>
      <c r="E169" t="s">
        <v>129</v>
      </c>
      <c r="F169" t="s">
        <v>837</v>
      </c>
      <c r="G169" t="s">
        <v>118</v>
      </c>
      <c r="H169" t="s">
        <v>246</v>
      </c>
      <c r="I169" t="s">
        <v>838</v>
      </c>
      <c r="J169" t="s">
        <v>839</v>
      </c>
      <c r="K169" s="79">
        <v>2.66</v>
      </c>
      <c r="L169" t="s">
        <v>108</v>
      </c>
      <c r="M169" s="79">
        <v>6</v>
      </c>
      <c r="N169" s="79">
        <v>15.96</v>
      </c>
      <c r="O169" s="79">
        <v>0.39</v>
      </c>
      <c r="P169" s="79">
        <v>94.34</v>
      </c>
      <c r="Q169" s="79">
        <v>3.6792599999999997E-4</v>
      </c>
      <c r="R169" s="79">
        <v>0</v>
      </c>
      <c r="S169" s="79">
        <v>0</v>
      </c>
      <c r="T169" s="79">
        <v>0</v>
      </c>
    </row>
    <row r="170" spans="2:20">
      <c r="B170" s="96" t="s">
        <v>842</v>
      </c>
      <c r="C170" t="s">
        <v>843</v>
      </c>
      <c r="D170" t="s">
        <v>106</v>
      </c>
      <c r="E170" t="s">
        <v>129</v>
      </c>
      <c r="F170" t="s">
        <v>844</v>
      </c>
      <c r="G170" t="s">
        <v>118</v>
      </c>
      <c r="H170" t="s">
        <v>246</v>
      </c>
      <c r="I170" t="s">
        <v>838</v>
      </c>
      <c r="J170" t="s">
        <v>845</v>
      </c>
      <c r="K170" s="79">
        <v>2.64</v>
      </c>
      <c r="L170" t="s">
        <v>108</v>
      </c>
      <c r="M170" s="79">
        <v>7.4</v>
      </c>
      <c r="N170" s="79">
        <v>3.3</v>
      </c>
      <c r="O170" s="79">
        <v>0.02</v>
      </c>
      <c r="P170" s="79">
        <v>114</v>
      </c>
      <c r="Q170" s="79">
        <v>2.2799999999999999E-5</v>
      </c>
      <c r="R170" s="79">
        <v>0</v>
      </c>
      <c r="S170" s="79">
        <v>0</v>
      </c>
      <c r="T170" s="79">
        <v>0</v>
      </c>
    </row>
    <row r="171" spans="2:20">
      <c r="B171" s="96" t="s">
        <v>846</v>
      </c>
      <c r="C171" t="s">
        <v>847</v>
      </c>
      <c r="D171" t="s">
        <v>106</v>
      </c>
      <c r="E171" t="s">
        <v>129</v>
      </c>
      <c r="F171" t="s">
        <v>848</v>
      </c>
      <c r="G171" t="s">
        <v>138</v>
      </c>
      <c r="H171" t="s">
        <v>246</v>
      </c>
      <c r="I171" t="s">
        <v>838</v>
      </c>
      <c r="J171" t="s">
        <v>849</v>
      </c>
      <c r="K171" s="79">
        <v>2.77</v>
      </c>
      <c r="L171" t="s">
        <v>108</v>
      </c>
      <c r="M171" s="79">
        <v>3.85</v>
      </c>
      <c r="N171" s="79">
        <v>1.6</v>
      </c>
      <c r="O171" s="79">
        <v>615000</v>
      </c>
      <c r="P171" s="79">
        <v>106.3</v>
      </c>
      <c r="Q171" s="79">
        <v>653.745</v>
      </c>
      <c r="R171" s="79">
        <v>0.22</v>
      </c>
      <c r="S171" s="79">
        <v>0.3</v>
      </c>
      <c r="T171" s="79">
        <v>0.05</v>
      </c>
    </row>
    <row r="172" spans="2:20">
      <c r="B172" s="97" t="s">
        <v>283</v>
      </c>
      <c r="C172" s="16"/>
      <c r="D172" s="16"/>
      <c r="E172" s="16"/>
      <c r="F172" s="16"/>
      <c r="K172" s="81">
        <v>3.7</v>
      </c>
      <c r="N172" s="81">
        <v>1.42</v>
      </c>
      <c r="O172" s="81">
        <v>45730126.5</v>
      </c>
      <c r="Q172" s="81">
        <v>50216.046191895999</v>
      </c>
      <c r="S172" s="81">
        <v>22.72</v>
      </c>
      <c r="T172" s="81">
        <v>3.99</v>
      </c>
    </row>
    <row r="173" spans="2:20">
      <c r="B173" s="96" t="s">
        <v>850</v>
      </c>
      <c r="C173" t="s">
        <v>851</v>
      </c>
      <c r="D173" t="s">
        <v>106</v>
      </c>
      <c r="E173" t="s">
        <v>129</v>
      </c>
      <c r="F173" t="s">
        <v>360</v>
      </c>
      <c r="G173" t="s">
        <v>361</v>
      </c>
      <c r="H173" t="s">
        <v>204</v>
      </c>
      <c r="I173" t="s">
        <v>155</v>
      </c>
      <c r="J173" t="s">
        <v>608</v>
      </c>
      <c r="K173" s="79">
        <v>6.39</v>
      </c>
      <c r="L173" t="s">
        <v>108</v>
      </c>
      <c r="M173" s="79">
        <v>3.01</v>
      </c>
      <c r="N173" s="79">
        <v>0.02</v>
      </c>
      <c r="O173" s="79">
        <v>1283000</v>
      </c>
      <c r="P173" s="79">
        <v>104.57</v>
      </c>
      <c r="Q173" s="79">
        <v>1341.6331</v>
      </c>
      <c r="R173" s="79">
        <v>0.11</v>
      </c>
      <c r="S173" s="79">
        <v>0.61</v>
      </c>
      <c r="T173" s="79">
        <v>0.11</v>
      </c>
    </row>
    <row r="174" spans="2:20">
      <c r="B174" s="96" t="s">
        <v>852</v>
      </c>
      <c r="C174" t="s">
        <v>853</v>
      </c>
      <c r="D174" t="s">
        <v>106</v>
      </c>
      <c r="E174" t="s">
        <v>129</v>
      </c>
      <c r="F174" t="s">
        <v>381</v>
      </c>
      <c r="G174" t="s">
        <v>361</v>
      </c>
      <c r="H174" t="s">
        <v>204</v>
      </c>
      <c r="I174" t="s">
        <v>155</v>
      </c>
      <c r="J174" t="s">
        <v>262</v>
      </c>
      <c r="K174" s="79">
        <v>1.64</v>
      </c>
      <c r="L174" t="s">
        <v>108</v>
      </c>
      <c r="M174" s="79">
        <v>2.95</v>
      </c>
      <c r="N174" s="79">
        <v>0.01</v>
      </c>
      <c r="O174" s="79">
        <v>54250</v>
      </c>
      <c r="P174" s="79">
        <v>102.26</v>
      </c>
      <c r="Q174" s="79">
        <v>55.476050000000001</v>
      </c>
      <c r="R174" s="79">
        <v>0.01</v>
      </c>
      <c r="S174" s="79">
        <v>0.03</v>
      </c>
      <c r="T174" s="79">
        <v>0</v>
      </c>
    </row>
    <row r="175" spans="2:20">
      <c r="B175" s="96" t="s">
        <v>854</v>
      </c>
      <c r="C175" t="s">
        <v>855</v>
      </c>
      <c r="D175" t="s">
        <v>106</v>
      </c>
      <c r="E175" t="s">
        <v>129</v>
      </c>
      <c r="F175" t="s">
        <v>381</v>
      </c>
      <c r="G175" t="s">
        <v>361</v>
      </c>
      <c r="H175" t="s">
        <v>204</v>
      </c>
      <c r="I175" t="s">
        <v>155</v>
      </c>
      <c r="J175" t="s">
        <v>262</v>
      </c>
      <c r="K175" s="79">
        <v>1.1399999999999999</v>
      </c>
      <c r="L175" t="s">
        <v>108</v>
      </c>
      <c r="M175" s="79">
        <v>5.9</v>
      </c>
      <c r="N175" s="79">
        <v>0.01</v>
      </c>
      <c r="O175" s="79">
        <v>1533590</v>
      </c>
      <c r="P175" s="79">
        <v>108.09</v>
      </c>
      <c r="Q175" s="79">
        <v>1657.6574310000001</v>
      </c>
      <c r="R175" s="79">
        <v>0.09</v>
      </c>
      <c r="S175" s="79">
        <v>0.75</v>
      </c>
      <c r="T175" s="79">
        <v>0.13</v>
      </c>
    </row>
    <row r="176" spans="2:20">
      <c r="B176" s="96" t="s">
        <v>856</v>
      </c>
      <c r="C176" t="s">
        <v>857</v>
      </c>
      <c r="D176" t="s">
        <v>106</v>
      </c>
      <c r="E176" t="s">
        <v>129</v>
      </c>
      <c r="F176" t="s">
        <v>405</v>
      </c>
      <c r="G176" t="s">
        <v>361</v>
      </c>
      <c r="H176" t="s">
        <v>209</v>
      </c>
      <c r="I176" t="s">
        <v>155</v>
      </c>
      <c r="J176" t="s">
        <v>858</v>
      </c>
      <c r="K176" s="79">
        <v>2.73</v>
      </c>
      <c r="L176" t="s">
        <v>108</v>
      </c>
      <c r="M176" s="79">
        <v>1.95</v>
      </c>
      <c r="N176" s="79">
        <v>0.01</v>
      </c>
      <c r="O176" s="79">
        <v>287966</v>
      </c>
      <c r="P176" s="79">
        <v>102.51</v>
      </c>
      <c r="Q176" s="79">
        <v>295.1939466</v>
      </c>
      <c r="R176" s="79">
        <v>0.04</v>
      </c>
      <c r="S176" s="79">
        <v>0.13</v>
      </c>
      <c r="T176" s="79">
        <v>0.02</v>
      </c>
    </row>
    <row r="177" spans="2:20">
      <c r="B177" s="96" t="s">
        <v>859</v>
      </c>
      <c r="C177" t="s">
        <v>860</v>
      </c>
      <c r="D177" t="s">
        <v>106</v>
      </c>
      <c r="E177" t="s">
        <v>129</v>
      </c>
      <c r="F177" t="s">
        <v>861</v>
      </c>
      <c r="G177" t="s">
        <v>361</v>
      </c>
      <c r="H177" t="s">
        <v>209</v>
      </c>
      <c r="I177" t="s">
        <v>155</v>
      </c>
      <c r="J177" t="s">
        <v>862</v>
      </c>
      <c r="K177" s="79">
        <v>4.8</v>
      </c>
      <c r="L177" t="s">
        <v>108</v>
      </c>
      <c r="M177" s="79">
        <v>2.0699999999999998</v>
      </c>
      <c r="N177" s="79">
        <v>1.76</v>
      </c>
      <c r="O177" s="79">
        <v>569000</v>
      </c>
      <c r="P177" s="79">
        <v>101.48</v>
      </c>
      <c r="Q177" s="79">
        <v>577.4212</v>
      </c>
      <c r="R177" s="79">
        <v>0.22</v>
      </c>
      <c r="S177" s="79">
        <v>0.26</v>
      </c>
      <c r="T177" s="79">
        <v>0.05</v>
      </c>
    </row>
    <row r="178" spans="2:20">
      <c r="B178" s="96" t="s">
        <v>863</v>
      </c>
      <c r="C178" t="s">
        <v>864</v>
      </c>
      <c r="D178" t="s">
        <v>106</v>
      </c>
      <c r="E178" t="s">
        <v>129</v>
      </c>
      <c r="F178" t="s">
        <v>381</v>
      </c>
      <c r="G178" t="s">
        <v>361</v>
      </c>
      <c r="H178" t="s">
        <v>209</v>
      </c>
      <c r="I178" t="s">
        <v>155</v>
      </c>
      <c r="J178" t="s">
        <v>262</v>
      </c>
      <c r="K178" s="79">
        <v>0.42</v>
      </c>
      <c r="L178" t="s">
        <v>108</v>
      </c>
      <c r="M178" s="79">
        <v>3.55</v>
      </c>
      <c r="N178" s="79">
        <v>0</v>
      </c>
      <c r="O178" s="79">
        <v>815857</v>
      </c>
      <c r="P178" s="79">
        <v>101.12</v>
      </c>
      <c r="Q178" s="79">
        <v>824.99459839999997</v>
      </c>
      <c r="R178" s="79">
        <v>0.08</v>
      </c>
      <c r="S178" s="79">
        <v>0.37</v>
      </c>
      <c r="T178" s="79">
        <v>7.0000000000000007E-2</v>
      </c>
    </row>
    <row r="179" spans="2:20">
      <c r="B179" s="96" t="s">
        <v>865</v>
      </c>
      <c r="C179" t="s">
        <v>866</v>
      </c>
      <c r="D179" t="s">
        <v>106</v>
      </c>
      <c r="E179" t="s">
        <v>129</v>
      </c>
      <c r="F179" t="s">
        <v>444</v>
      </c>
      <c r="G179" t="s">
        <v>138</v>
      </c>
      <c r="H179" t="s">
        <v>434</v>
      </c>
      <c r="I179" t="s">
        <v>155</v>
      </c>
      <c r="J179" t="s">
        <v>445</v>
      </c>
      <c r="K179" s="79">
        <v>6.55</v>
      </c>
      <c r="L179" t="s">
        <v>108</v>
      </c>
      <c r="M179" s="79">
        <v>3.65</v>
      </c>
      <c r="N179" s="79">
        <v>0.03</v>
      </c>
      <c r="O179" s="79">
        <v>559000</v>
      </c>
      <c r="P179" s="79">
        <v>106.19</v>
      </c>
      <c r="Q179" s="79">
        <v>593.60209999999995</v>
      </c>
      <c r="R179" s="79">
        <v>0.05</v>
      </c>
      <c r="S179" s="79">
        <v>0.27</v>
      </c>
      <c r="T179" s="79">
        <v>0.05</v>
      </c>
    </row>
    <row r="180" spans="2:20">
      <c r="B180" s="96" t="s">
        <v>867</v>
      </c>
      <c r="C180" t="s">
        <v>868</v>
      </c>
      <c r="D180" t="s">
        <v>106</v>
      </c>
      <c r="E180" t="s">
        <v>129</v>
      </c>
      <c r="F180" t="s">
        <v>360</v>
      </c>
      <c r="G180" t="s">
        <v>361</v>
      </c>
      <c r="H180" t="s">
        <v>434</v>
      </c>
      <c r="I180" t="s">
        <v>155</v>
      </c>
      <c r="J180" t="s">
        <v>262</v>
      </c>
      <c r="K180" s="79">
        <v>3.74</v>
      </c>
      <c r="L180" t="s">
        <v>108</v>
      </c>
      <c r="M180" s="79">
        <v>3.93</v>
      </c>
      <c r="N180" s="79">
        <v>0.01</v>
      </c>
      <c r="O180" s="79">
        <v>1990556</v>
      </c>
      <c r="P180" s="79">
        <v>101.24</v>
      </c>
      <c r="Q180" s="79">
        <v>2015.2388943999999</v>
      </c>
      <c r="R180" s="79">
        <v>0.21</v>
      </c>
      <c r="S180" s="79">
        <v>0.91</v>
      </c>
      <c r="T180" s="79">
        <v>0.16</v>
      </c>
    </row>
    <row r="181" spans="2:20">
      <c r="B181" s="96" t="s">
        <v>869</v>
      </c>
      <c r="C181" t="s">
        <v>870</v>
      </c>
      <c r="D181" t="s">
        <v>106</v>
      </c>
      <c r="E181" t="s">
        <v>129</v>
      </c>
      <c r="F181" t="s">
        <v>462</v>
      </c>
      <c r="G181" t="s">
        <v>361</v>
      </c>
      <c r="H181" t="s">
        <v>434</v>
      </c>
      <c r="I181" t="s">
        <v>155</v>
      </c>
      <c r="J181" t="s">
        <v>262</v>
      </c>
      <c r="K181" s="79">
        <v>0.42</v>
      </c>
      <c r="L181" t="s">
        <v>108</v>
      </c>
      <c r="M181" s="79">
        <v>3.22</v>
      </c>
      <c r="N181" s="79">
        <v>0</v>
      </c>
      <c r="O181" s="79">
        <v>2698959</v>
      </c>
      <c r="P181" s="79">
        <v>100.97</v>
      </c>
      <c r="Q181" s="79">
        <v>2725.1389023000002</v>
      </c>
      <c r="R181" s="79">
        <v>0.35</v>
      </c>
      <c r="S181" s="79">
        <v>1.23</v>
      </c>
      <c r="T181" s="79">
        <v>0.22</v>
      </c>
    </row>
    <row r="182" spans="2:20">
      <c r="B182" s="96" t="s">
        <v>871</v>
      </c>
      <c r="C182" t="s">
        <v>872</v>
      </c>
      <c r="D182" t="s">
        <v>106</v>
      </c>
      <c r="E182" t="s">
        <v>129</v>
      </c>
      <c r="F182" t="s">
        <v>476</v>
      </c>
      <c r="G182" t="s">
        <v>133</v>
      </c>
      <c r="H182" t="s">
        <v>434</v>
      </c>
      <c r="I182" t="s">
        <v>155</v>
      </c>
      <c r="J182" t="s">
        <v>481</v>
      </c>
      <c r="K182" s="79">
        <v>4.67</v>
      </c>
      <c r="L182" t="s">
        <v>108</v>
      </c>
      <c r="M182" s="79">
        <v>4.8</v>
      </c>
      <c r="N182" s="79">
        <v>2.0699999999999998</v>
      </c>
      <c r="O182" s="79">
        <v>2157010.2599999998</v>
      </c>
      <c r="P182" s="79">
        <v>115.52</v>
      </c>
      <c r="Q182" s="79">
        <v>2491.778252352</v>
      </c>
      <c r="R182" s="79">
        <v>0.1</v>
      </c>
      <c r="S182" s="79">
        <v>1.1299999999999999</v>
      </c>
      <c r="T182" s="79">
        <v>0.2</v>
      </c>
    </row>
    <row r="183" spans="2:20">
      <c r="B183" s="96" t="s">
        <v>873</v>
      </c>
      <c r="C183" t="s">
        <v>874</v>
      </c>
      <c r="D183" t="s">
        <v>106</v>
      </c>
      <c r="E183" t="s">
        <v>129</v>
      </c>
      <c r="F183" t="s">
        <v>484</v>
      </c>
      <c r="G183" t="s">
        <v>361</v>
      </c>
      <c r="H183" t="s">
        <v>434</v>
      </c>
      <c r="I183" t="s">
        <v>155</v>
      </c>
      <c r="J183" t="s">
        <v>875</v>
      </c>
      <c r="K183" s="79">
        <v>3.35</v>
      </c>
      <c r="L183" t="s">
        <v>108</v>
      </c>
      <c r="M183" s="79">
        <v>6.4</v>
      </c>
      <c r="N183" s="79">
        <v>0.01</v>
      </c>
      <c r="O183" s="79">
        <v>768037</v>
      </c>
      <c r="P183" s="79">
        <v>119.91</v>
      </c>
      <c r="Q183" s="79">
        <v>920.9531667</v>
      </c>
      <c r="R183" s="79">
        <v>0.24</v>
      </c>
      <c r="S183" s="79">
        <v>0.42</v>
      </c>
      <c r="T183" s="79">
        <v>7.0000000000000007E-2</v>
      </c>
    </row>
    <row r="184" spans="2:20">
      <c r="B184" s="96" t="s">
        <v>876</v>
      </c>
      <c r="C184" t="s">
        <v>877</v>
      </c>
      <c r="D184" t="s">
        <v>106</v>
      </c>
      <c r="E184" t="s">
        <v>129</v>
      </c>
      <c r="F184" t="s">
        <v>360</v>
      </c>
      <c r="G184" t="s">
        <v>361</v>
      </c>
      <c r="H184" t="s">
        <v>434</v>
      </c>
      <c r="I184" t="s">
        <v>155</v>
      </c>
      <c r="J184" t="s">
        <v>878</v>
      </c>
      <c r="K184" s="79">
        <v>3.6</v>
      </c>
      <c r="L184" t="s">
        <v>108</v>
      </c>
      <c r="M184" s="79">
        <v>3.25</v>
      </c>
      <c r="N184" s="79">
        <v>2.4</v>
      </c>
      <c r="O184" s="79">
        <v>24</v>
      </c>
      <c r="P184" s="79">
        <v>5157668</v>
      </c>
      <c r="Q184" s="79">
        <v>1237.84032</v>
      </c>
      <c r="R184" s="79">
        <v>0.13</v>
      </c>
      <c r="S184" s="79">
        <v>0.56000000000000005</v>
      </c>
      <c r="T184" s="79">
        <v>0.1</v>
      </c>
    </row>
    <row r="185" spans="2:20">
      <c r="B185" s="96" t="s">
        <v>879</v>
      </c>
      <c r="C185" t="s">
        <v>880</v>
      </c>
      <c r="D185" t="s">
        <v>106</v>
      </c>
      <c r="E185" t="s">
        <v>129</v>
      </c>
      <c r="F185" t="s">
        <v>360</v>
      </c>
      <c r="G185" t="s">
        <v>361</v>
      </c>
      <c r="H185" t="s">
        <v>434</v>
      </c>
      <c r="I185" t="s">
        <v>155</v>
      </c>
      <c r="J185" t="s">
        <v>411</v>
      </c>
      <c r="K185" s="79">
        <v>3.25</v>
      </c>
      <c r="L185" t="s">
        <v>108</v>
      </c>
      <c r="M185" s="79">
        <v>3.22</v>
      </c>
      <c r="N185" s="79">
        <v>0.01</v>
      </c>
      <c r="O185" s="79">
        <v>125624</v>
      </c>
      <c r="P185" s="79">
        <v>103.25</v>
      </c>
      <c r="Q185" s="79">
        <v>129.70678000000001</v>
      </c>
      <c r="R185" s="79">
        <v>0.01</v>
      </c>
      <c r="S185" s="79">
        <v>0.06</v>
      </c>
      <c r="T185" s="79">
        <v>0.01</v>
      </c>
    </row>
    <row r="186" spans="2:20">
      <c r="B186" s="96" t="s">
        <v>881</v>
      </c>
      <c r="C186" t="s">
        <v>882</v>
      </c>
      <c r="D186" t="s">
        <v>106</v>
      </c>
      <c r="E186" t="s">
        <v>129</v>
      </c>
      <c r="F186" t="s">
        <v>499</v>
      </c>
      <c r="G186" t="s">
        <v>394</v>
      </c>
      <c r="H186" t="s">
        <v>500</v>
      </c>
      <c r="I186" t="s">
        <v>156</v>
      </c>
      <c r="J186" t="s">
        <v>883</v>
      </c>
      <c r="K186" s="79">
        <v>6.03</v>
      </c>
      <c r="L186" t="s">
        <v>108</v>
      </c>
      <c r="M186" s="79">
        <v>3.39</v>
      </c>
      <c r="N186" s="79">
        <v>0.03</v>
      </c>
      <c r="O186" s="79">
        <v>82237</v>
      </c>
      <c r="P186" s="79">
        <v>104.23</v>
      </c>
      <c r="Q186" s="79">
        <v>85.715625099999997</v>
      </c>
      <c r="R186" s="79">
        <v>0.02</v>
      </c>
      <c r="S186" s="79">
        <v>0.04</v>
      </c>
      <c r="T186" s="79">
        <v>0.01</v>
      </c>
    </row>
    <row r="187" spans="2:20">
      <c r="B187" s="96" t="s">
        <v>884</v>
      </c>
      <c r="C187" t="s">
        <v>885</v>
      </c>
      <c r="D187" t="s">
        <v>106</v>
      </c>
      <c r="E187" t="s">
        <v>129</v>
      </c>
      <c r="F187" t="s">
        <v>512</v>
      </c>
      <c r="G187" t="s">
        <v>394</v>
      </c>
      <c r="H187" t="s">
        <v>513</v>
      </c>
      <c r="I187" t="s">
        <v>155</v>
      </c>
      <c r="J187" t="s">
        <v>886</v>
      </c>
      <c r="K187" s="79">
        <v>0.56999999999999995</v>
      </c>
      <c r="L187" t="s">
        <v>108</v>
      </c>
      <c r="M187" s="79">
        <v>6.41</v>
      </c>
      <c r="N187" s="79">
        <v>0.01</v>
      </c>
      <c r="O187" s="79">
        <v>60643.4</v>
      </c>
      <c r="P187" s="79">
        <v>105.95</v>
      </c>
      <c r="Q187" s="79">
        <v>64.251682299999999</v>
      </c>
      <c r="R187" s="79">
        <v>0.06</v>
      </c>
      <c r="S187" s="79">
        <v>0.03</v>
      </c>
      <c r="T187" s="79">
        <v>0.01</v>
      </c>
    </row>
    <row r="188" spans="2:20">
      <c r="B188" s="96" t="s">
        <v>887</v>
      </c>
      <c r="C188" t="s">
        <v>888</v>
      </c>
      <c r="D188" t="s">
        <v>106</v>
      </c>
      <c r="E188" t="s">
        <v>129</v>
      </c>
      <c r="F188" t="s">
        <v>548</v>
      </c>
      <c r="G188" t="s">
        <v>477</v>
      </c>
      <c r="H188" t="s">
        <v>513</v>
      </c>
      <c r="I188" t="s">
        <v>155</v>
      </c>
      <c r="J188" t="s">
        <v>549</v>
      </c>
      <c r="K188" s="79">
        <v>5.21</v>
      </c>
      <c r="L188" t="s">
        <v>108</v>
      </c>
      <c r="M188" s="79">
        <v>2.95</v>
      </c>
      <c r="N188" s="79">
        <v>2.36</v>
      </c>
      <c r="O188" s="79">
        <v>871000</v>
      </c>
      <c r="P188" s="79">
        <v>104.21</v>
      </c>
      <c r="Q188" s="79">
        <v>907.66909999999996</v>
      </c>
      <c r="R188" s="79">
        <v>0.21</v>
      </c>
      <c r="S188" s="79">
        <v>0.41</v>
      </c>
      <c r="T188" s="79">
        <v>7.0000000000000007E-2</v>
      </c>
    </row>
    <row r="189" spans="2:20">
      <c r="B189" s="96" t="s">
        <v>889</v>
      </c>
      <c r="C189" t="s">
        <v>890</v>
      </c>
      <c r="D189" t="s">
        <v>106</v>
      </c>
      <c r="E189" t="s">
        <v>129</v>
      </c>
      <c r="F189" t="s">
        <v>548</v>
      </c>
      <c r="G189" t="s">
        <v>477</v>
      </c>
      <c r="H189" t="s">
        <v>513</v>
      </c>
      <c r="I189" t="s">
        <v>155</v>
      </c>
      <c r="J189" t="s">
        <v>891</v>
      </c>
      <c r="K189" s="79">
        <v>2.1</v>
      </c>
      <c r="L189" t="s">
        <v>108</v>
      </c>
      <c r="M189" s="79">
        <v>2.2999999999999998</v>
      </c>
      <c r="N189" s="79">
        <v>0.01</v>
      </c>
      <c r="O189" s="79">
        <v>1930006</v>
      </c>
      <c r="P189" s="79">
        <v>102.32</v>
      </c>
      <c r="Q189" s="79">
        <v>1974.7821392000001</v>
      </c>
      <c r="R189" s="79">
        <v>0.06</v>
      </c>
      <c r="S189" s="79">
        <v>0.89</v>
      </c>
      <c r="T189" s="79">
        <v>0.16</v>
      </c>
    </row>
    <row r="190" spans="2:20">
      <c r="B190" s="96" t="s">
        <v>892</v>
      </c>
      <c r="C190" t="s">
        <v>893</v>
      </c>
      <c r="D190" t="s">
        <v>106</v>
      </c>
      <c r="E190" t="s">
        <v>129</v>
      </c>
      <c r="F190" t="s">
        <v>548</v>
      </c>
      <c r="G190" t="s">
        <v>477</v>
      </c>
      <c r="H190" t="s">
        <v>513</v>
      </c>
      <c r="I190" t="s">
        <v>155</v>
      </c>
      <c r="J190" t="s">
        <v>894</v>
      </c>
      <c r="K190" s="79">
        <v>6.75</v>
      </c>
      <c r="L190" t="s">
        <v>108</v>
      </c>
      <c r="M190" s="79">
        <v>2.4</v>
      </c>
      <c r="N190" s="79">
        <v>0.02</v>
      </c>
      <c r="O190" s="79">
        <v>2253868</v>
      </c>
      <c r="P190" s="79">
        <v>99.81</v>
      </c>
      <c r="Q190" s="79">
        <v>2249.5856508000002</v>
      </c>
      <c r="R190" s="79">
        <v>0.16</v>
      </c>
      <c r="S190" s="79">
        <v>1.02</v>
      </c>
      <c r="T190" s="79">
        <v>0.18</v>
      </c>
    </row>
    <row r="191" spans="2:20">
      <c r="B191" s="96" t="s">
        <v>895</v>
      </c>
      <c r="C191" t="s">
        <v>896</v>
      </c>
      <c r="D191" t="s">
        <v>106</v>
      </c>
      <c r="E191" t="s">
        <v>129</v>
      </c>
      <c r="F191" t="s">
        <v>575</v>
      </c>
      <c r="G191" t="s">
        <v>394</v>
      </c>
      <c r="H191" t="s">
        <v>513</v>
      </c>
      <c r="I191" t="s">
        <v>155</v>
      </c>
      <c r="J191" t="s">
        <v>262</v>
      </c>
      <c r="K191" s="79">
        <v>0.49</v>
      </c>
      <c r="L191" t="s">
        <v>108</v>
      </c>
      <c r="M191" s="79">
        <v>2.5</v>
      </c>
      <c r="N191" s="79">
        <v>0.94</v>
      </c>
      <c r="O191" s="79">
        <v>530971</v>
      </c>
      <c r="P191" s="79">
        <v>100.14</v>
      </c>
      <c r="Q191" s="79">
        <v>531.71435940000003</v>
      </c>
      <c r="R191" s="79">
        <v>0.1</v>
      </c>
      <c r="S191" s="79">
        <v>0.24</v>
      </c>
      <c r="T191" s="79">
        <v>0.04</v>
      </c>
    </row>
    <row r="192" spans="2:20">
      <c r="B192" s="96" t="s">
        <v>897</v>
      </c>
      <c r="C192" t="s">
        <v>898</v>
      </c>
      <c r="D192" t="s">
        <v>106</v>
      </c>
      <c r="E192" t="s">
        <v>129</v>
      </c>
      <c r="F192" t="s">
        <v>583</v>
      </c>
      <c r="G192" t="s">
        <v>394</v>
      </c>
      <c r="H192" t="s">
        <v>513</v>
      </c>
      <c r="I192" t="s">
        <v>155</v>
      </c>
      <c r="J192" t="s">
        <v>899</v>
      </c>
      <c r="K192" s="79">
        <v>5.48</v>
      </c>
      <c r="L192" t="s">
        <v>108</v>
      </c>
      <c r="M192" s="79">
        <v>4.3499999999999996</v>
      </c>
      <c r="N192" s="79">
        <v>3.78</v>
      </c>
      <c r="O192" s="79">
        <v>122565</v>
      </c>
      <c r="P192" s="79">
        <v>104.98</v>
      </c>
      <c r="Q192" s="79">
        <v>128.66873699999999</v>
      </c>
      <c r="R192" s="79">
        <v>0.02</v>
      </c>
      <c r="S192" s="79">
        <v>0.06</v>
      </c>
      <c r="T192" s="79">
        <v>0.01</v>
      </c>
    </row>
    <row r="193" spans="2:20">
      <c r="B193" s="96" t="s">
        <v>900</v>
      </c>
      <c r="C193" t="s">
        <v>901</v>
      </c>
      <c r="D193" t="s">
        <v>106</v>
      </c>
      <c r="E193" t="s">
        <v>129</v>
      </c>
      <c r="F193" t="s">
        <v>583</v>
      </c>
      <c r="G193" t="s">
        <v>394</v>
      </c>
      <c r="H193" t="s">
        <v>513</v>
      </c>
      <c r="I193" t="s">
        <v>155</v>
      </c>
      <c r="J193" t="s">
        <v>902</v>
      </c>
      <c r="K193" s="79">
        <v>3.59</v>
      </c>
      <c r="L193" t="s">
        <v>108</v>
      </c>
      <c r="M193" s="79">
        <v>5.05</v>
      </c>
      <c r="N193" s="79">
        <v>2.75</v>
      </c>
      <c r="O193" s="79">
        <v>295189.65000000002</v>
      </c>
      <c r="P193" s="79">
        <v>109.51</v>
      </c>
      <c r="Q193" s="79">
        <v>323.26218571499999</v>
      </c>
      <c r="R193" s="79">
        <v>0.05</v>
      </c>
      <c r="S193" s="79">
        <v>0.15</v>
      </c>
      <c r="T193" s="79">
        <v>0.03</v>
      </c>
    </row>
    <row r="194" spans="2:20">
      <c r="B194" s="96" t="s">
        <v>903</v>
      </c>
      <c r="C194" t="s">
        <v>904</v>
      </c>
      <c r="D194" t="s">
        <v>106</v>
      </c>
      <c r="E194" t="s">
        <v>129</v>
      </c>
      <c r="F194" t="s">
        <v>587</v>
      </c>
      <c r="G194" t="s">
        <v>361</v>
      </c>
      <c r="H194" t="s">
        <v>513</v>
      </c>
      <c r="I194" t="s">
        <v>155</v>
      </c>
      <c r="J194" t="s">
        <v>588</v>
      </c>
      <c r="K194" s="79">
        <v>2.96</v>
      </c>
      <c r="L194" t="s">
        <v>108</v>
      </c>
      <c r="M194" s="79">
        <v>1.05</v>
      </c>
      <c r="N194" s="79">
        <v>0.01</v>
      </c>
      <c r="O194" s="79">
        <v>309700</v>
      </c>
      <c r="P194" s="79">
        <v>99.95</v>
      </c>
      <c r="Q194" s="79">
        <v>309.54514999999998</v>
      </c>
      <c r="R194" s="79">
        <v>0.1</v>
      </c>
      <c r="S194" s="79">
        <v>0.14000000000000001</v>
      </c>
      <c r="T194" s="79">
        <v>0.02</v>
      </c>
    </row>
    <row r="195" spans="2:20">
      <c r="B195" s="96" t="s">
        <v>905</v>
      </c>
      <c r="C195" t="s">
        <v>906</v>
      </c>
      <c r="D195" t="s">
        <v>106</v>
      </c>
      <c r="E195" t="s">
        <v>129</v>
      </c>
      <c r="F195" t="s">
        <v>469</v>
      </c>
      <c r="G195" t="s">
        <v>470</v>
      </c>
      <c r="H195" t="s">
        <v>513</v>
      </c>
      <c r="I195" t="s">
        <v>155</v>
      </c>
      <c r="J195" t="s">
        <v>907</v>
      </c>
      <c r="K195" s="79">
        <v>9.4600000000000009</v>
      </c>
      <c r="L195" t="s">
        <v>108</v>
      </c>
      <c r="M195" s="79">
        <v>3.95</v>
      </c>
      <c r="N195" s="79">
        <v>0.04</v>
      </c>
      <c r="O195" s="79">
        <v>501743</v>
      </c>
      <c r="P195" s="79">
        <v>103.14</v>
      </c>
      <c r="Q195" s="79">
        <v>517.49773019999998</v>
      </c>
      <c r="R195" s="79">
        <v>0.21</v>
      </c>
      <c r="S195" s="79">
        <v>0.23</v>
      </c>
      <c r="T195" s="79">
        <v>0.04</v>
      </c>
    </row>
    <row r="196" spans="2:20">
      <c r="B196" s="96" t="s">
        <v>908</v>
      </c>
      <c r="C196" t="s">
        <v>909</v>
      </c>
      <c r="D196" t="s">
        <v>106</v>
      </c>
      <c r="E196" t="s">
        <v>129</v>
      </c>
      <c r="F196" t="s">
        <v>469</v>
      </c>
      <c r="G196" t="s">
        <v>470</v>
      </c>
      <c r="H196" t="s">
        <v>513</v>
      </c>
      <c r="I196" t="s">
        <v>155</v>
      </c>
      <c r="J196" t="s">
        <v>907</v>
      </c>
      <c r="K196" s="79">
        <v>10.08</v>
      </c>
      <c r="L196" t="s">
        <v>108</v>
      </c>
      <c r="M196" s="79">
        <v>3.95</v>
      </c>
      <c r="N196" s="79">
        <v>0.04</v>
      </c>
      <c r="O196" s="79">
        <v>213500</v>
      </c>
      <c r="P196" s="79">
        <v>102.58</v>
      </c>
      <c r="Q196" s="79">
        <v>219.00829999999999</v>
      </c>
      <c r="R196" s="79">
        <v>0.09</v>
      </c>
      <c r="S196" s="79">
        <v>0.1</v>
      </c>
      <c r="T196" s="79">
        <v>0.02</v>
      </c>
    </row>
    <row r="197" spans="2:20">
      <c r="B197" s="96" t="s">
        <v>910</v>
      </c>
      <c r="C197" t="s">
        <v>911</v>
      </c>
      <c r="D197" t="s">
        <v>106</v>
      </c>
      <c r="E197" t="s">
        <v>129</v>
      </c>
      <c r="F197" t="s">
        <v>246</v>
      </c>
      <c r="G197" t="s">
        <v>129</v>
      </c>
      <c r="H197" t="s">
        <v>513</v>
      </c>
      <c r="I197" t="s">
        <v>155</v>
      </c>
      <c r="J197" t="s">
        <v>912</v>
      </c>
      <c r="K197" s="79">
        <v>4.43</v>
      </c>
      <c r="L197" t="s">
        <v>108</v>
      </c>
      <c r="M197" s="79">
        <v>3.9</v>
      </c>
      <c r="N197" s="79">
        <v>3.78</v>
      </c>
      <c r="O197" s="79">
        <v>893000</v>
      </c>
      <c r="P197" s="79">
        <v>101.15</v>
      </c>
      <c r="Q197" s="79">
        <v>903.26949999999999</v>
      </c>
      <c r="R197" s="79">
        <v>0.1</v>
      </c>
      <c r="S197" s="79">
        <v>0.41</v>
      </c>
      <c r="T197" s="79">
        <v>7.0000000000000007E-2</v>
      </c>
    </row>
    <row r="198" spans="2:20">
      <c r="B198" s="96" t="s">
        <v>913</v>
      </c>
      <c r="C198" t="s">
        <v>914</v>
      </c>
      <c r="D198" t="s">
        <v>106</v>
      </c>
      <c r="E198" t="s">
        <v>129</v>
      </c>
      <c r="F198" t="s">
        <v>604</v>
      </c>
      <c r="G198" t="s">
        <v>470</v>
      </c>
      <c r="H198" t="s">
        <v>513</v>
      </c>
      <c r="I198" t="s">
        <v>155</v>
      </c>
      <c r="J198" t="s">
        <v>915</v>
      </c>
      <c r="K198" s="79">
        <v>0.33</v>
      </c>
      <c r="L198" t="s">
        <v>108</v>
      </c>
      <c r="M198" s="79">
        <v>5.7</v>
      </c>
      <c r="N198" s="79">
        <v>0.97</v>
      </c>
      <c r="O198" s="79">
        <v>28305.41</v>
      </c>
      <c r="P198" s="79">
        <v>102.52</v>
      </c>
      <c r="Q198" s="79">
        <v>29.018706332000001</v>
      </c>
      <c r="R198" s="79">
        <v>0.1</v>
      </c>
      <c r="S198" s="79">
        <v>0.01</v>
      </c>
      <c r="T198" s="79">
        <v>0</v>
      </c>
    </row>
    <row r="199" spans="2:20">
      <c r="B199" s="96" t="s">
        <v>916</v>
      </c>
      <c r="C199" t="s">
        <v>917</v>
      </c>
      <c r="D199" t="s">
        <v>106</v>
      </c>
      <c r="E199" t="s">
        <v>129</v>
      </c>
      <c r="F199" t="s">
        <v>604</v>
      </c>
      <c r="G199" t="s">
        <v>470</v>
      </c>
      <c r="H199" t="s">
        <v>500</v>
      </c>
      <c r="I199" t="s">
        <v>156</v>
      </c>
      <c r="J199" t="s">
        <v>608</v>
      </c>
      <c r="K199" s="79">
        <v>6.43</v>
      </c>
      <c r="L199" t="s">
        <v>108</v>
      </c>
      <c r="M199" s="79">
        <v>3.92</v>
      </c>
      <c r="N199" s="79">
        <v>3.13</v>
      </c>
      <c r="O199" s="79">
        <v>1014818.78</v>
      </c>
      <c r="P199" s="79">
        <v>105.98</v>
      </c>
      <c r="Q199" s="79">
        <v>1075.5049430439999</v>
      </c>
      <c r="R199" s="79">
        <v>0.11</v>
      </c>
      <c r="S199" s="79">
        <v>0.49</v>
      </c>
      <c r="T199" s="79">
        <v>0.09</v>
      </c>
    </row>
    <row r="200" spans="2:20">
      <c r="B200" s="96" t="s">
        <v>918</v>
      </c>
      <c r="C200" t="s">
        <v>919</v>
      </c>
      <c r="D200" t="s">
        <v>106</v>
      </c>
      <c r="E200" t="s">
        <v>129</v>
      </c>
      <c r="F200" t="s">
        <v>920</v>
      </c>
      <c r="G200" t="s">
        <v>394</v>
      </c>
      <c r="H200" t="s">
        <v>500</v>
      </c>
      <c r="I200" t="s">
        <v>156</v>
      </c>
      <c r="J200" t="s">
        <v>921</v>
      </c>
      <c r="K200" s="79">
        <v>3.36</v>
      </c>
      <c r="L200" t="s">
        <v>108</v>
      </c>
      <c r="M200" s="79">
        <v>4.2</v>
      </c>
      <c r="N200" s="79">
        <v>3.61</v>
      </c>
      <c r="O200" s="79">
        <v>2226654</v>
      </c>
      <c r="P200" s="79">
        <v>103.15</v>
      </c>
      <c r="Q200" s="79">
        <v>2296.7936009999999</v>
      </c>
      <c r="R200" s="79">
        <v>0.16</v>
      </c>
      <c r="S200" s="79">
        <v>1.04</v>
      </c>
      <c r="T200" s="79">
        <v>0.18</v>
      </c>
    </row>
    <row r="201" spans="2:20">
      <c r="B201" s="96" t="s">
        <v>922</v>
      </c>
      <c r="C201" t="s">
        <v>923</v>
      </c>
      <c r="D201" t="s">
        <v>106</v>
      </c>
      <c r="E201" t="s">
        <v>129</v>
      </c>
      <c r="F201" t="s">
        <v>496</v>
      </c>
      <c r="G201" t="s">
        <v>470</v>
      </c>
      <c r="H201" t="s">
        <v>513</v>
      </c>
      <c r="I201" t="s">
        <v>155</v>
      </c>
      <c r="J201" t="s">
        <v>924</v>
      </c>
      <c r="K201" s="79">
        <v>0.5</v>
      </c>
      <c r="L201" t="s">
        <v>108</v>
      </c>
      <c r="M201" s="79">
        <v>6</v>
      </c>
      <c r="N201" s="79">
        <v>0.73</v>
      </c>
      <c r="O201" s="79">
        <v>72244</v>
      </c>
      <c r="P201" s="79">
        <v>102.63</v>
      </c>
      <c r="Q201" s="79">
        <v>74.144017199999993</v>
      </c>
      <c r="R201" s="79">
        <v>0.05</v>
      </c>
      <c r="S201" s="79">
        <v>0.03</v>
      </c>
      <c r="T201" s="79">
        <v>0.01</v>
      </c>
    </row>
    <row r="202" spans="2:20">
      <c r="B202" s="96" t="s">
        <v>925</v>
      </c>
      <c r="C202" t="s">
        <v>926</v>
      </c>
      <c r="D202" t="s">
        <v>106</v>
      </c>
      <c r="E202" t="s">
        <v>129</v>
      </c>
      <c r="F202" t="s">
        <v>496</v>
      </c>
      <c r="G202" t="s">
        <v>470</v>
      </c>
      <c r="H202" t="s">
        <v>500</v>
      </c>
      <c r="I202" t="s">
        <v>156</v>
      </c>
      <c r="J202" t="s">
        <v>543</v>
      </c>
      <c r="K202" s="79">
        <v>7.23</v>
      </c>
      <c r="L202" t="s">
        <v>108</v>
      </c>
      <c r="M202" s="79">
        <v>3.61</v>
      </c>
      <c r="N202" s="79">
        <v>3.35</v>
      </c>
      <c r="O202" s="79">
        <v>1234646</v>
      </c>
      <c r="P202" s="79">
        <v>102.89</v>
      </c>
      <c r="Q202" s="79">
        <v>1270.3272694</v>
      </c>
      <c r="R202" s="79">
        <v>0.27</v>
      </c>
      <c r="S202" s="79">
        <v>0.56999999999999995</v>
      </c>
      <c r="T202" s="79">
        <v>0.1</v>
      </c>
    </row>
    <row r="203" spans="2:20">
      <c r="B203" s="96" t="s">
        <v>927</v>
      </c>
      <c r="C203" t="s">
        <v>928</v>
      </c>
      <c r="D203" t="s">
        <v>106</v>
      </c>
      <c r="E203" t="s">
        <v>129</v>
      </c>
      <c r="F203" t="s">
        <v>929</v>
      </c>
      <c r="G203" t="s">
        <v>930</v>
      </c>
      <c r="H203" t="s">
        <v>500</v>
      </c>
      <c r="I203" t="s">
        <v>156</v>
      </c>
      <c r="J203" t="s">
        <v>537</v>
      </c>
      <c r="K203" s="79">
        <v>4.5599999999999996</v>
      </c>
      <c r="L203" t="s">
        <v>108</v>
      </c>
      <c r="M203" s="79">
        <v>2.75</v>
      </c>
      <c r="N203" s="79">
        <v>2.39</v>
      </c>
      <c r="O203" s="79">
        <v>837327.46</v>
      </c>
      <c r="P203" s="79">
        <v>101.92</v>
      </c>
      <c r="Q203" s="79">
        <v>853.40414723200001</v>
      </c>
      <c r="R203" s="79">
        <v>0.15</v>
      </c>
      <c r="S203" s="79">
        <v>0.39</v>
      </c>
      <c r="T203" s="79">
        <v>7.0000000000000007E-2</v>
      </c>
    </row>
    <row r="204" spans="2:20">
      <c r="B204" s="96" t="s">
        <v>931</v>
      </c>
      <c r="C204" t="s">
        <v>932</v>
      </c>
      <c r="D204" t="s">
        <v>106</v>
      </c>
      <c r="E204" t="s">
        <v>129</v>
      </c>
      <c r="F204" t="s">
        <v>623</v>
      </c>
      <c r="G204" t="s">
        <v>361</v>
      </c>
      <c r="H204" t="s">
        <v>624</v>
      </c>
      <c r="I204" t="s">
        <v>156</v>
      </c>
      <c r="J204" t="s">
        <v>262</v>
      </c>
      <c r="K204" s="79">
        <v>2.62</v>
      </c>
      <c r="L204" t="s">
        <v>108</v>
      </c>
      <c r="M204" s="79">
        <v>2.62</v>
      </c>
      <c r="N204" s="79">
        <v>0.01</v>
      </c>
      <c r="O204" s="79">
        <v>1834400</v>
      </c>
      <c r="P204" s="79">
        <v>101.39</v>
      </c>
      <c r="Q204" s="79">
        <v>1859.89816</v>
      </c>
      <c r="R204" s="79">
        <v>0.36</v>
      </c>
      <c r="S204" s="79">
        <v>0.84</v>
      </c>
      <c r="T204" s="79">
        <v>0.15</v>
      </c>
    </row>
    <row r="205" spans="2:20">
      <c r="B205" s="96" t="s">
        <v>933</v>
      </c>
      <c r="C205" t="s">
        <v>934</v>
      </c>
      <c r="D205" t="s">
        <v>106</v>
      </c>
      <c r="E205" t="s">
        <v>129</v>
      </c>
      <c r="F205" t="s">
        <v>627</v>
      </c>
      <c r="G205" t="s">
        <v>394</v>
      </c>
      <c r="H205" t="s">
        <v>631</v>
      </c>
      <c r="I205" t="s">
        <v>155</v>
      </c>
      <c r="J205" t="s">
        <v>935</v>
      </c>
      <c r="K205" s="79">
        <v>4.66</v>
      </c>
      <c r="L205" t="s">
        <v>108</v>
      </c>
      <c r="M205" s="79">
        <v>3.5</v>
      </c>
      <c r="N205" s="79">
        <v>2.2599999999999998</v>
      </c>
      <c r="O205" s="79">
        <v>297000.02</v>
      </c>
      <c r="P205" s="79">
        <v>106.82</v>
      </c>
      <c r="Q205" s="79">
        <v>317.25542136399997</v>
      </c>
      <c r="R205" s="79">
        <v>0.28999999999999998</v>
      </c>
      <c r="S205" s="79">
        <v>0.14000000000000001</v>
      </c>
      <c r="T205" s="79">
        <v>0.03</v>
      </c>
    </row>
    <row r="206" spans="2:20">
      <c r="B206" s="96" t="s">
        <v>936</v>
      </c>
      <c r="C206" t="s">
        <v>937</v>
      </c>
      <c r="D206" t="s">
        <v>106</v>
      </c>
      <c r="E206" t="s">
        <v>129</v>
      </c>
      <c r="F206" t="s">
        <v>484</v>
      </c>
      <c r="G206" t="s">
        <v>361</v>
      </c>
      <c r="H206" t="s">
        <v>631</v>
      </c>
      <c r="I206" t="s">
        <v>155</v>
      </c>
      <c r="J206" t="s">
        <v>938</v>
      </c>
      <c r="K206" s="79">
        <v>4.45</v>
      </c>
      <c r="L206" t="s">
        <v>108</v>
      </c>
      <c r="M206" s="79">
        <v>3.6</v>
      </c>
      <c r="N206" s="79">
        <v>0.03</v>
      </c>
      <c r="O206" s="79">
        <v>24</v>
      </c>
      <c r="P206" s="79">
        <v>5170125</v>
      </c>
      <c r="Q206" s="79">
        <v>1240.83</v>
      </c>
      <c r="R206" s="79">
        <v>0.15</v>
      </c>
      <c r="S206" s="79">
        <v>0.56000000000000005</v>
      </c>
      <c r="T206" s="79">
        <v>0.1</v>
      </c>
    </row>
    <row r="207" spans="2:20">
      <c r="B207" s="96" t="s">
        <v>939</v>
      </c>
      <c r="C207" t="s">
        <v>940</v>
      </c>
      <c r="D207" t="s">
        <v>106</v>
      </c>
      <c r="E207" t="s">
        <v>129</v>
      </c>
      <c r="F207" t="s">
        <v>941</v>
      </c>
      <c r="G207" t="s">
        <v>138</v>
      </c>
      <c r="H207" t="s">
        <v>624</v>
      </c>
      <c r="I207" t="s">
        <v>156</v>
      </c>
      <c r="J207" t="s">
        <v>262</v>
      </c>
      <c r="K207" s="79">
        <v>1.35</v>
      </c>
      <c r="L207" t="s">
        <v>108</v>
      </c>
      <c r="M207" s="79">
        <v>6.9</v>
      </c>
      <c r="N207" s="79">
        <v>1.36</v>
      </c>
      <c r="O207" s="79">
        <v>0.16</v>
      </c>
      <c r="P207" s="79">
        <v>107.64</v>
      </c>
      <c r="Q207" s="79">
        <v>1.7222400000000001E-4</v>
      </c>
      <c r="R207" s="79">
        <v>0</v>
      </c>
      <c r="S207" s="79">
        <v>0</v>
      </c>
      <c r="T207" s="79">
        <v>0</v>
      </c>
    </row>
    <row r="208" spans="2:20">
      <c r="B208" s="96" t="s">
        <v>942</v>
      </c>
      <c r="C208" t="s">
        <v>943</v>
      </c>
      <c r="D208" t="s">
        <v>106</v>
      </c>
      <c r="E208" t="s">
        <v>129</v>
      </c>
      <c r="F208" t="s">
        <v>944</v>
      </c>
      <c r="G208" t="s">
        <v>945</v>
      </c>
      <c r="H208" t="s">
        <v>624</v>
      </c>
      <c r="I208" t="s">
        <v>156</v>
      </c>
      <c r="J208" t="s">
        <v>262</v>
      </c>
      <c r="K208" s="79">
        <v>1.84</v>
      </c>
      <c r="L208" t="s">
        <v>108</v>
      </c>
      <c r="M208" s="79">
        <v>5.55</v>
      </c>
      <c r="N208" s="79">
        <v>1.55</v>
      </c>
      <c r="O208" s="79">
        <v>67500.009999999995</v>
      </c>
      <c r="P208" s="79">
        <v>108</v>
      </c>
      <c r="Q208" s="79">
        <v>72.900010800000004</v>
      </c>
      <c r="R208" s="79">
        <v>0.19</v>
      </c>
      <c r="S208" s="79">
        <v>0.03</v>
      </c>
      <c r="T208" s="79">
        <v>0.01</v>
      </c>
    </row>
    <row r="209" spans="2:20">
      <c r="B209" s="96" t="s">
        <v>946</v>
      </c>
      <c r="C209" t="s">
        <v>947</v>
      </c>
      <c r="D209" t="s">
        <v>106</v>
      </c>
      <c r="E209" t="s">
        <v>129</v>
      </c>
      <c r="F209" t="s">
        <v>948</v>
      </c>
      <c r="G209" t="s">
        <v>394</v>
      </c>
      <c r="H209" t="s">
        <v>631</v>
      </c>
      <c r="I209" t="s">
        <v>155</v>
      </c>
      <c r="J209" t="s">
        <v>949</v>
      </c>
      <c r="K209" s="79">
        <v>3.65</v>
      </c>
      <c r="L209" t="s">
        <v>108</v>
      </c>
      <c r="M209" s="79">
        <v>6.05</v>
      </c>
      <c r="N209" s="79">
        <v>4.26</v>
      </c>
      <c r="O209" s="79">
        <v>688812</v>
      </c>
      <c r="P209" s="79">
        <v>108.85</v>
      </c>
      <c r="Q209" s="79">
        <v>749.77186200000006</v>
      </c>
      <c r="R209" s="79">
        <v>7.0000000000000007E-2</v>
      </c>
      <c r="S209" s="79">
        <v>0.34</v>
      </c>
      <c r="T209" s="79">
        <v>0.06</v>
      </c>
    </row>
    <row r="210" spans="2:20">
      <c r="B210" s="96" t="s">
        <v>950</v>
      </c>
      <c r="C210" t="s">
        <v>951</v>
      </c>
      <c r="D210" t="s">
        <v>106</v>
      </c>
      <c r="E210" t="s">
        <v>129</v>
      </c>
      <c r="F210" t="s">
        <v>952</v>
      </c>
      <c r="G210" t="s">
        <v>133</v>
      </c>
      <c r="H210" t="s">
        <v>631</v>
      </c>
      <c r="I210" t="s">
        <v>155</v>
      </c>
      <c r="J210" t="s">
        <v>509</v>
      </c>
      <c r="K210" s="79">
        <v>3.75</v>
      </c>
      <c r="L210" t="s">
        <v>108</v>
      </c>
      <c r="M210" s="79">
        <v>2.95</v>
      </c>
      <c r="N210" s="79">
        <v>2.0299999999999998</v>
      </c>
      <c r="O210" s="79">
        <v>656000.02</v>
      </c>
      <c r="P210" s="79">
        <v>104.25</v>
      </c>
      <c r="Q210" s="79">
        <v>683.88002085000005</v>
      </c>
      <c r="R210" s="79">
        <v>0.23</v>
      </c>
      <c r="S210" s="79">
        <v>0.31</v>
      </c>
      <c r="T210" s="79">
        <v>0.05</v>
      </c>
    </row>
    <row r="211" spans="2:20">
      <c r="B211" s="96" t="s">
        <v>953</v>
      </c>
      <c r="C211" t="s">
        <v>954</v>
      </c>
      <c r="D211" t="s">
        <v>106</v>
      </c>
      <c r="E211" t="s">
        <v>129</v>
      </c>
      <c r="F211" t="s">
        <v>955</v>
      </c>
      <c r="G211" t="s">
        <v>956</v>
      </c>
      <c r="H211" t="s">
        <v>631</v>
      </c>
      <c r="I211" t="s">
        <v>155</v>
      </c>
      <c r="J211" t="s">
        <v>957</v>
      </c>
      <c r="K211" s="79">
        <v>0.65</v>
      </c>
      <c r="L211" t="s">
        <v>108</v>
      </c>
      <c r="M211" s="79">
        <v>5.85</v>
      </c>
      <c r="N211" s="79">
        <v>0.01</v>
      </c>
      <c r="O211" s="79">
        <v>0.16</v>
      </c>
      <c r="P211" s="79">
        <v>105.1</v>
      </c>
      <c r="Q211" s="79">
        <v>1.6815999999999999E-4</v>
      </c>
      <c r="R211" s="79">
        <v>0</v>
      </c>
      <c r="S211" s="79">
        <v>0</v>
      </c>
      <c r="T211" s="79">
        <v>0</v>
      </c>
    </row>
    <row r="212" spans="2:20">
      <c r="B212" s="96" t="s">
        <v>958</v>
      </c>
      <c r="C212" t="s">
        <v>959</v>
      </c>
      <c r="D212" t="s">
        <v>106</v>
      </c>
      <c r="E212" t="s">
        <v>129</v>
      </c>
      <c r="F212" t="s">
        <v>661</v>
      </c>
      <c r="G212" t="s">
        <v>394</v>
      </c>
      <c r="H212" t="s">
        <v>624</v>
      </c>
      <c r="I212" t="s">
        <v>156</v>
      </c>
      <c r="J212" t="s">
        <v>262</v>
      </c>
      <c r="K212" s="79">
        <v>4.17</v>
      </c>
      <c r="L212" t="s">
        <v>108</v>
      </c>
      <c r="M212" s="79">
        <v>7.05</v>
      </c>
      <c r="N212" s="79">
        <v>0.03</v>
      </c>
      <c r="O212" s="79">
        <v>396.8</v>
      </c>
      <c r="P212" s="79">
        <v>120.94</v>
      </c>
      <c r="Q212" s="79">
        <v>0.47988992000000003</v>
      </c>
      <c r="R212" s="79">
        <v>0</v>
      </c>
      <c r="S212" s="79">
        <v>0</v>
      </c>
      <c r="T212" s="79">
        <v>0</v>
      </c>
    </row>
    <row r="213" spans="2:20">
      <c r="B213" s="96" t="s">
        <v>960</v>
      </c>
      <c r="C213" t="s">
        <v>961</v>
      </c>
      <c r="D213" t="s">
        <v>106</v>
      </c>
      <c r="E213" t="s">
        <v>129</v>
      </c>
      <c r="F213" t="s">
        <v>671</v>
      </c>
      <c r="G213" t="s">
        <v>138</v>
      </c>
      <c r="H213" t="s">
        <v>631</v>
      </c>
      <c r="I213" t="s">
        <v>155</v>
      </c>
      <c r="J213" t="s">
        <v>677</v>
      </c>
      <c r="K213" s="79">
        <v>4.57</v>
      </c>
      <c r="L213" t="s">
        <v>108</v>
      </c>
      <c r="M213" s="79">
        <v>4.1399999999999997</v>
      </c>
      <c r="N213" s="79">
        <v>2.5299999999999998</v>
      </c>
      <c r="O213" s="79">
        <v>351899.31</v>
      </c>
      <c r="P213" s="79">
        <v>108.57</v>
      </c>
      <c r="Q213" s="79">
        <v>382.05708086700002</v>
      </c>
      <c r="R213" s="79">
        <v>0.04</v>
      </c>
      <c r="S213" s="79">
        <v>0.17</v>
      </c>
      <c r="T213" s="79">
        <v>0.03</v>
      </c>
    </row>
    <row r="214" spans="2:20">
      <c r="B214" s="96" t="s">
        <v>962</v>
      </c>
      <c r="C214" t="s">
        <v>963</v>
      </c>
      <c r="D214" t="s">
        <v>106</v>
      </c>
      <c r="E214" t="s">
        <v>129</v>
      </c>
      <c r="F214" t="s">
        <v>680</v>
      </c>
      <c r="G214" t="s">
        <v>138</v>
      </c>
      <c r="H214" t="s">
        <v>631</v>
      </c>
      <c r="I214" t="s">
        <v>155</v>
      </c>
      <c r="J214" t="s">
        <v>262</v>
      </c>
      <c r="K214" s="79">
        <v>2.7</v>
      </c>
      <c r="L214" t="s">
        <v>108</v>
      </c>
      <c r="M214" s="79">
        <v>1.86</v>
      </c>
      <c r="N214" s="79">
        <v>0.01</v>
      </c>
      <c r="O214" s="79">
        <v>3331358</v>
      </c>
      <c r="P214" s="79">
        <v>100.39</v>
      </c>
      <c r="Q214" s="79">
        <v>3344.3502961999998</v>
      </c>
      <c r="R214" s="79">
        <v>0.61</v>
      </c>
      <c r="S214" s="79">
        <v>1.51</v>
      </c>
      <c r="T214" s="79">
        <v>0.27</v>
      </c>
    </row>
    <row r="215" spans="2:20">
      <c r="B215" s="96" t="s">
        <v>964</v>
      </c>
      <c r="C215" t="s">
        <v>965</v>
      </c>
      <c r="D215" t="s">
        <v>106</v>
      </c>
      <c r="E215" t="s">
        <v>129</v>
      </c>
      <c r="F215" t="s">
        <v>680</v>
      </c>
      <c r="G215" t="s">
        <v>138</v>
      </c>
      <c r="H215" t="s">
        <v>631</v>
      </c>
      <c r="I215" t="s">
        <v>155</v>
      </c>
      <c r="J215" t="s">
        <v>262</v>
      </c>
      <c r="K215" s="79">
        <v>0.73</v>
      </c>
      <c r="L215" t="s">
        <v>108</v>
      </c>
      <c r="M215" s="79">
        <v>5.5</v>
      </c>
      <c r="N215" s="79">
        <v>0.94</v>
      </c>
      <c r="O215" s="79">
        <v>58760</v>
      </c>
      <c r="P215" s="79">
        <v>104.78</v>
      </c>
      <c r="Q215" s="79">
        <v>61.568728</v>
      </c>
      <c r="R215" s="79">
        <v>0.05</v>
      </c>
      <c r="S215" s="79">
        <v>0.03</v>
      </c>
      <c r="T215" s="79">
        <v>0</v>
      </c>
    </row>
    <row r="216" spans="2:20">
      <c r="B216" s="96" t="s">
        <v>966</v>
      </c>
      <c r="C216" t="s">
        <v>967</v>
      </c>
      <c r="D216" t="s">
        <v>106</v>
      </c>
      <c r="E216" t="s">
        <v>129</v>
      </c>
      <c r="F216" t="s">
        <v>929</v>
      </c>
      <c r="G216" t="s">
        <v>930</v>
      </c>
      <c r="H216" t="s">
        <v>624</v>
      </c>
      <c r="I216" t="s">
        <v>156</v>
      </c>
      <c r="J216" t="s">
        <v>968</v>
      </c>
      <c r="K216" s="79">
        <v>3.49</v>
      </c>
      <c r="L216" t="s">
        <v>108</v>
      </c>
      <c r="M216" s="79">
        <v>2.4</v>
      </c>
      <c r="N216" s="79">
        <v>1.88</v>
      </c>
      <c r="O216" s="79">
        <v>336411.6</v>
      </c>
      <c r="P216" s="79">
        <v>102.07</v>
      </c>
      <c r="Q216" s="79">
        <v>343.37532012000003</v>
      </c>
      <c r="R216" s="79">
        <v>0.12</v>
      </c>
      <c r="S216" s="79">
        <v>0.16</v>
      </c>
      <c r="T216" s="79">
        <v>0.03</v>
      </c>
    </row>
    <row r="217" spans="2:20">
      <c r="B217" s="96" t="s">
        <v>969</v>
      </c>
      <c r="C217" t="s">
        <v>970</v>
      </c>
      <c r="D217" t="s">
        <v>106</v>
      </c>
      <c r="E217" t="s">
        <v>129</v>
      </c>
      <c r="F217" t="s">
        <v>971</v>
      </c>
      <c r="G217" t="s">
        <v>394</v>
      </c>
      <c r="H217" t="s">
        <v>631</v>
      </c>
      <c r="I217" t="s">
        <v>155</v>
      </c>
      <c r="J217" t="s">
        <v>972</v>
      </c>
      <c r="K217" s="79">
        <v>3.04</v>
      </c>
      <c r="L217" t="s">
        <v>108</v>
      </c>
      <c r="M217" s="79">
        <v>4</v>
      </c>
      <c r="N217" s="79">
        <v>3.39</v>
      </c>
      <c r="O217" s="79">
        <v>2259065</v>
      </c>
      <c r="P217" s="79">
        <v>105.31</v>
      </c>
      <c r="Q217" s="79">
        <v>2379.0213515</v>
      </c>
      <c r="R217" s="79">
        <v>0.27</v>
      </c>
      <c r="S217" s="79">
        <v>1.08</v>
      </c>
      <c r="T217" s="79">
        <v>0.19</v>
      </c>
    </row>
    <row r="218" spans="2:20">
      <c r="B218" s="96" t="s">
        <v>973</v>
      </c>
      <c r="C218" t="s">
        <v>974</v>
      </c>
      <c r="D218" t="s">
        <v>106</v>
      </c>
      <c r="E218" t="s">
        <v>129</v>
      </c>
      <c r="F218" t="s">
        <v>975</v>
      </c>
      <c r="G218" t="s">
        <v>976</v>
      </c>
      <c r="H218" t="s">
        <v>631</v>
      </c>
      <c r="I218" t="s">
        <v>155</v>
      </c>
      <c r="J218" t="s">
        <v>977</v>
      </c>
      <c r="K218" s="79">
        <v>4.18</v>
      </c>
      <c r="L218" t="s">
        <v>108</v>
      </c>
      <c r="M218" s="79">
        <v>3.35</v>
      </c>
      <c r="N218" s="79">
        <v>2.39</v>
      </c>
      <c r="O218" s="79">
        <v>720900</v>
      </c>
      <c r="P218" s="79">
        <v>104.05</v>
      </c>
      <c r="Q218" s="79">
        <v>750.09645</v>
      </c>
      <c r="R218" s="79">
        <v>0.12</v>
      </c>
      <c r="S218" s="79">
        <v>0.34</v>
      </c>
      <c r="T218" s="79">
        <v>0.06</v>
      </c>
    </row>
    <row r="219" spans="2:20">
      <c r="B219" s="96" t="s">
        <v>978</v>
      </c>
      <c r="C219" t="s">
        <v>979</v>
      </c>
      <c r="D219" t="s">
        <v>106</v>
      </c>
      <c r="E219" t="s">
        <v>129</v>
      </c>
      <c r="F219" t="s">
        <v>980</v>
      </c>
      <c r="G219" t="s">
        <v>956</v>
      </c>
      <c r="H219" t="s">
        <v>701</v>
      </c>
      <c r="I219" t="s">
        <v>155</v>
      </c>
      <c r="J219" t="s">
        <v>981</v>
      </c>
      <c r="K219" s="79">
        <v>4.6900000000000004</v>
      </c>
      <c r="L219" t="s">
        <v>108</v>
      </c>
      <c r="M219" s="79">
        <v>4.75</v>
      </c>
      <c r="N219" s="79">
        <v>0.03</v>
      </c>
      <c r="O219" s="79">
        <v>281774</v>
      </c>
      <c r="P219" s="79">
        <v>111.21</v>
      </c>
      <c r="Q219" s="79">
        <v>313.36086540000002</v>
      </c>
      <c r="R219" s="79">
        <v>0.06</v>
      </c>
      <c r="S219" s="79">
        <v>0.14000000000000001</v>
      </c>
      <c r="T219" s="79">
        <v>0.02</v>
      </c>
    </row>
    <row r="220" spans="2:20">
      <c r="B220" s="96" t="s">
        <v>982</v>
      </c>
      <c r="C220" t="s">
        <v>983</v>
      </c>
      <c r="D220" t="s">
        <v>106</v>
      </c>
      <c r="E220" t="s">
        <v>129</v>
      </c>
      <c r="F220" t="s">
        <v>980</v>
      </c>
      <c r="G220" t="s">
        <v>956</v>
      </c>
      <c r="H220" t="s">
        <v>701</v>
      </c>
      <c r="I220" t="s">
        <v>155</v>
      </c>
      <c r="J220" t="s">
        <v>262</v>
      </c>
      <c r="K220" s="79">
        <v>1.21</v>
      </c>
      <c r="L220" t="s">
        <v>108</v>
      </c>
      <c r="M220" s="79">
        <v>6.3</v>
      </c>
      <c r="N220" s="79">
        <v>1.02</v>
      </c>
      <c r="O220" s="79">
        <v>435000.02</v>
      </c>
      <c r="P220" s="79">
        <v>108.12</v>
      </c>
      <c r="Q220" s="79">
        <v>470.322021624</v>
      </c>
      <c r="R220" s="79">
        <v>0.23</v>
      </c>
      <c r="S220" s="79">
        <v>0.21</v>
      </c>
      <c r="T220" s="79">
        <v>0.04</v>
      </c>
    </row>
    <row r="221" spans="2:20">
      <c r="B221" s="96" t="s">
        <v>984</v>
      </c>
      <c r="C221" t="s">
        <v>985</v>
      </c>
      <c r="D221" t="s">
        <v>106</v>
      </c>
      <c r="E221" t="s">
        <v>129</v>
      </c>
      <c r="F221" t="s">
        <v>623</v>
      </c>
      <c r="G221" t="s">
        <v>361</v>
      </c>
      <c r="H221" t="s">
        <v>693</v>
      </c>
      <c r="I221" t="s">
        <v>156</v>
      </c>
      <c r="J221" t="s">
        <v>262</v>
      </c>
      <c r="K221" s="79">
        <v>3.3</v>
      </c>
      <c r="L221" t="s">
        <v>108</v>
      </c>
      <c r="M221" s="79">
        <v>3.76</v>
      </c>
      <c r="N221" s="79">
        <v>1.43</v>
      </c>
      <c r="O221" s="79">
        <v>568274</v>
      </c>
      <c r="P221" s="79">
        <v>104.23</v>
      </c>
      <c r="Q221" s="79">
        <v>592.31199019999997</v>
      </c>
      <c r="R221" s="79">
        <v>0.59</v>
      </c>
      <c r="S221" s="79">
        <v>0.27</v>
      </c>
      <c r="T221" s="79">
        <v>0.05</v>
      </c>
    </row>
    <row r="222" spans="2:20">
      <c r="B222" s="96" t="s">
        <v>986</v>
      </c>
      <c r="C222" t="s">
        <v>987</v>
      </c>
      <c r="D222" t="s">
        <v>106</v>
      </c>
      <c r="E222" t="s">
        <v>129</v>
      </c>
      <c r="F222" t="s">
        <v>696</v>
      </c>
      <c r="G222" t="s">
        <v>394</v>
      </c>
      <c r="H222" t="s">
        <v>693</v>
      </c>
      <c r="I222" t="s">
        <v>156</v>
      </c>
      <c r="J222" t="s">
        <v>988</v>
      </c>
      <c r="K222" s="79">
        <v>2.5499999999999998</v>
      </c>
      <c r="L222" t="s">
        <v>108</v>
      </c>
      <c r="M222" s="79">
        <v>5</v>
      </c>
      <c r="N222" s="79">
        <v>2.23</v>
      </c>
      <c r="O222" s="79">
        <v>467736.54</v>
      </c>
      <c r="P222" s="79">
        <v>108.49</v>
      </c>
      <c r="Q222" s="79">
        <v>507.44737224599999</v>
      </c>
      <c r="R222" s="79">
        <v>0.23</v>
      </c>
      <c r="S222" s="79">
        <v>0.23</v>
      </c>
      <c r="T222" s="79">
        <v>0.04</v>
      </c>
    </row>
    <row r="223" spans="2:20">
      <c r="B223" s="96" t="s">
        <v>989</v>
      </c>
      <c r="C223" t="s">
        <v>990</v>
      </c>
      <c r="D223" t="s">
        <v>106</v>
      </c>
      <c r="E223" t="s">
        <v>129</v>
      </c>
      <c r="F223" t="s">
        <v>696</v>
      </c>
      <c r="G223" t="s">
        <v>394</v>
      </c>
      <c r="H223" t="s">
        <v>693</v>
      </c>
      <c r="I223" t="s">
        <v>156</v>
      </c>
      <c r="J223" t="s">
        <v>991</v>
      </c>
      <c r="K223" s="79">
        <v>3.41</v>
      </c>
      <c r="L223" t="s">
        <v>108</v>
      </c>
      <c r="M223" s="79">
        <v>4.6500000000000004</v>
      </c>
      <c r="N223" s="79">
        <v>2.5</v>
      </c>
      <c r="O223" s="79">
        <v>34</v>
      </c>
      <c r="P223" s="79">
        <v>108.7</v>
      </c>
      <c r="Q223" s="79">
        <v>3.6957999999999998E-2</v>
      </c>
      <c r="R223" s="79">
        <v>0</v>
      </c>
      <c r="S223" s="79">
        <v>0</v>
      </c>
      <c r="T223" s="79">
        <v>0</v>
      </c>
    </row>
    <row r="224" spans="2:20">
      <c r="B224" s="96" t="s">
        <v>992</v>
      </c>
      <c r="C224" t="s">
        <v>993</v>
      </c>
      <c r="D224" t="s">
        <v>106</v>
      </c>
      <c r="E224" t="s">
        <v>129</v>
      </c>
      <c r="F224" t="s">
        <v>722</v>
      </c>
      <c r="G224" t="s">
        <v>118</v>
      </c>
      <c r="H224" t="s">
        <v>693</v>
      </c>
      <c r="I224" t="s">
        <v>156</v>
      </c>
      <c r="J224" t="s">
        <v>262</v>
      </c>
      <c r="K224" s="79">
        <v>0.52</v>
      </c>
      <c r="L224" t="s">
        <v>108</v>
      </c>
      <c r="M224" s="79">
        <v>8.5</v>
      </c>
      <c r="N224" s="79">
        <v>0.87</v>
      </c>
      <c r="O224" s="79">
        <v>43303.01</v>
      </c>
      <c r="P224" s="79">
        <v>108.01</v>
      </c>
      <c r="Q224" s="79">
        <v>46.771581101000002</v>
      </c>
      <c r="R224" s="79">
        <v>0.02</v>
      </c>
      <c r="S224" s="79">
        <v>0.02</v>
      </c>
      <c r="T224" s="79">
        <v>0</v>
      </c>
    </row>
    <row r="225" spans="2:20">
      <c r="B225" s="96" t="s">
        <v>994</v>
      </c>
      <c r="C225" t="s">
        <v>995</v>
      </c>
      <c r="D225" t="s">
        <v>106</v>
      </c>
      <c r="E225" t="s">
        <v>129</v>
      </c>
      <c r="F225" t="s">
        <v>996</v>
      </c>
      <c r="G225" t="s">
        <v>133</v>
      </c>
      <c r="H225" t="s">
        <v>701</v>
      </c>
      <c r="I225" t="s">
        <v>155</v>
      </c>
      <c r="J225" t="s">
        <v>997</v>
      </c>
      <c r="K225" s="79">
        <v>3.03</v>
      </c>
      <c r="L225" t="s">
        <v>108</v>
      </c>
      <c r="M225" s="79">
        <v>3.4</v>
      </c>
      <c r="N225" s="79">
        <v>0.03</v>
      </c>
      <c r="O225" s="79">
        <v>641794.16</v>
      </c>
      <c r="P225" s="79">
        <v>101.76</v>
      </c>
      <c r="Q225" s="79">
        <v>653.089737216</v>
      </c>
      <c r="R225" s="79">
        <v>0.12</v>
      </c>
      <c r="S225" s="79">
        <v>0.3</v>
      </c>
      <c r="T225" s="79">
        <v>0.05</v>
      </c>
    </row>
    <row r="226" spans="2:20">
      <c r="B226" s="96" t="s">
        <v>998</v>
      </c>
      <c r="C226" t="s">
        <v>999</v>
      </c>
      <c r="D226" t="s">
        <v>106</v>
      </c>
      <c r="E226" t="s">
        <v>129</v>
      </c>
      <c r="F226" t="s">
        <v>735</v>
      </c>
      <c r="G226" t="s">
        <v>394</v>
      </c>
      <c r="H226" t="s">
        <v>701</v>
      </c>
      <c r="I226" t="s">
        <v>155</v>
      </c>
      <c r="J226" t="s">
        <v>714</v>
      </c>
      <c r="K226" s="79">
        <v>4.67</v>
      </c>
      <c r="L226" t="s">
        <v>108</v>
      </c>
      <c r="M226" s="79">
        <v>3.7</v>
      </c>
      <c r="N226" s="79">
        <v>2.39</v>
      </c>
      <c r="O226" s="79">
        <v>174513.58</v>
      </c>
      <c r="P226" s="79">
        <v>107.21</v>
      </c>
      <c r="Q226" s="79">
        <v>187.09600911800001</v>
      </c>
      <c r="R226" s="79">
        <v>7.0000000000000007E-2</v>
      </c>
      <c r="S226" s="79">
        <v>0.08</v>
      </c>
      <c r="T226" s="79">
        <v>0.01</v>
      </c>
    </row>
    <row r="227" spans="2:20">
      <c r="B227" s="96" t="s">
        <v>1000</v>
      </c>
      <c r="C227" t="s">
        <v>1001</v>
      </c>
      <c r="D227" t="s">
        <v>106</v>
      </c>
      <c r="E227" t="s">
        <v>129</v>
      </c>
      <c r="F227" t="s">
        <v>750</v>
      </c>
      <c r="G227" t="s">
        <v>133</v>
      </c>
      <c r="H227" t="s">
        <v>745</v>
      </c>
      <c r="I227" t="s">
        <v>156</v>
      </c>
      <c r="J227" t="s">
        <v>1002</v>
      </c>
      <c r="K227" s="79">
        <v>2.2599999999999998</v>
      </c>
      <c r="L227" t="s">
        <v>108</v>
      </c>
      <c r="M227" s="79">
        <v>3.3</v>
      </c>
      <c r="N227" s="79">
        <v>2.52</v>
      </c>
      <c r="O227" s="79">
        <v>175465.55</v>
      </c>
      <c r="P227" s="79">
        <v>102.25</v>
      </c>
      <c r="Q227" s="79">
        <v>179.41352487500001</v>
      </c>
      <c r="R227" s="79">
        <v>0.02</v>
      </c>
      <c r="S227" s="79">
        <v>0.08</v>
      </c>
      <c r="T227" s="79">
        <v>0.01</v>
      </c>
    </row>
    <row r="228" spans="2:20">
      <c r="B228" s="96" t="s">
        <v>1003</v>
      </c>
      <c r="C228" t="s">
        <v>1004</v>
      </c>
      <c r="D228" t="s">
        <v>106</v>
      </c>
      <c r="E228" t="s">
        <v>129</v>
      </c>
      <c r="F228" t="s">
        <v>758</v>
      </c>
      <c r="G228" t="s">
        <v>477</v>
      </c>
      <c r="H228" t="s">
        <v>741</v>
      </c>
      <c r="I228" t="s">
        <v>155</v>
      </c>
      <c r="J228" t="s">
        <v>1005</v>
      </c>
      <c r="K228" s="79">
        <v>4.8</v>
      </c>
      <c r="L228" t="s">
        <v>108</v>
      </c>
      <c r="M228" s="79">
        <v>5.9</v>
      </c>
      <c r="N228" s="79">
        <v>0.03</v>
      </c>
      <c r="O228" s="79">
        <v>786616</v>
      </c>
      <c r="P228" s="79">
        <v>114.39</v>
      </c>
      <c r="Q228" s="79">
        <v>899.81004240000004</v>
      </c>
      <c r="R228" s="79">
        <v>0.11</v>
      </c>
      <c r="S228" s="79">
        <v>0.41</v>
      </c>
      <c r="T228" s="79">
        <v>7.0000000000000007E-2</v>
      </c>
    </row>
    <row r="229" spans="2:20">
      <c r="B229" s="96" t="s">
        <v>1006</v>
      </c>
      <c r="C229" t="s">
        <v>1007</v>
      </c>
      <c r="D229" t="s">
        <v>106</v>
      </c>
      <c r="E229" t="s">
        <v>129</v>
      </c>
      <c r="F229" t="s">
        <v>761</v>
      </c>
      <c r="G229" t="s">
        <v>394</v>
      </c>
      <c r="H229" t="s">
        <v>741</v>
      </c>
      <c r="I229" t="s">
        <v>155</v>
      </c>
      <c r="J229" t="s">
        <v>1008</v>
      </c>
      <c r="K229" s="79">
        <v>5.22</v>
      </c>
      <c r="L229" t="s">
        <v>108</v>
      </c>
      <c r="M229" s="79">
        <v>6.9</v>
      </c>
      <c r="N229" s="79">
        <v>5.9</v>
      </c>
      <c r="O229" s="79">
        <v>874906</v>
      </c>
      <c r="P229" s="79">
        <v>108.39</v>
      </c>
      <c r="Q229" s="79">
        <v>948.31061339999997</v>
      </c>
      <c r="R229" s="79">
        <v>0.19</v>
      </c>
      <c r="S229" s="79">
        <v>0.43</v>
      </c>
      <c r="T229" s="79">
        <v>0.08</v>
      </c>
    </row>
    <row r="230" spans="2:20">
      <c r="B230" s="96" t="s">
        <v>1009</v>
      </c>
      <c r="C230" t="s">
        <v>1010</v>
      </c>
      <c r="D230" t="s">
        <v>106</v>
      </c>
      <c r="E230" t="s">
        <v>129</v>
      </c>
      <c r="F230" t="s">
        <v>1011</v>
      </c>
      <c r="G230" t="s">
        <v>133</v>
      </c>
      <c r="H230" t="s">
        <v>745</v>
      </c>
      <c r="I230" t="s">
        <v>156</v>
      </c>
      <c r="J230" t="s">
        <v>262</v>
      </c>
      <c r="K230" s="79">
        <v>0.41</v>
      </c>
      <c r="L230" t="s">
        <v>108</v>
      </c>
      <c r="M230" s="79">
        <v>3.94</v>
      </c>
      <c r="N230" s="79">
        <v>1.08</v>
      </c>
      <c r="O230" s="79">
        <v>10674.4</v>
      </c>
      <c r="P230" s="79">
        <v>100.75</v>
      </c>
      <c r="Q230" s="79">
        <v>10.754458</v>
      </c>
      <c r="R230" s="79">
        <v>0.05</v>
      </c>
      <c r="S230" s="79">
        <v>0</v>
      </c>
      <c r="T230" s="79">
        <v>0</v>
      </c>
    </row>
    <row r="231" spans="2:20">
      <c r="B231" s="96" t="s">
        <v>1012</v>
      </c>
      <c r="C231" t="s">
        <v>1013</v>
      </c>
      <c r="D231" t="s">
        <v>106</v>
      </c>
      <c r="E231" t="s">
        <v>129</v>
      </c>
      <c r="F231" t="s">
        <v>1014</v>
      </c>
      <c r="G231" t="s">
        <v>394</v>
      </c>
      <c r="H231" t="s">
        <v>745</v>
      </c>
      <c r="I231" t="s">
        <v>156</v>
      </c>
      <c r="J231" t="s">
        <v>1015</v>
      </c>
      <c r="K231" s="79">
        <v>4.82</v>
      </c>
      <c r="L231" t="s">
        <v>108</v>
      </c>
      <c r="M231" s="79">
        <v>4.5999999999999996</v>
      </c>
      <c r="N231" s="79">
        <v>4.42</v>
      </c>
      <c r="O231" s="79">
        <v>1467537</v>
      </c>
      <c r="P231" s="79">
        <v>101.11</v>
      </c>
      <c r="Q231" s="79">
        <v>1483.8266607</v>
      </c>
      <c r="R231" s="79">
        <v>0.56000000000000005</v>
      </c>
      <c r="S231" s="79">
        <v>0.67</v>
      </c>
      <c r="T231" s="79">
        <v>0.12</v>
      </c>
    </row>
    <row r="232" spans="2:20">
      <c r="B232" s="96" t="s">
        <v>1016</v>
      </c>
      <c r="C232" t="s">
        <v>1017</v>
      </c>
      <c r="D232" t="s">
        <v>106</v>
      </c>
      <c r="E232" t="s">
        <v>129</v>
      </c>
      <c r="F232" t="s">
        <v>776</v>
      </c>
      <c r="G232" t="s">
        <v>394</v>
      </c>
      <c r="H232" t="s">
        <v>741</v>
      </c>
      <c r="I232" t="s">
        <v>155</v>
      </c>
      <c r="J232" t="s">
        <v>1018</v>
      </c>
      <c r="K232" s="79">
        <v>3.81</v>
      </c>
      <c r="L232" t="s">
        <v>108</v>
      </c>
      <c r="M232" s="79">
        <v>5.74</v>
      </c>
      <c r="N232" s="79">
        <v>2.76</v>
      </c>
      <c r="O232" s="79">
        <v>288268.21999999997</v>
      </c>
      <c r="P232" s="79">
        <v>111.7</v>
      </c>
      <c r="Q232" s="79">
        <v>321.99560173999998</v>
      </c>
      <c r="R232" s="79">
        <v>7.0000000000000007E-2</v>
      </c>
      <c r="S232" s="79">
        <v>0.15</v>
      </c>
      <c r="T232" s="79">
        <v>0.03</v>
      </c>
    </row>
    <row r="233" spans="2:20">
      <c r="B233" s="96" t="s">
        <v>1019</v>
      </c>
      <c r="C233" t="s">
        <v>1020</v>
      </c>
      <c r="D233" t="s">
        <v>106</v>
      </c>
      <c r="E233" t="s">
        <v>129</v>
      </c>
      <c r="F233" t="s">
        <v>1021</v>
      </c>
      <c r="G233" t="s">
        <v>133</v>
      </c>
      <c r="H233" t="s">
        <v>215</v>
      </c>
      <c r="I233" t="s">
        <v>156</v>
      </c>
      <c r="J233" t="s">
        <v>1022</v>
      </c>
      <c r="K233" s="79">
        <v>2.0699999999999998</v>
      </c>
      <c r="L233" t="s">
        <v>108</v>
      </c>
      <c r="M233" s="79">
        <v>4.3</v>
      </c>
      <c r="N233" s="79">
        <v>0.03</v>
      </c>
      <c r="O233" s="79">
        <v>859365.04</v>
      </c>
      <c r="P233" s="79">
        <v>102.65</v>
      </c>
      <c r="Q233" s="79">
        <v>882.13821356000005</v>
      </c>
      <c r="R233" s="79">
        <v>0.15</v>
      </c>
      <c r="S233" s="79">
        <v>0.4</v>
      </c>
      <c r="T233" s="79">
        <v>7.0000000000000007E-2</v>
      </c>
    </row>
    <row r="234" spans="2:20">
      <c r="B234" s="96" t="s">
        <v>1023</v>
      </c>
      <c r="C234" t="s">
        <v>1024</v>
      </c>
      <c r="D234" t="s">
        <v>106</v>
      </c>
      <c r="E234" t="s">
        <v>129</v>
      </c>
      <c r="F234" t="s">
        <v>1021</v>
      </c>
      <c r="G234" t="s">
        <v>133</v>
      </c>
      <c r="H234" t="s">
        <v>215</v>
      </c>
      <c r="I234" t="s">
        <v>156</v>
      </c>
      <c r="J234" t="s">
        <v>1025</v>
      </c>
      <c r="K234" s="79">
        <v>2.4900000000000002</v>
      </c>
      <c r="L234" t="s">
        <v>108</v>
      </c>
      <c r="M234" s="79">
        <v>4.25</v>
      </c>
      <c r="N234" s="79">
        <v>0.04</v>
      </c>
      <c r="O234" s="79">
        <v>683246</v>
      </c>
      <c r="P234" s="79">
        <v>102.98</v>
      </c>
      <c r="Q234" s="79">
        <v>703.60673080000004</v>
      </c>
      <c r="R234" s="79">
        <v>0.09</v>
      </c>
      <c r="S234" s="79">
        <v>0.32</v>
      </c>
      <c r="T234" s="79">
        <v>0.06</v>
      </c>
    </row>
    <row r="235" spans="2:20">
      <c r="B235" s="96" t="s">
        <v>1026</v>
      </c>
      <c r="C235" t="s">
        <v>1027</v>
      </c>
      <c r="D235" t="s">
        <v>106</v>
      </c>
      <c r="E235" t="s">
        <v>129</v>
      </c>
      <c r="F235" t="s">
        <v>758</v>
      </c>
      <c r="G235" t="s">
        <v>477</v>
      </c>
      <c r="H235" t="s">
        <v>1028</v>
      </c>
      <c r="I235" t="s">
        <v>155</v>
      </c>
      <c r="J235" t="s">
        <v>369</v>
      </c>
      <c r="K235" s="79">
        <v>2.75</v>
      </c>
      <c r="L235" t="s">
        <v>108</v>
      </c>
      <c r="M235" s="79">
        <v>6</v>
      </c>
      <c r="N235" s="79">
        <v>2.4500000000000002</v>
      </c>
      <c r="O235" s="79">
        <v>836318.7</v>
      </c>
      <c r="P235" s="79">
        <v>111.6</v>
      </c>
      <c r="Q235" s="79">
        <v>933.33166919999996</v>
      </c>
      <c r="R235" s="79">
        <v>0.14000000000000001</v>
      </c>
      <c r="S235" s="79">
        <v>0.42</v>
      </c>
      <c r="T235" s="79">
        <v>7.0000000000000007E-2</v>
      </c>
    </row>
    <row r="236" spans="2:20">
      <c r="B236" s="96" t="s">
        <v>1029</v>
      </c>
      <c r="C236" t="s">
        <v>1030</v>
      </c>
      <c r="D236" t="s">
        <v>106</v>
      </c>
      <c r="E236" t="s">
        <v>129</v>
      </c>
      <c r="F236" t="s">
        <v>769</v>
      </c>
      <c r="G236" t="s">
        <v>118</v>
      </c>
      <c r="H236" t="s">
        <v>215</v>
      </c>
      <c r="I236" t="s">
        <v>156</v>
      </c>
      <c r="J236" t="s">
        <v>1031</v>
      </c>
      <c r="K236" s="79">
        <v>0.89</v>
      </c>
      <c r="L236" t="s">
        <v>108</v>
      </c>
      <c r="M236" s="79">
        <v>7.18</v>
      </c>
      <c r="N236" s="79">
        <v>0.94</v>
      </c>
      <c r="O236" s="79">
        <v>0.6</v>
      </c>
      <c r="P236" s="79">
        <v>104.32</v>
      </c>
      <c r="Q236" s="79">
        <v>6.2591999999999997E-4</v>
      </c>
      <c r="R236" s="79">
        <v>0</v>
      </c>
      <c r="S236" s="79">
        <v>0</v>
      </c>
      <c r="T236" s="79">
        <v>0</v>
      </c>
    </row>
    <row r="237" spans="2:20">
      <c r="B237" s="96" t="s">
        <v>1032</v>
      </c>
      <c r="C237" t="s">
        <v>1033</v>
      </c>
      <c r="D237" t="s">
        <v>106</v>
      </c>
      <c r="E237" t="s">
        <v>129</v>
      </c>
      <c r="F237" t="s">
        <v>1034</v>
      </c>
      <c r="G237" t="s">
        <v>133</v>
      </c>
      <c r="H237" t="s">
        <v>1028</v>
      </c>
      <c r="I237" t="s">
        <v>155</v>
      </c>
      <c r="J237" t="s">
        <v>849</v>
      </c>
      <c r="K237" s="79">
        <v>2.33</v>
      </c>
      <c r="L237" t="s">
        <v>108</v>
      </c>
      <c r="M237" s="79">
        <v>4.7</v>
      </c>
      <c r="N237" s="79">
        <v>1.7</v>
      </c>
      <c r="O237" s="79">
        <v>173000</v>
      </c>
      <c r="P237" s="79">
        <v>108.8</v>
      </c>
      <c r="Q237" s="79">
        <v>188.22399999999999</v>
      </c>
      <c r="R237" s="79">
        <v>0.16</v>
      </c>
      <c r="S237" s="79">
        <v>0.09</v>
      </c>
      <c r="T237" s="79">
        <v>0.01</v>
      </c>
    </row>
    <row r="238" spans="2:20">
      <c r="B238" s="96" t="s">
        <v>1035</v>
      </c>
      <c r="C238" t="s">
        <v>1036</v>
      </c>
      <c r="D238" t="s">
        <v>106</v>
      </c>
      <c r="E238" t="s">
        <v>129</v>
      </c>
      <c r="F238" t="s">
        <v>796</v>
      </c>
      <c r="G238" t="s">
        <v>394</v>
      </c>
      <c r="H238" t="s">
        <v>215</v>
      </c>
      <c r="I238" t="s">
        <v>156</v>
      </c>
      <c r="J238" t="s">
        <v>801</v>
      </c>
      <c r="K238" s="79">
        <v>1.1399999999999999</v>
      </c>
      <c r="L238" t="s">
        <v>108</v>
      </c>
      <c r="M238" s="79">
        <v>4.1500000000000004</v>
      </c>
      <c r="N238" s="79">
        <v>1.34</v>
      </c>
      <c r="O238" s="79">
        <v>22351.200000000001</v>
      </c>
      <c r="P238" s="79">
        <v>102.85</v>
      </c>
      <c r="Q238" s="79">
        <v>22.9882092</v>
      </c>
      <c r="R238" s="79">
        <v>0.01</v>
      </c>
      <c r="S238" s="79">
        <v>0.01</v>
      </c>
      <c r="T238" s="79">
        <v>0</v>
      </c>
    </row>
    <row r="239" spans="2:20">
      <c r="B239" s="96" t="s">
        <v>1037</v>
      </c>
      <c r="C239" t="s">
        <v>1038</v>
      </c>
      <c r="D239" t="s">
        <v>106</v>
      </c>
      <c r="E239" t="s">
        <v>129</v>
      </c>
      <c r="F239" t="s">
        <v>804</v>
      </c>
      <c r="G239" t="s">
        <v>118</v>
      </c>
      <c r="H239" t="s">
        <v>805</v>
      </c>
      <c r="I239" t="s">
        <v>155</v>
      </c>
      <c r="J239" t="s">
        <v>1039</v>
      </c>
      <c r="K239" s="79">
        <v>0.77</v>
      </c>
      <c r="L239" t="s">
        <v>108</v>
      </c>
      <c r="M239" s="79">
        <v>6.7</v>
      </c>
      <c r="N239" s="79">
        <v>0.91</v>
      </c>
      <c r="O239" s="79">
        <v>1.01</v>
      </c>
      <c r="P239" s="79">
        <v>105.96</v>
      </c>
      <c r="Q239" s="79">
        <v>1.070196E-3</v>
      </c>
      <c r="R239" s="79">
        <v>0</v>
      </c>
      <c r="S239" s="79">
        <v>0</v>
      </c>
      <c r="T239" s="79">
        <v>0</v>
      </c>
    </row>
    <row r="240" spans="2:20">
      <c r="B240" s="96" t="s">
        <v>1040</v>
      </c>
      <c r="C240" t="s">
        <v>1041</v>
      </c>
      <c r="D240" t="s">
        <v>106</v>
      </c>
      <c r="E240" t="s">
        <v>129</v>
      </c>
      <c r="F240" t="s">
        <v>1042</v>
      </c>
      <c r="G240" t="s">
        <v>118</v>
      </c>
      <c r="H240" t="s">
        <v>1043</v>
      </c>
      <c r="I240" t="s">
        <v>155</v>
      </c>
      <c r="J240" t="s">
        <v>1044</v>
      </c>
      <c r="K240" s="79">
        <v>1.1599999999999999</v>
      </c>
      <c r="L240" t="s">
        <v>108</v>
      </c>
      <c r="M240" s="79">
        <v>6.6</v>
      </c>
      <c r="N240" s="79">
        <v>3.98</v>
      </c>
      <c r="O240" s="79">
        <v>0.13</v>
      </c>
      <c r="P240" s="79">
        <v>105</v>
      </c>
      <c r="Q240" s="79">
        <v>1.3650000000000001E-4</v>
      </c>
      <c r="R240" s="79">
        <v>0</v>
      </c>
      <c r="S240" s="79">
        <v>0</v>
      </c>
      <c r="T240" s="79">
        <v>0</v>
      </c>
    </row>
    <row r="241" spans="2:20">
      <c r="B241" s="96" t="s">
        <v>1045</v>
      </c>
      <c r="C241" t="s">
        <v>1046</v>
      </c>
      <c r="D241" t="s">
        <v>106</v>
      </c>
      <c r="E241" t="s">
        <v>129</v>
      </c>
      <c r="F241" t="s">
        <v>1047</v>
      </c>
      <c r="G241" t="s">
        <v>566</v>
      </c>
      <c r="H241" t="s">
        <v>246</v>
      </c>
      <c r="I241" t="s">
        <v>838</v>
      </c>
      <c r="J241" t="s">
        <v>1048</v>
      </c>
      <c r="K241" s="79">
        <v>5.47</v>
      </c>
      <c r="L241" t="s">
        <v>108</v>
      </c>
      <c r="M241" s="79">
        <v>3.45</v>
      </c>
      <c r="N241" s="79">
        <v>0.32</v>
      </c>
      <c r="O241" s="79">
        <v>16128.3</v>
      </c>
      <c r="P241" s="79">
        <v>30.54</v>
      </c>
      <c r="Q241" s="79">
        <v>4.9255828199999998</v>
      </c>
      <c r="R241" s="79">
        <v>0</v>
      </c>
      <c r="S241" s="79">
        <v>0</v>
      </c>
      <c r="T241" s="79">
        <v>0</v>
      </c>
    </row>
    <row r="242" spans="2:20">
      <c r="B242" s="97" t="s">
        <v>355</v>
      </c>
      <c r="C242" s="16"/>
      <c r="D242" s="16"/>
      <c r="E242" s="16"/>
      <c r="F242" s="16"/>
      <c r="K242" s="81">
        <v>4.37</v>
      </c>
      <c r="N242" s="81">
        <v>0.04</v>
      </c>
      <c r="O242" s="81">
        <v>860000</v>
      </c>
      <c r="Q242" s="81">
        <v>903.86</v>
      </c>
      <c r="S242" s="81">
        <v>0.41</v>
      </c>
      <c r="T242" s="81">
        <v>7.0000000000000007E-2</v>
      </c>
    </row>
    <row r="243" spans="2:20">
      <c r="B243" s="96" t="s">
        <v>1049</v>
      </c>
      <c r="C243" t="s">
        <v>1050</v>
      </c>
      <c r="D243" t="s">
        <v>106</v>
      </c>
      <c r="E243" t="s">
        <v>129</v>
      </c>
      <c r="F243" t="s">
        <v>758</v>
      </c>
      <c r="G243" t="s">
        <v>477</v>
      </c>
      <c r="H243" t="s">
        <v>741</v>
      </c>
      <c r="I243" t="s">
        <v>155</v>
      </c>
      <c r="J243" t="s">
        <v>1051</v>
      </c>
      <c r="K243" s="79">
        <v>4.37</v>
      </c>
      <c r="L243" t="s">
        <v>108</v>
      </c>
      <c r="M243" s="79">
        <v>6.7</v>
      </c>
      <c r="N243" s="79">
        <v>0.04</v>
      </c>
      <c r="O243" s="79">
        <v>860000</v>
      </c>
      <c r="P243" s="79">
        <v>105.1</v>
      </c>
      <c r="Q243" s="79">
        <v>903.86</v>
      </c>
      <c r="R243" s="79">
        <v>7.0000000000000007E-2</v>
      </c>
      <c r="S243" s="79">
        <v>0.41</v>
      </c>
      <c r="T243" s="79">
        <v>7.0000000000000007E-2</v>
      </c>
    </row>
    <row r="244" spans="2:20">
      <c r="B244" s="97" t="s">
        <v>1052</v>
      </c>
      <c r="C244" s="16"/>
      <c r="D244" s="16"/>
      <c r="E244" s="16"/>
      <c r="F244" s="16"/>
      <c r="K244" s="81">
        <v>0</v>
      </c>
      <c r="N244" s="81">
        <v>0</v>
      </c>
      <c r="O244" s="81">
        <v>0</v>
      </c>
      <c r="Q244" s="81">
        <v>0</v>
      </c>
      <c r="S244" s="81">
        <v>0</v>
      </c>
      <c r="T244" s="81">
        <v>0</v>
      </c>
    </row>
    <row r="245" spans="2:20">
      <c r="B245" s="96" t="s">
        <v>246</v>
      </c>
      <c r="C245" t="s">
        <v>246</v>
      </c>
      <c r="D245" s="16"/>
      <c r="E245" s="16"/>
      <c r="F245" s="16"/>
      <c r="G245" t="s">
        <v>246</v>
      </c>
      <c r="H245" t="s">
        <v>246</v>
      </c>
      <c r="K245" s="79">
        <v>0</v>
      </c>
      <c r="L245" t="s">
        <v>246</v>
      </c>
      <c r="M245" s="79">
        <v>0</v>
      </c>
      <c r="N245" s="79">
        <v>0</v>
      </c>
      <c r="O245" s="79">
        <v>0</v>
      </c>
      <c r="P245" s="79">
        <v>0</v>
      </c>
      <c r="Q245" s="79">
        <v>0</v>
      </c>
      <c r="R245" s="79">
        <v>0</v>
      </c>
      <c r="S245" s="79">
        <v>0</v>
      </c>
      <c r="T245" s="79">
        <v>0</v>
      </c>
    </row>
    <row r="246" spans="2:20">
      <c r="B246" s="97" t="s">
        <v>250</v>
      </c>
      <c r="C246" s="16"/>
      <c r="D246" s="16"/>
      <c r="E246" s="16"/>
      <c r="F246" s="16"/>
      <c r="K246" s="81">
        <v>6.41</v>
      </c>
      <c r="N246" s="81">
        <v>4.4550000000000001</v>
      </c>
      <c r="O246" s="81">
        <v>0</v>
      </c>
      <c r="Q246" s="81">
        <v>-12.86005468275</v>
      </c>
      <c r="S246" s="81">
        <f>S247</f>
        <v>-2.0000000000000018E-2</v>
      </c>
      <c r="T246" s="81">
        <v>0</v>
      </c>
    </row>
    <row r="247" spans="2:20">
      <c r="B247" s="97" t="s">
        <v>356</v>
      </c>
      <c r="C247" s="16"/>
      <c r="D247" s="16"/>
      <c r="E247" s="16"/>
      <c r="F247" s="16"/>
      <c r="K247" s="81">
        <v>6.41</v>
      </c>
      <c r="N247" s="81">
        <v>4.4550000000000001</v>
      </c>
      <c r="O247" s="81">
        <v>0</v>
      </c>
      <c r="Q247" s="81">
        <v>-12.86005468275</v>
      </c>
      <c r="S247" s="81">
        <f>SUM(S248:S249)</f>
        <v>-2.0000000000000018E-2</v>
      </c>
      <c r="T247" s="81">
        <v>0</v>
      </c>
    </row>
    <row r="248" spans="2:20">
      <c r="B248" s="96" t="s">
        <v>1059</v>
      </c>
      <c r="C248" t="s">
        <v>1053</v>
      </c>
      <c r="D248" t="s">
        <v>129</v>
      </c>
      <c r="E248" t="s">
        <v>1054</v>
      </c>
      <c r="F248" t="s">
        <v>1055</v>
      </c>
      <c r="G248" t="s">
        <v>1056</v>
      </c>
      <c r="H248" t="s">
        <v>1060</v>
      </c>
      <c r="I248" t="s">
        <v>1061</v>
      </c>
      <c r="J248" t="s">
        <v>1057</v>
      </c>
      <c r="K248" s="79">
        <v>5.76</v>
      </c>
      <c r="L248" t="s">
        <v>112</v>
      </c>
      <c r="M248" s="79">
        <v>5.08</v>
      </c>
      <c r="N248" s="79">
        <v>4.2699999999999996</v>
      </c>
      <c r="O248" s="79">
        <v>0</v>
      </c>
      <c r="P248" s="79">
        <v>106.206</v>
      </c>
      <c r="Q248" s="79">
        <v>-5.514193932750004</v>
      </c>
      <c r="R248" s="79">
        <v>0</v>
      </c>
      <c r="S248" s="79">
        <v>-1.0000000000000009E-2</v>
      </c>
      <c r="T248" s="79">
        <v>0</v>
      </c>
    </row>
    <row r="249" spans="2:20">
      <c r="B249" s="96" t="s">
        <v>1062</v>
      </c>
      <c r="C249" t="s">
        <v>1058</v>
      </c>
      <c r="D249" t="s">
        <v>129</v>
      </c>
      <c r="E249" t="s">
        <v>1054</v>
      </c>
      <c r="F249" t="s">
        <v>1055</v>
      </c>
      <c r="G249" t="s">
        <v>1056</v>
      </c>
      <c r="H249" t="s">
        <v>1060</v>
      </c>
      <c r="I249" t="s">
        <v>1061</v>
      </c>
      <c r="J249" t="s">
        <v>991</v>
      </c>
      <c r="K249" s="79">
        <v>7.06</v>
      </c>
      <c r="L249" t="s">
        <v>112</v>
      </c>
      <c r="M249" s="79">
        <v>5.41</v>
      </c>
      <c r="N249" s="79">
        <v>4.6399999999999997</v>
      </c>
      <c r="O249" s="79">
        <v>0</v>
      </c>
      <c r="P249" s="79">
        <v>107.1865</v>
      </c>
      <c r="Q249" s="79">
        <v>-7.3458607499999289</v>
      </c>
      <c r="R249" s="79">
        <v>0</v>
      </c>
      <c r="S249" s="79">
        <v>-1.0000000000000009E-2</v>
      </c>
      <c r="T249" s="79">
        <v>0</v>
      </c>
    </row>
    <row r="250" spans="2:20">
      <c r="B250" s="97" t="s">
        <v>357</v>
      </c>
      <c r="C250" s="16"/>
      <c r="D250" s="16"/>
      <c r="E250" s="16"/>
      <c r="F250" s="16"/>
      <c r="K250" s="81">
        <v>0</v>
      </c>
      <c r="N250" s="81">
        <v>0</v>
      </c>
      <c r="O250" s="81">
        <v>0</v>
      </c>
      <c r="Q250" s="81">
        <v>0</v>
      </c>
      <c r="S250" s="81">
        <v>0</v>
      </c>
      <c r="T250" s="81">
        <v>0</v>
      </c>
    </row>
    <row r="251" spans="2:20">
      <c r="B251" s="96" t="s">
        <v>246</v>
      </c>
      <c r="C251" t="s">
        <v>246</v>
      </c>
      <c r="D251" s="16"/>
      <c r="E251" s="16"/>
      <c r="F251" s="16"/>
      <c r="G251" t="s">
        <v>246</v>
      </c>
      <c r="H251" t="s">
        <v>246</v>
      </c>
      <c r="K251" s="79">
        <v>0</v>
      </c>
      <c r="L251" t="s">
        <v>246</v>
      </c>
      <c r="M251" s="79">
        <v>0</v>
      </c>
      <c r="N251" s="79">
        <v>0</v>
      </c>
      <c r="O251" s="79">
        <v>0</v>
      </c>
      <c r="P251" s="79">
        <v>0</v>
      </c>
      <c r="Q251" s="79">
        <v>0</v>
      </c>
      <c r="R251" s="79">
        <v>0</v>
      </c>
      <c r="S251" s="79">
        <v>0</v>
      </c>
      <c r="T251" s="79">
        <v>0</v>
      </c>
    </row>
    <row r="252" spans="2:20">
      <c r="B252" s="96" t="s">
        <v>253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98"/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</sheetData>
  <sheetProtection sheet="1" objects="1" scenarios="1"/>
  <mergeCells count="2">
    <mergeCell ref="B6:T6"/>
    <mergeCell ref="B7:T7"/>
  </mergeCells>
  <dataValidations count="5">
    <dataValidation allowBlank="1" showInputMessage="1" showErrorMessage="1" sqref="H2 C2"/>
    <dataValidation type="list" allowBlank="1" showInputMessage="1" showErrorMessage="1" sqref="L12:L803">
      <formula1>$BM$7:$BM$11</formula1>
    </dataValidation>
    <dataValidation type="list" allowBlank="1" showInputMessage="1" showErrorMessage="1" sqref="E12:E797">
      <formula1>$BH$7:$BH$11</formula1>
    </dataValidation>
    <dataValidation type="list" allowBlank="1" showInputMessage="1" showErrorMessage="1" sqref="I12:I803">
      <formula1>$BL$7:$BL$10</formula1>
    </dataValidation>
    <dataValidation type="list" allowBlank="1" showInputMessage="1" showErrorMessage="1" sqref="G12:G803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9" sqref="E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6" t="s">
        <v>190</v>
      </c>
    </row>
    <row r="2" spans="2:61">
      <c r="B2" s="2" t="s">
        <v>1</v>
      </c>
      <c r="C2" s="12" t="s">
        <v>2619</v>
      </c>
    </row>
    <row r="3" spans="2:61">
      <c r="B3" s="2" t="s">
        <v>2</v>
      </c>
      <c r="C3" s="96" t="s">
        <v>191</v>
      </c>
    </row>
    <row r="4" spans="2:61">
      <c r="B4" s="2" t="s">
        <v>3</v>
      </c>
      <c r="C4" s="96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9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22304013.469999999</v>
      </c>
      <c r="J11" s="7"/>
      <c r="K11" s="78">
        <v>213919.62106155464</v>
      </c>
      <c r="L11" s="7"/>
      <c r="M11" s="78">
        <v>100</v>
      </c>
      <c r="N11" s="78">
        <v>17.010000000000002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21699050.469999999</v>
      </c>
      <c r="K12" s="81">
        <v>155482.35308880001</v>
      </c>
      <c r="M12" s="81">
        <v>72.680000000000007</v>
      </c>
      <c r="N12" s="81">
        <v>12.37</v>
      </c>
    </row>
    <row r="13" spans="2:61">
      <c r="B13" s="80" t="s">
        <v>1063</v>
      </c>
      <c r="E13" s="16"/>
      <c r="F13" s="16"/>
      <c r="G13" s="16"/>
      <c r="I13" s="81">
        <v>18707919.850000001</v>
      </c>
      <c r="K13" s="81">
        <v>110390.58231816</v>
      </c>
      <c r="M13" s="81">
        <v>51.6</v>
      </c>
      <c r="N13" s="81">
        <v>8.7799999999999994</v>
      </c>
    </row>
    <row r="14" spans="2:61">
      <c r="B14" t="s">
        <v>1064</v>
      </c>
      <c r="C14" t="s">
        <v>1065</v>
      </c>
      <c r="D14" t="s">
        <v>106</v>
      </c>
      <c r="E14" t="s">
        <v>129</v>
      </c>
      <c r="F14" t="s">
        <v>1066</v>
      </c>
      <c r="G14" t="s">
        <v>1067</v>
      </c>
      <c r="H14" t="s">
        <v>108</v>
      </c>
      <c r="I14" s="79">
        <v>38000</v>
      </c>
      <c r="J14" s="79">
        <v>11910</v>
      </c>
      <c r="K14" s="79">
        <v>4525.8</v>
      </c>
      <c r="L14" s="79">
        <v>0</v>
      </c>
      <c r="M14" s="79">
        <v>2.12</v>
      </c>
      <c r="N14" s="79">
        <v>0.36</v>
      </c>
    </row>
    <row r="15" spans="2:61">
      <c r="B15" t="s">
        <v>1068</v>
      </c>
      <c r="C15" t="s">
        <v>1069</v>
      </c>
      <c r="D15" t="s">
        <v>106</v>
      </c>
      <c r="E15" t="s">
        <v>129</v>
      </c>
      <c r="F15" t="s">
        <v>1070</v>
      </c>
      <c r="G15" t="s">
        <v>1067</v>
      </c>
      <c r="H15" t="s">
        <v>108</v>
      </c>
      <c r="I15" s="79">
        <v>1749</v>
      </c>
      <c r="J15" s="79">
        <v>14640</v>
      </c>
      <c r="K15" s="79">
        <v>256.05360000000002</v>
      </c>
      <c r="L15" s="79">
        <v>0</v>
      </c>
      <c r="M15" s="79">
        <v>0.12</v>
      </c>
      <c r="N15" s="79">
        <v>0.02</v>
      </c>
    </row>
    <row r="16" spans="2:61">
      <c r="B16" t="s">
        <v>1071</v>
      </c>
      <c r="C16" t="s">
        <v>1072</v>
      </c>
      <c r="D16" t="s">
        <v>106</v>
      </c>
      <c r="E16" t="s">
        <v>129</v>
      </c>
      <c r="F16" t="s">
        <v>1073</v>
      </c>
      <c r="G16" t="s">
        <v>1067</v>
      </c>
      <c r="H16" t="s">
        <v>108</v>
      </c>
      <c r="I16" s="79">
        <v>11000</v>
      </c>
      <c r="J16" s="79">
        <v>24480</v>
      </c>
      <c r="K16" s="79">
        <v>2692.8</v>
      </c>
      <c r="L16" s="79">
        <v>0.01</v>
      </c>
      <c r="M16" s="79">
        <v>1.26</v>
      </c>
      <c r="N16" s="79">
        <v>0.21</v>
      </c>
    </row>
    <row r="17" spans="2:14">
      <c r="B17" t="s">
        <v>1074</v>
      </c>
      <c r="C17" t="s">
        <v>1075</v>
      </c>
      <c r="D17" t="s">
        <v>106</v>
      </c>
      <c r="E17" t="s">
        <v>129</v>
      </c>
      <c r="F17" t="s">
        <v>1076</v>
      </c>
      <c r="G17" t="s">
        <v>470</v>
      </c>
      <c r="H17" t="s">
        <v>108</v>
      </c>
      <c r="I17" s="79">
        <v>70143</v>
      </c>
      <c r="J17" s="79">
        <v>1910</v>
      </c>
      <c r="K17" s="79">
        <v>1339.7312999999999</v>
      </c>
      <c r="L17" s="79">
        <v>0.03</v>
      </c>
      <c r="M17" s="79">
        <v>0.63</v>
      </c>
      <c r="N17" s="79">
        <v>0.11</v>
      </c>
    </row>
    <row r="18" spans="2:14">
      <c r="B18" t="s">
        <v>1077</v>
      </c>
      <c r="C18" t="s">
        <v>1078</v>
      </c>
      <c r="D18" t="s">
        <v>106</v>
      </c>
      <c r="E18" t="s">
        <v>129</v>
      </c>
      <c r="F18" t="s">
        <v>1079</v>
      </c>
      <c r="G18" t="s">
        <v>1080</v>
      </c>
      <c r="H18" t="s">
        <v>108</v>
      </c>
      <c r="I18" s="79">
        <v>11345</v>
      </c>
      <c r="J18" s="79">
        <v>41460</v>
      </c>
      <c r="K18" s="79">
        <v>4703.6369999999997</v>
      </c>
      <c r="L18" s="79">
        <v>0.03</v>
      </c>
      <c r="M18" s="79">
        <v>2.2000000000000002</v>
      </c>
      <c r="N18" s="79">
        <v>0.37</v>
      </c>
    </row>
    <row r="19" spans="2:14">
      <c r="B19" t="s">
        <v>1081</v>
      </c>
      <c r="C19" t="s">
        <v>1082</v>
      </c>
      <c r="D19" t="s">
        <v>106</v>
      </c>
      <c r="E19" t="s">
        <v>129</v>
      </c>
      <c r="F19" t="s">
        <v>484</v>
      </c>
      <c r="G19" t="s">
        <v>361</v>
      </c>
      <c r="H19" t="s">
        <v>108</v>
      </c>
      <c r="I19" s="79">
        <v>322183.44</v>
      </c>
      <c r="J19" s="79">
        <v>851</v>
      </c>
      <c r="K19" s="79">
        <v>2741.7810743999999</v>
      </c>
      <c r="L19" s="79">
        <v>0.03</v>
      </c>
      <c r="M19" s="79">
        <v>1.28</v>
      </c>
      <c r="N19" s="79">
        <v>0.22</v>
      </c>
    </row>
    <row r="20" spans="2:14">
      <c r="B20" t="s">
        <v>1083</v>
      </c>
      <c r="C20" t="s">
        <v>1084</v>
      </c>
      <c r="D20" t="s">
        <v>106</v>
      </c>
      <c r="E20" t="s">
        <v>129</v>
      </c>
      <c r="F20" t="s">
        <v>1085</v>
      </c>
      <c r="G20" t="s">
        <v>361</v>
      </c>
      <c r="H20" t="s">
        <v>108</v>
      </c>
      <c r="I20" s="79">
        <v>437355</v>
      </c>
      <c r="J20" s="79">
        <v>2208</v>
      </c>
      <c r="K20" s="79">
        <v>9656.7983999999997</v>
      </c>
      <c r="L20" s="79">
        <v>0.03</v>
      </c>
      <c r="M20" s="79">
        <v>4.51</v>
      </c>
      <c r="N20" s="79">
        <v>0.77</v>
      </c>
    </row>
    <row r="21" spans="2:14">
      <c r="B21" t="s">
        <v>1086</v>
      </c>
      <c r="C21" t="s">
        <v>1087</v>
      </c>
      <c r="D21" t="s">
        <v>106</v>
      </c>
      <c r="E21" t="s">
        <v>129</v>
      </c>
      <c r="F21" t="s">
        <v>360</v>
      </c>
      <c r="G21" t="s">
        <v>361</v>
      </c>
      <c r="H21" t="s">
        <v>108</v>
      </c>
      <c r="I21" s="79">
        <v>579437</v>
      </c>
      <c r="J21" s="79">
        <v>1600</v>
      </c>
      <c r="K21" s="79">
        <v>9270.9920000000002</v>
      </c>
      <c r="L21" s="79">
        <v>0.04</v>
      </c>
      <c r="M21" s="79">
        <v>4.33</v>
      </c>
      <c r="N21" s="79">
        <v>0.74</v>
      </c>
    </row>
    <row r="22" spans="2:14">
      <c r="B22" t="s">
        <v>1088</v>
      </c>
      <c r="C22" t="s">
        <v>1089</v>
      </c>
      <c r="D22" t="s">
        <v>106</v>
      </c>
      <c r="E22" t="s">
        <v>129</v>
      </c>
      <c r="F22" t="s">
        <v>658</v>
      </c>
      <c r="G22" t="s">
        <v>361</v>
      </c>
      <c r="H22" t="s">
        <v>108</v>
      </c>
      <c r="I22" s="79">
        <v>82396</v>
      </c>
      <c r="J22" s="79">
        <v>6144</v>
      </c>
      <c r="K22" s="79">
        <v>5062.4102400000002</v>
      </c>
      <c r="L22" s="79">
        <v>0.04</v>
      </c>
      <c r="M22" s="79">
        <v>2.37</v>
      </c>
      <c r="N22" s="79">
        <v>0.4</v>
      </c>
    </row>
    <row r="23" spans="2:14">
      <c r="B23" t="s">
        <v>1090</v>
      </c>
      <c r="C23" t="s">
        <v>1091</v>
      </c>
      <c r="D23" t="s">
        <v>106</v>
      </c>
      <c r="E23" t="s">
        <v>129</v>
      </c>
      <c r="F23" t="s">
        <v>1092</v>
      </c>
      <c r="G23" t="s">
        <v>361</v>
      </c>
      <c r="H23" t="s">
        <v>108</v>
      </c>
      <c r="I23" s="79">
        <v>30281</v>
      </c>
      <c r="J23" s="79">
        <v>5895</v>
      </c>
      <c r="K23" s="79">
        <v>1785.06495</v>
      </c>
      <c r="L23" s="79">
        <v>0.03</v>
      </c>
      <c r="M23" s="79">
        <v>0.83</v>
      </c>
      <c r="N23" s="79">
        <v>0.14000000000000001</v>
      </c>
    </row>
    <row r="24" spans="2:14">
      <c r="B24" t="s">
        <v>1093</v>
      </c>
      <c r="C24" t="s">
        <v>1094</v>
      </c>
      <c r="D24" t="s">
        <v>106</v>
      </c>
      <c r="E24" t="s">
        <v>129</v>
      </c>
      <c r="F24" t="s">
        <v>722</v>
      </c>
      <c r="G24" t="s">
        <v>118</v>
      </c>
      <c r="H24" t="s">
        <v>108</v>
      </c>
      <c r="I24" s="79">
        <v>0.55000000000000004</v>
      </c>
      <c r="J24" s="79">
        <v>87000</v>
      </c>
      <c r="K24" s="79">
        <v>0.47849999999999998</v>
      </c>
      <c r="L24" s="79">
        <v>0</v>
      </c>
      <c r="M24" s="79">
        <v>0</v>
      </c>
      <c r="N24" s="79">
        <v>0</v>
      </c>
    </row>
    <row r="25" spans="2:14">
      <c r="B25" t="s">
        <v>1095</v>
      </c>
      <c r="C25" t="s">
        <v>1096</v>
      </c>
      <c r="D25" t="s">
        <v>106</v>
      </c>
      <c r="E25" t="s">
        <v>129</v>
      </c>
      <c r="F25" t="s">
        <v>1097</v>
      </c>
      <c r="G25" t="s">
        <v>477</v>
      </c>
      <c r="H25" t="s">
        <v>108</v>
      </c>
      <c r="I25" s="79">
        <v>1444141</v>
      </c>
      <c r="J25" s="79">
        <v>246</v>
      </c>
      <c r="K25" s="79">
        <v>3552.5868599999999</v>
      </c>
      <c r="L25" s="79">
        <v>0.04</v>
      </c>
      <c r="M25" s="79">
        <v>1.66</v>
      </c>
      <c r="N25" s="79">
        <v>0.28000000000000003</v>
      </c>
    </row>
    <row r="26" spans="2:14">
      <c r="B26" t="s">
        <v>1098</v>
      </c>
      <c r="C26" t="s">
        <v>1099</v>
      </c>
      <c r="D26" t="s">
        <v>106</v>
      </c>
      <c r="E26" t="s">
        <v>129</v>
      </c>
      <c r="F26" t="s">
        <v>758</v>
      </c>
      <c r="G26" t="s">
        <v>477</v>
      </c>
      <c r="H26" t="s">
        <v>108</v>
      </c>
      <c r="I26" s="79">
        <v>1028367.73</v>
      </c>
      <c r="J26" s="79">
        <v>143.4</v>
      </c>
      <c r="K26" s="79">
        <v>1474.6793248199999</v>
      </c>
      <c r="L26" s="79">
        <v>0.03</v>
      </c>
      <c r="M26" s="79">
        <v>0.69</v>
      </c>
      <c r="N26" s="79">
        <v>0.12</v>
      </c>
    </row>
    <row r="27" spans="2:14">
      <c r="B27" t="s">
        <v>1100</v>
      </c>
      <c r="C27" t="s">
        <v>1101</v>
      </c>
      <c r="D27" t="s">
        <v>106</v>
      </c>
      <c r="E27" t="s">
        <v>129</v>
      </c>
      <c r="F27" t="s">
        <v>1102</v>
      </c>
      <c r="G27" t="s">
        <v>477</v>
      </c>
      <c r="H27" t="s">
        <v>108</v>
      </c>
      <c r="I27" s="79">
        <v>68710</v>
      </c>
      <c r="J27" s="79">
        <v>1319</v>
      </c>
      <c r="K27" s="79">
        <v>906.28489999999999</v>
      </c>
      <c r="L27" s="79">
        <v>0.01</v>
      </c>
      <c r="M27" s="79">
        <v>0.42</v>
      </c>
      <c r="N27" s="79">
        <v>7.0000000000000007E-2</v>
      </c>
    </row>
    <row r="28" spans="2:14">
      <c r="B28" t="s">
        <v>1103</v>
      </c>
      <c r="C28" t="s">
        <v>1104</v>
      </c>
      <c r="D28" t="s">
        <v>106</v>
      </c>
      <c r="E28" t="s">
        <v>129</v>
      </c>
      <c r="F28" t="s">
        <v>1105</v>
      </c>
      <c r="G28" t="s">
        <v>477</v>
      </c>
      <c r="H28" t="s">
        <v>108</v>
      </c>
      <c r="I28" s="79">
        <v>12808602.810000001</v>
      </c>
      <c r="J28" s="79">
        <v>63.4</v>
      </c>
      <c r="K28" s="79">
        <v>8120.6541815399996</v>
      </c>
      <c r="L28" s="79">
        <v>0.1</v>
      </c>
      <c r="M28" s="79">
        <v>3.8</v>
      </c>
      <c r="N28" s="79">
        <v>0.65</v>
      </c>
    </row>
    <row r="29" spans="2:14">
      <c r="B29" t="s">
        <v>1106</v>
      </c>
      <c r="C29" t="s">
        <v>1107</v>
      </c>
      <c r="D29" t="s">
        <v>106</v>
      </c>
      <c r="E29" t="s">
        <v>129</v>
      </c>
      <c r="F29" t="s">
        <v>548</v>
      </c>
      <c r="G29" t="s">
        <v>477</v>
      </c>
      <c r="H29" t="s">
        <v>108</v>
      </c>
      <c r="I29" s="79">
        <v>6967</v>
      </c>
      <c r="J29" s="79">
        <v>60000</v>
      </c>
      <c r="K29" s="79">
        <v>4180.2</v>
      </c>
      <c r="L29" s="79">
        <v>7.0000000000000007E-2</v>
      </c>
      <c r="M29" s="79">
        <v>1.95</v>
      </c>
      <c r="N29" s="79">
        <v>0.33</v>
      </c>
    </row>
    <row r="30" spans="2:14">
      <c r="B30" t="s">
        <v>1108</v>
      </c>
      <c r="C30" t="s">
        <v>1109</v>
      </c>
      <c r="D30" t="s">
        <v>106</v>
      </c>
      <c r="E30" t="s">
        <v>129</v>
      </c>
      <c r="F30" t="s">
        <v>1110</v>
      </c>
      <c r="G30" t="s">
        <v>566</v>
      </c>
      <c r="H30" t="s">
        <v>108</v>
      </c>
      <c r="I30" s="79">
        <v>312677</v>
      </c>
      <c r="J30" s="79">
        <v>1540</v>
      </c>
      <c r="K30" s="79">
        <v>4815.2258000000002</v>
      </c>
      <c r="L30" s="79">
        <v>0.02</v>
      </c>
      <c r="M30" s="79">
        <v>2.25</v>
      </c>
      <c r="N30" s="79">
        <v>0.38</v>
      </c>
    </row>
    <row r="31" spans="2:14">
      <c r="B31" t="s">
        <v>1111</v>
      </c>
      <c r="C31" t="s">
        <v>1112</v>
      </c>
      <c r="D31" t="s">
        <v>106</v>
      </c>
      <c r="E31" t="s">
        <v>129</v>
      </c>
      <c r="F31" t="s">
        <v>1113</v>
      </c>
      <c r="G31" t="s">
        <v>1114</v>
      </c>
      <c r="H31" t="s">
        <v>108</v>
      </c>
      <c r="I31" s="79">
        <v>16300.2</v>
      </c>
      <c r="J31" s="79">
        <v>8381</v>
      </c>
      <c r="K31" s="79">
        <v>1366.119762</v>
      </c>
      <c r="L31" s="79">
        <v>0.02</v>
      </c>
      <c r="M31" s="79">
        <v>0.64</v>
      </c>
      <c r="N31" s="79">
        <v>0.11</v>
      </c>
    </row>
    <row r="32" spans="2:14">
      <c r="B32" t="s">
        <v>1115</v>
      </c>
      <c r="C32" t="s">
        <v>1116</v>
      </c>
      <c r="D32" t="s">
        <v>106</v>
      </c>
      <c r="E32" t="s">
        <v>129</v>
      </c>
      <c r="F32" t="s">
        <v>1117</v>
      </c>
      <c r="G32" t="s">
        <v>945</v>
      </c>
      <c r="H32" t="s">
        <v>108</v>
      </c>
      <c r="I32" s="79">
        <v>23168</v>
      </c>
      <c r="J32" s="79">
        <v>20250</v>
      </c>
      <c r="K32" s="79">
        <v>4691.5200000000004</v>
      </c>
      <c r="L32" s="79">
        <v>0.04</v>
      </c>
      <c r="M32" s="79">
        <v>2.19</v>
      </c>
      <c r="N32" s="79">
        <v>0.37</v>
      </c>
    </row>
    <row r="33" spans="2:14">
      <c r="B33" t="s">
        <v>1118</v>
      </c>
      <c r="C33" t="s">
        <v>1119</v>
      </c>
      <c r="D33" t="s">
        <v>106</v>
      </c>
      <c r="E33" t="s">
        <v>129</v>
      </c>
      <c r="F33" t="s">
        <v>1120</v>
      </c>
      <c r="G33" t="s">
        <v>945</v>
      </c>
      <c r="H33" t="s">
        <v>108</v>
      </c>
      <c r="I33" s="79">
        <v>49700</v>
      </c>
      <c r="J33" s="79">
        <v>6195</v>
      </c>
      <c r="K33" s="79">
        <v>3078.915</v>
      </c>
      <c r="L33" s="79">
        <v>0.05</v>
      </c>
      <c r="M33" s="79">
        <v>1.44</v>
      </c>
      <c r="N33" s="79">
        <v>0.24</v>
      </c>
    </row>
    <row r="34" spans="2:14">
      <c r="B34" t="s">
        <v>1121</v>
      </c>
      <c r="C34" t="s">
        <v>1122</v>
      </c>
      <c r="D34" t="s">
        <v>106</v>
      </c>
      <c r="E34" t="s">
        <v>129</v>
      </c>
      <c r="F34" t="s">
        <v>433</v>
      </c>
      <c r="G34" t="s">
        <v>394</v>
      </c>
      <c r="H34" t="s">
        <v>108</v>
      </c>
      <c r="I34" s="79">
        <v>10770</v>
      </c>
      <c r="J34" s="79">
        <v>4661</v>
      </c>
      <c r="K34" s="79">
        <v>501.98970000000003</v>
      </c>
      <c r="L34" s="79">
        <v>0.01</v>
      </c>
      <c r="M34" s="79">
        <v>0.23</v>
      </c>
      <c r="N34" s="79">
        <v>0.04</v>
      </c>
    </row>
    <row r="35" spans="2:14">
      <c r="B35" t="s">
        <v>1123</v>
      </c>
      <c r="C35" t="s">
        <v>1124</v>
      </c>
      <c r="D35" t="s">
        <v>106</v>
      </c>
      <c r="E35" t="s">
        <v>129</v>
      </c>
      <c r="F35" t="s">
        <v>1125</v>
      </c>
      <c r="G35" t="s">
        <v>394</v>
      </c>
      <c r="H35" t="s">
        <v>108</v>
      </c>
      <c r="I35" s="79">
        <v>81920.22</v>
      </c>
      <c r="J35" s="79">
        <v>3412</v>
      </c>
      <c r="K35" s="79">
        <v>2795.1179063999998</v>
      </c>
      <c r="L35" s="79">
        <v>0.05</v>
      </c>
      <c r="M35" s="79">
        <v>1.31</v>
      </c>
      <c r="N35" s="79">
        <v>0.22</v>
      </c>
    </row>
    <row r="36" spans="2:14">
      <c r="B36" t="s">
        <v>1126</v>
      </c>
      <c r="C36" t="s">
        <v>1127</v>
      </c>
      <c r="D36" t="s">
        <v>106</v>
      </c>
      <c r="E36" t="s">
        <v>129</v>
      </c>
      <c r="F36" t="s">
        <v>575</v>
      </c>
      <c r="G36" t="s">
        <v>394</v>
      </c>
      <c r="H36" t="s">
        <v>108</v>
      </c>
      <c r="I36" s="79">
        <v>45201.1</v>
      </c>
      <c r="J36" s="79">
        <v>3725</v>
      </c>
      <c r="K36" s="79">
        <v>1683.7409749999999</v>
      </c>
      <c r="L36" s="79">
        <v>0.02</v>
      </c>
      <c r="M36" s="79">
        <v>0.79</v>
      </c>
      <c r="N36" s="79">
        <v>0.13</v>
      </c>
    </row>
    <row r="37" spans="2:14">
      <c r="B37" t="s">
        <v>1128</v>
      </c>
      <c r="C37" t="s">
        <v>1129</v>
      </c>
      <c r="D37" t="s">
        <v>106</v>
      </c>
      <c r="E37" t="s">
        <v>129</v>
      </c>
      <c r="F37" t="s">
        <v>522</v>
      </c>
      <c r="G37" t="s">
        <v>394</v>
      </c>
      <c r="H37" t="s">
        <v>108</v>
      </c>
      <c r="I37" s="79">
        <v>26639.16</v>
      </c>
      <c r="J37" s="79">
        <v>20150</v>
      </c>
      <c r="K37" s="79">
        <v>5367.7907400000004</v>
      </c>
      <c r="L37" s="79">
        <v>0.06</v>
      </c>
      <c r="M37" s="79">
        <v>2.5099999999999998</v>
      </c>
      <c r="N37" s="79">
        <v>0.43</v>
      </c>
    </row>
    <row r="38" spans="2:14">
      <c r="B38" t="s">
        <v>1130</v>
      </c>
      <c r="C38" t="s">
        <v>1131</v>
      </c>
      <c r="D38" t="s">
        <v>106</v>
      </c>
      <c r="E38" t="s">
        <v>129</v>
      </c>
      <c r="F38" t="s">
        <v>393</v>
      </c>
      <c r="G38" t="s">
        <v>394</v>
      </c>
      <c r="H38" t="s">
        <v>108</v>
      </c>
      <c r="I38" s="79">
        <v>50476</v>
      </c>
      <c r="J38" s="79">
        <v>19220</v>
      </c>
      <c r="K38" s="79">
        <v>9701.4871999999996</v>
      </c>
      <c r="L38" s="79">
        <v>0.04</v>
      </c>
      <c r="M38" s="79">
        <v>4.54</v>
      </c>
      <c r="N38" s="79">
        <v>0.77</v>
      </c>
    </row>
    <row r="39" spans="2:14">
      <c r="B39" t="s">
        <v>1132</v>
      </c>
      <c r="C39" t="s">
        <v>1133</v>
      </c>
      <c r="D39" t="s">
        <v>106</v>
      </c>
      <c r="E39" t="s">
        <v>129</v>
      </c>
      <c r="F39" t="s">
        <v>1134</v>
      </c>
      <c r="G39" t="s">
        <v>131</v>
      </c>
      <c r="H39" t="s">
        <v>108</v>
      </c>
      <c r="I39" s="79">
        <v>24199.64</v>
      </c>
      <c r="J39" s="79">
        <v>20560</v>
      </c>
      <c r="K39" s="79">
        <v>4975.445984</v>
      </c>
      <c r="L39" s="79">
        <v>0.05</v>
      </c>
      <c r="M39" s="79">
        <v>2.33</v>
      </c>
      <c r="N39" s="79">
        <v>0.4</v>
      </c>
    </row>
    <row r="40" spans="2:14">
      <c r="B40" t="s">
        <v>1135</v>
      </c>
      <c r="C40" t="s">
        <v>1136</v>
      </c>
      <c r="D40" t="s">
        <v>106</v>
      </c>
      <c r="E40" t="s">
        <v>129</v>
      </c>
      <c r="F40" t="s">
        <v>1137</v>
      </c>
      <c r="G40" t="s">
        <v>135</v>
      </c>
      <c r="H40" t="s">
        <v>108</v>
      </c>
      <c r="I40" s="79">
        <v>10400</v>
      </c>
      <c r="J40" s="79">
        <v>24340</v>
      </c>
      <c r="K40" s="79">
        <v>2531.36</v>
      </c>
      <c r="L40" s="79">
        <v>0.02</v>
      </c>
      <c r="M40" s="79">
        <v>1.18</v>
      </c>
      <c r="N40" s="79">
        <v>0.2</v>
      </c>
    </row>
    <row r="41" spans="2:14">
      <c r="B41" t="s">
        <v>1138</v>
      </c>
      <c r="C41" t="s">
        <v>1139</v>
      </c>
      <c r="D41" t="s">
        <v>106</v>
      </c>
      <c r="E41" t="s">
        <v>129</v>
      </c>
      <c r="F41" t="s">
        <v>444</v>
      </c>
      <c r="G41" t="s">
        <v>138</v>
      </c>
      <c r="H41" t="s">
        <v>108</v>
      </c>
      <c r="I41" s="79">
        <v>1040277</v>
      </c>
      <c r="J41" s="79">
        <v>651</v>
      </c>
      <c r="K41" s="79">
        <v>6772.20327</v>
      </c>
      <c r="L41" s="79">
        <v>0.04</v>
      </c>
      <c r="M41" s="79">
        <v>3.17</v>
      </c>
      <c r="N41" s="79">
        <v>0.54</v>
      </c>
    </row>
    <row r="42" spans="2:14">
      <c r="B42" t="s">
        <v>1140</v>
      </c>
      <c r="C42" t="s">
        <v>1141</v>
      </c>
      <c r="D42" t="s">
        <v>106</v>
      </c>
      <c r="E42" t="s">
        <v>129</v>
      </c>
      <c r="F42" t="s">
        <v>680</v>
      </c>
      <c r="G42" t="s">
        <v>138</v>
      </c>
      <c r="H42" t="s">
        <v>108</v>
      </c>
      <c r="I42" s="79">
        <v>53827</v>
      </c>
      <c r="J42" s="79">
        <v>1905</v>
      </c>
      <c r="K42" s="79">
        <v>1025.40435</v>
      </c>
      <c r="L42" s="79">
        <v>0.03</v>
      </c>
      <c r="M42" s="79">
        <v>0.48</v>
      </c>
      <c r="N42" s="79">
        <v>0.08</v>
      </c>
    </row>
    <row r="43" spans="2:14">
      <c r="B43" t="s">
        <v>1142</v>
      </c>
      <c r="C43" t="s">
        <v>1143</v>
      </c>
      <c r="D43" t="s">
        <v>106</v>
      </c>
      <c r="E43" t="s">
        <v>129</v>
      </c>
      <c r="F43" t="s">
        <v>671</v>
      </c>
      <c r="G43" t="s">
        <v>138</v>
      </c>
      <c r="H43" t="s">
        <v>108</v>
      </c>
      <c r="I43" s="79">
        <v>21686</v>
      </c>
      <c r="J43" s="79">
        <v>3755</v>
      </c>
      <c r="K43" s="79">
        <v>814.30930000000001</v>
      </c>
      <c r="L43" s="79">
        <v>0.02</v>
      </c>
      <c r="M43" s="79">
        <v>0.38</v>
      </c>
      <c r="N43" s="79">
        <v>0.06</v>
      </c>
    </row>
    <row r="44" spans="2:14">
      <c r="B44" s="80" t="s">
        <v>1144</v>
      </c>
      <c r="E44" s="16"/>
      <c r="F44" s="16"/>
      <c r="G44" s="16"/>
      <c r="I44" s="81">
        <v>1558149.16</v>
      </c>
      <c r="K44" s="81">
        <v>35345.311382749998</v>
      </c>
      <c r="M44" s="81">
        <v>16.52</v>
      </c>
      <c r="N44" s="81">
        <v>2.81</v>
      </c>
    </row>
    <row r="45" spans="2:14">
      <c r="B45" t="s">
        <v>1145</v>
      </c>
      <c r="C45" t="s">
        <v>1146</v>
      </c>
      <c r="D45" t="s">
        <v>106</v>
      </c>
      <c r="E45" t="s">
        <v>129</v>
      </c>
      <c r="F45" t="s">
        <v>1147</v>
      </c>
      <c r="G45" t="s">
        <v>107</v>
      </c>
      <c r="H45" t="s">
        <v>108</v>
      </c>
      <c r="I45" s="79">
        <v>6026</v>
      </c>
      <c r="J45" s="79">
        <v>9880</v>
      </c>
      <c r="K45" s="79">
        <v>595.36879999999996</v>
      </c>
      <c r="L45" s="79">
        <v>0.02</v>
      </c>
      <c r="M45" s="79">
        <v>0.28000000000000003</v>
      </c>
      <c r="N45" s="79">
        <v>0.05</v>
      </c>
    </row>
    <row r="46" spans="2:14">
      <c r="B46" t="s">
        <v>1148</v>
      </c>
      <c r="C46" t="s">
        <v>1149</v>
      </c>
      <c r="D46" t="s">
        <v>106</v>
      </c>
      <c r="E46" t="s">
        <v>129</v>
      </c>
      <c r="F46" t="s">
        <v>1150</v>
      </c>
      <c r="G46" t="s">
        <v>107</v>
      </c>
      <c r="H46" t="s">
        <v>108</v>
      </c>
      <c r="I46" s="79">
        <v>8662</v>
      </c>
      <c r="J46" s="79">
        <v>7284</v>
      </c>
      <c r="K46" s="79">
        <v>630.94007999999997</v>
      </c>
      <c r="L46" s="79">
        <v>0.06</v>
      </c>
      <c r="M46" s="79">
        <v>0.28999999999999998</v>
      </c>
      <c r="N46" s="79">
        <v>0.05</v>
      </c>
    </row>
    <row r="47" spans="2:14">
      <c r="B47" t="s">
        <v>1151</v>
      </c>
      <c r="C47" t="s">
        <v>1152</v>
      </c>
      <c r="D47" t="s">
        <v>106</v>
      </c>
      <c r="E47" t="s">
        <v>129</v>
      </c>
      <c r="F47" t="s">
        <v>1153</v>
      </c>
      <c r="G47" t="s">
        <v>1154</v>
      </c>
      <c r="H47" t="s">
        <v>108</v>
      </c>
      <c r="I47" s="79">
        <v>17022</v>
      </c>
      <c r="J47" s="79">
        <v>3893</v>
      </c>
      <c r="K47" s="79">
        <v>662.66646000000003</v>
      </c>
      <c r="L47" s="79">
        <v>7.0000000000000007E-2</v>
      </c>
      <c r="M47" s="79">
        <v>0.31</v>
      </c>
      <c r="N47" s="79">
        <v>0.05</v>
      </c>
    </row>
    <row r="48" spans="2:14">
      <c r="B48" t="s">
        <v>1155</v>
      </c>
      <c r="C48" t="s">
        <v>1156</v>
      </c>
      <c r="D48" t="s">
        <v>106</v>
      </c>
      <c r="E48" t="s">
        <v>129</v>
      </c>
      <c r="F48" t="s">
        <v>1157</v>
      </c>
      <c r="G48" t="s">
        <v>1154</v>
      </c>
      <c r="H48" t="s">
        <v>108</v>
      </c>
      <c r="I48" s="79">
        <v>91774</v>
      </c>
      <c r="J48" s="79">
        <v>1478</v>
      </c>
      <c r="K48" s="79">
        <v>1356.4197200000001</v>
      </c>
      <c r="L48" s="79">
        <v>0.09</v>
      </c>
      <c r="M48" s="79">
        <v>0.63</v>
      </c>
      <c r="N48" s="79">
        <v>0.11</v>
      </c>
    </row>
    <row r="49" spans="2:14">
      <c r="B49" t="s">
        <v>1158</v>
      </c>
      <c r="C49" t="s">
        <v>1159</v>
      </c>
      <c r="D49" t="s">
        <v>106</v>
      </c>
      <c r="E49" t="s">
        <v>129</v>
      </c>
      <c r="F49" t="s">
        <v>1160</v>
      </c>
      <c r="G49" t="s">
        <v>1067</v>
      </c>
      <c r="H49" t="s">
        <v>108</v>
      </c>
      <c r="I49" s="79">
        <v>16434</v>
      </c>
      <c r="J49" s="79">
        <v>2520</v>
      </c>
      <c r="K49" s="79">
        <v>414.13679999999999</v>
      </c>
      <c r="L49" s="79">
        <v>0.05</v>
      </c>
      <c r="M49" s="79">
        <v>0.19</v>
      </c>
      <c r="N49" s="79">
        <v>0.03</v>
      </c>
    </row>
    <row r="50" spans="2:14">
      <c r="B50" t="s">
        <v>1161</v>
      </c>
      <c r="C50" t="s">
        <v>1162</v>
      </c>
      <c r="D50" t="s">
        <v>106</v>
      </c>
      <c r="E50" t="s">
        <v>129</v>
      </c>
      <c r="F50" t="s">
        <v>1163</v>
      </c>
      <c r="G50" t="s">
        <v>1067</v>
      </c>
      <c r="H50" t="s">
        <v>108</v>
      </c>
      <c r="I50" s="79">
        <v>56092</v>
      </c>
      <c r="J50" s="79">
        <v>350.1</v>
      </c>
      <c r="K50" s="79">
        <v>196.37809200000001</v>
      </c>
      <c r="L50" s="79">
        <v>0.03</v>
      </c>
      <c r="M50" s="79">
        <v>0.09</v>
      </c>
      <c r="N50" s="79">
        <v>0.02</v>
      </c>
    </row>
    <row r="51" spans="2:14">
      <c r="B51" t="s">
        <v>1164</v>
      </c>
      <c r="C51" t="s">
        <v>1165</v>
      </c>
      <c r="D51" t="s">
        <v>106</v>
      </c>
      <c r="E51" t="s">
        <v>129</v>
      </c>
      <c r="F51" t="s">
        <v>1166</v>
      </c>
      <c r="G51" t="s">
        <v>470</v>
      </c>
      <c r="H51" t="s">
        <v>108</v>
      </c>
      <c r="I51" s="79">
        <v>5451</v>
      </c>
      <c r="J51" s="79">
        <v>17980</v>
      </c>
      <c r="K51" s="79">
        <v>980.08979999999997</v>
      </c>
      <c r="L51" s="79">
        <v>0.04</v>
      </c>
      <c r="M51" s="79">
        <v>0.46</v>
      </c>
      <c r="N51" s="79">
        <v>0.08</v>
      </c>
    </row>
    <row r="52" spans="2:14">
      <c r="B52" t="s">
        <v>1167</v>
      </c>
      <c r="C52" t="s">
        <v>1168</v>
      </c>
      <c r="D52" t="s">
        <v>106</v>
      </c>
      <c r="E52" t="s">
        <v>129</v>
      </c>
      <c r="F52" t="s">
        <v>647</v>
      </c>
      <c r="G52" t="s">
        <v>470</v>
      </c>
      <c r="H52" t="s">
        <v>108</v>
      </c>
      <c r="I52" s="79">
        <v>70868.63</v>
      </c>
      <c r="J52" s="79">
        <v>1451</v>
      </c>
      <c r="K52" s="79">
        <v>1028.3038213</v>
      </c>
      <c r="L52" s="79">
        <v>0.03</v>
      </c>
      <c r="M52" s="79">
        <v>0.48</v>
      </c>
      <c r="N52" s="79">
        <v>0.08</v>
      </c>
    </row>
    <row r="53" spans="2:14">
      <c r="B53" t="s">
        <v>1169</v>
      </c>
      <c r="C53" t="s">
        <v>1170</v>
      </c>
      <c r="D53" t="s">
        <v>106</v>
      </c>
      <c r="E53" t="s">
        <v>129</v>
      </c>
      <c r="F53" t="s">
        <v>1171</v>
      </c>
      <c r="G53" t="s">
        <v>470</v>
      </c>
      <c r="H53" t="s">
        <v>108</v>
      </c>
      <c r="I53" s="79">
        <v>14655</v>
      </c>
      <c r="J53" s="79">
        <v>5705</v>
      </c>
      <c r="K53" s="79">
        <v>836.06775000000005</v>
      </c>
      <c r="L53" s="79">
        <v>0.03</v>
      </c>
      <c r="M53" s="79">
        <v>0.39</v>
      </c>
      <c r="N53" s="79">
        <v>7.0000000000000007E-2</v>
      </c>
    </row>
    <row r="54" spans="2:14">
      <c r="B54" t="s">
        <v>1172</v>
      </c>
      <c r="C54" t="s">
        <v>1173</v>
      </c>
      <c r="D54" t="s">
        <v>106</v>
      </c>
      <c r="E54" t="s">
        <v>129</v>
      </c>
      <c r="F54" t="s">
        <v>614</v>
      </c>
      <c r="G54" t="s">
        <v>470</v>
      </c>
      <c r="H54" t="s">
        <v>108</v>
      </c>
      <c r="I54" s="79">
        <v>18911</v>
      </c>
      <c r="J54" s="79">
        <v>4057</v>
      </c>
      <c r="K54" s="79">
        <v>767.21927000000005</v>
      </c>
      <c r="L54" s="79">
        <v>0.03</v>
      </c>
      <c r="M54" s="79">
        <v>0.36</v>
      </c>
      <c r="N54" s="79">
        <v>0.06</v>
      </c>
    </row>
    <row r="55" spans="2:14">
      <c r="B55" t="s">
        <v>1174</v>
      </c>
      <c r="C55" t="s">
        <v>1175</v>
      </c>
      <c r="D55" t="s">
        <v>106</v>
      </c>
      <c r="E55" t="s">
        <v>129</v>
      </c>
      <c r="F55" t="s">
        <v>1176</v>
      </c>
      <c r="G55" t="s">
        <v>118</v>
      </c>
      <c r="H55" t="s">
        <v>108</v>
      </c>
      <c r="I55" s="79">
        <v>2689</v>
      </c>
      <c r="J55" s="79">
        <v>72300</v>
      </c>
      <c r="K55" s="79">
        <v>1944.1469999999999</v>
      </c>
      <c r="L55" s="79">
        <v>0.08</v>
      </c>
      <c r="M55" s="79">
        <v>0.91</v>
      </c>
      <c r="N55" s="79">
        <v>0.15</v>
      </c>
    </row>
    <row r="56" spans="2:14">
      <c r="B56" t="s">
        <v>1177</v>
      </c>
      <c r="C56" t="s">
        <v>1178</v>
      </c>
      <c r="D56" t="s">
        <v>106</v>
      </c>
      <c r="E56" t="s">
        <v>129</v>
      </c>
      <c r="F56" t="s">
        <v>518</v>
      </c>
      <c r="G56" t="s">
        <v>118</v>
      </c>
      <c r="H56" t="s">
        <v>108</v>
      </c>
      <c r="I56" s="79">
        <v>4681.5</v>
      </c>
      <c r="J56" s="79">
        <v>18450</v>
      </c>
      <c r="K56" s="79">
        <v>863.73675000000003</v>
      </c>
      <c r="L56" s="79">
        <v>0.03</v>
      </c>
      <c r="M56" s="79">
        <v>0.4</v>
      </c>
      <c r="N56" s="79">
        <v>7.0000000000000007E-2</v>
      </c>
    </row>
    <row r="57" spans="2:14">
      <c r="B57" t="s">
        <v>1179</v>
      </c>
      <c r="C57" t="s">
        <v>1180</v>
      </c>
      <c r="D57" t="s">
        <v>106</v>
      </c>
      <c r="E57" t="s">
        <v>129</v>
      </c>
      <c r="F57" t="s">
        <v>1181</v>
      </c>
      <c r="G57" t="s">
        <v>477</v>
      </c>
      <c r="H57" t="s">
        <v>108</v>
      </c>
      <c r="I57" s="79">
        <v>57806.5</v>
      </c>
      <c r="J57" s="79">
        <v>2551</v>
      </c>
      <c r="K57" s="79">
        <v>1474.6438149999999</v>
      </c>
      <c r="L57" s="79">
        <v>0.06</v>
      </c>
      <c r="M57" s="79">
        <v>0.69</v>
      </c>
      <c r="N57" s="79">
        <v>0.12</v>
      </c>
    </row>
    <row r="58" spans="2:14">
      <c r="B58" t="s">
        <v>1182</v>
      </c>
      <c r="C58" t="s">
        <v>1183</v>
      </c>
      <c r="D58" t="s">
        <v>106</v>
      </c>
      <c r="E58" t="s">
        <v>129</v>
      </c>
      <c r="F58" t="s">
        <v>1184</v>
      </c>
      <c r="G58" t="s">
        <v>477</v>
      </c>
      <c r="H58" t="s">
        <v>108</v>
      </c>
      <c r="I58" s="79">
        <v>173980.5</v>
      </c>
      <c r="J58" s="79">
        <v>267.8</v>
      </c>
      <c r="K58" s="79">
        <v>465.91977900000001</v>
      </c>
      <c r="L58" s="79">
        <v>0.02</v>
      </c>
      <c r="M58" s="79">
        <v>0.22</v>
      </c>
      <c r="N58" s="79">
        <v>0.04</v>
      </c>
    </row>
    <row r="59" spans="2:14">
      <c r="B59" t="s">
        <v>1185</v>
      </c>
      <c r="C59" t="s">
        <v>1186</v>
      </c>
      <c r="D59" t="s">
        <v>106</v>
      </c>
      <c r="E59" t="s">
        <v>129</v>
      </c>
      <c r="F59" t="s">
        <v>1187</v>
      </c>
      <c r="G59" t="s">
        <v>1188</v>
      </c>
      <c r="H59" t="s">
        <v>108</v>
      </c>
      <c r="I59" s="79">
        <v>2427</v>
      </c>
      <c r="J59" s="79">
        <v>15090</v>
      </c>
      <c r="K59" s="79">
        <v>366.23430000000002</v>
      </c>
      <c r="L59" s="79">
        <v>0.05</v>
      </c>
      <c r="M59" s="79">
        <v>0.17</v>
      </c>
      <c r="N59" s="79">
        <v>0.03</v>
      </c>
    </row>
    <row r="60" spans="2:14">
      <c r="B60" t="s">
        <v>1189</v>
      </c>
      <c r="C60" t="s">
        <v>1190</v>
      </c>
      <c r="D60" t="s">
        <v>106</v>
      </c>
      <c r="E60" t="s">
        <v>129</v>
      </c>
      <c r="F60" t="s">
        <v>1191</v>
      </c>
      <c r="G60" t="s">
        <v>566</v>
      </c>
      <c r="H60" t="s">
        <v>108</v>
      </c>
      <c r="I60" s="79">
        <v>4331</v>
      </c>
      <c r="J60" s="79">
        <v>11290</v>
      </c>
      <c r="K60" s="79">
        <v>488.9699</v>
      </c>
      <c r="L60" s="79">
        <v>0.05</v>
      </c>
      <c r="M60" s="79">
        <v>0.23</v>
      </c>
      <c r="N60" s="79">
        <v>0.04</v>
      </c>
    </row>
    <row r="61" spans="2:14">
      <c r="B61" t="s">
        <v>1192</v>
      </c>
      <c r="C61" t="s">
        <v>1193</v>
      </c>
      <c r="D61" t="s">
        <v>106</v>
      </c>
      <c r="E61" t="s">
        <v>129</v>
      </c>
      <c r="F61" t="s">
        <v>1194</v>
      </c>
      <c r="G61" t="s">
        <v>566</v>
      </c>
      <c r="H61" t="s">
        <v>108</v>
      </c>
      <c r="I61" s="79">
        <v>15008</v>
      </c>
      <c r="J61" s="79">
        <v>2846</v>
      </c>
      <c r="K61" s="79">
        <v>427.12768</v>
      </c>
      <c r="L61" s="79">
        <v>0.06</v>
      </c>
      <c r="M61" s="79">
        <v>0.2</v>
      </c>
      <c r="N61" s="79">
        <v>0.03</v>
      </c>
    </row>
    <row r="62" spans="2:14">
      <c r="B62" t="s">
        <v>1195</v>
      </c>
      <c r="C62" t="s">
        <v>1196</v>
      </c>
      <c r="D62" t="s">
        <v>106</v>
      </c>
      <c r="E62" t="s">
        <v>129</v>
      </c>
      <c r="F62" t="s">
        <v>1197</v>
      </c>
      <c r="G62" t="s">
        <v>1114</v>
      </c>
      <c r="H62" t="s">
        <v>108</v>
      </c>
      <c r="I62" s="79">
        <v>11675</v>
      </c>
      <c r="J62" s="79">
        <v>6508</v>
      </c>
      <c r="K62" s="79">
        <v>759.80899999999997</v>
      </c>
      <c r="L62" s="79">
        <v>0.04</v>
      </c>
      <c r="M62" s="79">
        <v>0.36</v>
      </c>
      <c r="N62" s="79">
        <v>0.06</v>
      </c>
    </row>
    <row r="63" spans="2:14">
      <c r="B63" t="s">
        <v>1198</v>
      </c>
      <c r="C63" t="s">
        <v>1199</v>
      </c>
      <c r="D63" t="s">
        <v>106</v>
      </c>
      <c r="E63" t="s">
        <v>129</v>
      </c>
      <c r="F63" t="s">
        <v>1200</v>
      </c>
      <c r="G63" t="s">
        <v>945</v>
      </c>
      <c r="H63" t="s">
        <v>108</v>
      </c>
      <c r="I63" s="79">
        <v>6939</v>
      </c>
      <c r="J63" s="79">
        <v>11230</v>
      </c>
      <c r="K63" s="79">
        <v>779.24969999999996</v>
      </c>
      <c r="L63" s="79">
        <v>0.06</v>
      </c>
      <c r="M63" s="79">
        <v>0.36</v>
      </c>
      <c r="N63" s="79">
        <v>0.06</v>
      </c>
    </row>
    <row r="64" spans="2:14">
      <c r="B64" t="s">
        <v>1201</v>
      </c>
      <c r="C64" t="s">
        <v>1202</v>
      </c>
      <c r="D64" t="s">
        <v>106</v>
      </c>
      <c r="E64" t="s">
        <v>129</v>
      </c>
      <c r="F64" t="s">
        <v>1203</v>
      </c>
      <c r="G64" t="s">
        <v>1204</v>
      </c>
      <c r="H64" t="s">
        <v>108</v>
      </c>
      <c r="I64" s="79">
        <v>22779</v>
      </c>
      <c r="J64" s="79">
        <v>5349</v>
      </c>
      <c r="K64" s="79">
        <v>1218.4487099999999</v>
      </c>
      <c r="L64" s="79">
        <v>0.05</v>
      </c>
      <c r="M64" s="79">
        <v>0.56999999999999995</v>
      </c>
      <c r="N64" s="79">
        <v>0.1</v>
      </c>
    </row>
    <row r="65" spans="2:14">
      <c r="B65" t="s">
        <v>1205</v>
      </c>
      <c r="C65" t="s">
        <v>1206</v>
      </c>
      <c r="D65" t="s">
        <v>106</v>
      </c>
      <c r="E65" t="s">
        <v>129</v>
      </c>
      <c r="F65" t="s">
        <v>1207</v>
      </c>
      <c r="G65" t="s">
        <v>930</v>
      </c>
      <c r="H65" t="s">
        <v>108</v>
      </c>
      <c r="I65" s="79">
        <v>5866</v>
      </c>
      <c r="J65" s="79">
        <v>7495</v>
      </c>
      <c r="K65" s="79">
        <v>439.6567</v>
      </c>
      <c r="L65" s="79">
        <v>0.03</v>
      </c>
      <c r="M65" s="79">
        <v>0.21</v>
      </c>
      <c r="N65" s="79">
        <v>0.03</v>
      </c>
    </row>
    <row r="66" spans="2:14">
      <c r="B66" t="s">
        <v>1208</v>
      </c>
      <c r="C66" t="s">
        <v>1209</v>
      </c>
      <c r="D66" t="s">
        <v>106</v>
      </c>
      <c r="E66" t="s">
        <v>129</v>
      </c>
      <c r="F66" t="s">
        <v>1210</v>
      </c>
      <c r="G66" t="s">
        <v>930</v>
      </c>
      <c r="H66" t="s">
        <v>108</v>
      </c>
      <c r="I66" s="79">
        <v>21911</v>
      </c>
      <c r="J66" s="79">
        <v>3306</v>
      </c>
      <c r="K66" s="79">
        <v>724.37765999999999</v>
      </c>
      <c r="L66" s="79">
        <v>0.02</v>
      </c>
      <c r="M66" s="79">
        <v>0.34</v>
      </c>
      <c r="N66" s="79">
        <v>0.06</v>
      </c>
    </row>
    <row r="67" spans="2:14">
      <c r="B67" t="s">
        <v>1211</v>
      </c>
      <c r="C67" t="s">
        <v>1212</v>
      </c>
      <c r="D67" t="s">
        <v>106</v>
      </c>
      <c r="E67" t="s">
        <v>129</v>
      </c>
      <c r="F67" t="s">
        <v>1213</v>
      </c>
      <c r="G67" t="s">
        <v>930</v>
      </c>
      <c r="H67" t="s">
        <v>108</v>
      </c>
      <c r="I67" s="79">
        <v>8993</v>
      </c>
      <c r="J67" s="79">
        <v>9578</v>
      </c>
      <c r="K67" s="79">
        <v>861.34954000000005</v>
      </c>
      <c r="L67" s="79">
        <v>0.08</v>
      </c>
      <c r="M67" s="79">
        <v>0.4</v>
      </c>
      <c r="N67" s="79">
        <v>7.0000000000000007E-2</v>
      </c>
    </row>
    <row r="68" spans="2:14">
      <c r="B68" t="s">
        <v>1214</v>
      </c>
      <c r="C68" t="s">
        <v>1215</v>
      </c>
      <c r="D68" t="s">
        <v>106</v>
      </c>
      <c r="E68" t="s">
        <v>129</v>
      </c>
      <c r="F68" t="s">
        <v>1216</v>
      </c>
      <c r="G68" t="s">
        <v>930</v>
      </c>
      <c r="H68" t="s">
        <v>108</v>
      </c>
      <c r="I68" s="79">
        <v>2520</v>
      </c>
      <c r="J68" s="79">
        <v>15400</v>
      </c>
      <c r="K68" s="79">
        <v>388.08</v>
      </c>
      <c r="L68" s="79">
        <v>0.02</v>
      </c>
      <c r="M68" s="79">
        <v>0.18</v>
      </c>
      <c r="N68" s="79">
        <v>0.03</v>
      </c>
    </row>
    <row r="69" spans="2:14">
      <c r="B69" t="s">
        <v>1217</v>
      </c>
      <c r="C69" t="s">
        <v>1218</v>
      </c>
      <c r="D69" t="s">
        <v>106</v>
      </c>
      <c r="E69" t="s">
        <v>129</v>
      </c>
      <c r="F69" t="s">
        <v>1219</v>
      </c>
      <c r="G69" t="s">
        <v>930</v>
      </c>
      <c r="H69" t="s">
        <v>108</v>
      </c>
      <c r="I69" s="79">
        <v>0.23</v>
      </c>
      <c r="J69" s="79">
        <v>1755</v>
      </c>
      <c r="K69" s="79">
        <v>4.0365000000000002E-3</v>
      </c>
      <c r="L69" s="79">
        <v>0</v>
      </c>
      <c r="M69" s="79">
        <v>0</v>
      </c>
      <c r="N69" s="79">
        <v>0</v>
      </c>
    </row>
    <row r="70" spans="2:14">
      <c r="B70" t="s">
        <v>1220</v>
      </c>
      <c r="C70" t="s">
        <v>1221</v>
      </c>
      <c r="D70" t="s">
        <v>106</v>
      </c>
      <c r="E70" t="s">
        <v>129</v>
      </c>
      <c r="F70" t="s">
        <v>1222</v>
      </c>
      <c r="G70" t="s">
        <v>976</v>
      </c>
      <c r="H70" t="s">
        <v>108</v>
      </c>
      <c r="I70" s="79">
        <v>55358</v>
      </c>
      <c r="J70" s="79">
        <v>1439</v>
      </c>
      <c r="K70" s="79">
        <v>796.60162000000003</v>
      </c>
      <c r="L70" s="79">
        <v>0.05</v>
      </c>
      <c r="M70" s="79">
        <v>0.37</v>
      </c>
      <c r="N70" s="79">
        <v>0.06</v>
      </c>
    </row>
    <row r="71" spans="2:14">
      <c r="B71" t="s">
        <v>1223</v>
      </c>
      <c r="C71" t="s">
        <v>1224</v>
      </c>
      <c r="D71" t="s">
        <v>106</v>
      </c>
      <c r="E71" t="s">
        <v>129</v>
      </c>
      <c r="F71" t="s">
        <v>1225</v>
      </c>
      <c r="G71" t="s">
        <v>976</v>
      </c>
      <c r="H71" t="s">
        <v>108</v>
      </c>
      <c r="I71" s="79">
        <v>7891</v>
      </c>
      <c r="J71" s="79">
        <v>5802</v>
      </c>
      <c r="K71" s="79">
        <v>457.83582000000001</v>
      </c>
      <c r="L71" s="79">
        <v>0.06</v>
      </c>
      <c r="M71" s="79">
        <v>0.21</v>
      </c>
      <c r="N71" s="79">
        <v>0.04</v>
      </c>
    </row>
    <row r="72" spans="2:14">
      <c r="B72" t="s">
        <v>1226</v>
      </c>
      <c r="C72" t="s">
        <v>1227</v>
      </c>
      <c r="D72" t="s">
        <v>106</v>
      </c>
      <c r="E72" t="s">
        <v>129</v>
      </c>
      <c r="F72" t="s">
        <v>1228</v>
      </c>
      <c r="G72" t="s">
        <v>976</v>
      </c>
      <c r="H72" t="s">
        <v>108</v>
      </c>
      <c r="I72" s="79">
        <v>1404</v>
      </c>
      <c r="J72" s="79">
        <v>39070</v>
      </c>
      <c r="K72" s="79">
        <v>548.54280000000006</v>
      </c>
      <c r="L72" s="79">
        <v>0.06</v>
      </c>
      <c r="M72" s="79">
        <v>0.26</v>
      </c>
      <c r="N72" s="79">
        <v>0.04</v>
      </c>
    </row>
    <row r="73" spans="2:14">
      <c r="B73" t="s">
        <v>1229</v>
      </c>
      <c r="C73" t="s">
        <v>1230</v>
      </c>
      <c r="D73" t="s">
        <v>106</v>
      </c>
      <c r="E73" t="s">
        <v>129</v>
      </c>
      <c r="F73" t="s">
        <v>975</v>
      </c>
      <c r="G73" t="s">
        <v>976</v>
      </c>
      <c r="H73" t="s">
        <v>108</v>
      </c>
      <c r="I73" s="79">
        <v>84690</v>
      </c>
      <c r="J73" s="79">
        <v>997.7</v>
      </c>
      <c r="K73" s="79">
        <v>844.95213000000001</v>
      </c>
      <c r="L73" s="79">
        <v>0.02</v>
      </c>
      <c r="M73" s="79">
        <v>0.39</v>
      </c>
      <c r="N73" s="79">
        <v>7.0000000000000007E-2</v>
      </c>
    </row>
    <row r="74" spans="2:14">
      <c r="B74" t="s">
        <v>1231</v>
      </c>
      <c r="C74" t="s">
        <v>1232</v>
      </c>
      <c r="D74" t="s">
        <v>106</v>
      </c>
      <c r="E74" t="s">
        <v>129</v>
      </c>
      <c r="F74" t="s">
        <v>696</v>
      </c>
      <c r="G74" t="s">
        <v>394</v>
      </c>
      <c r="H74" t="s">
        <v>108</v>
      </c>
      <c r="I74" s="79">
        <v>123582.39999999999</v>
      </c>
      <c r="J74" s="79">
        <v>386.2</v>
      </c>
      <c r="K74" s="79">
        <v>477.27522879999998</v>
      </c>
      <c r="L74" s="79">
        <v>0.06</v>
      </c>
      <c r="M74" s="79">
        <v>0.22</v>
      </c>
      <c r="N74" s="79">
        <v>0.04</v>
      </c>
    </row>
    <row r="75" spans="2:14">
      <c r="B75" t="s">
        <v>1233</v>
      </c>
      <c r="C75" t="s">
        <v>1234</v>
      </c>
      <c r="D75" t="s">
        <v>106</v>
      </c>
      <c r="E75" t="s">
        <v>129</v>
      </c>
      <c r="F75" t="s">
        <v>473</v>
      </c>
      <c r="G75" t="s">
        <v>394</v>
      </c>
      <c r="H75" t="s">
        <v>108</v>
      </c>
      <c r="I75" s="79">
        <v>3800</v>
      </c>
      <c r="J75" s="79">
        <v>9000</v>
      </c>
      <c r="K75" s="79">
        <v>342</v>
      </c>
      <c r="L75" s="79">
        <v>0.02</v>
      </c>
      <c r="M75" s="79">
        <v>0.16</v>
      </c>
      <c r="N75" s="79">
        <v>0.03</v>
      </c>
    </row>
    <row r="76" spans="2:14">
      <c r="B76" t="s">
        <v>1235</v>
      </c>
      <c r="C76" t="s">
        <v>1236</v>
      </c>
      <c r="D76" t="s">
        <v>106</v>
      </c>
      <c r="E76" t="s">
        <v>129</v>
      </c>
      <c r="F76" t="s">
        <v>512</v>
      </c>
      <c r="G76" t="s">
        <v>394</v>
      </c>
      <c r="H76" t="s">
        <v>108</v>
      </c>
      <c r="I76" s="79">
        <v>1588</v>
      </c>
      <c r="J76" s="79">
        <v>168500</v>
      </c>
      <c r="K76" s="79">
        <v>2675.78</v>
      </c>
      <c r="L76" s="79">
        <v>0.08</v>
      </c>
      <c r="M76" s="79">
        <v>1.25</v>
      </c>
      <c r="N76" s="79">
        <v>0.21</v>
      </c>
    </row>
    <row r="77" spans="2:14">
      <c r="B77" t="s">
        <v>1237</v>
      </c>
      <c r="C77" t="s">
        <v>1238</v>
      </c>
      <c r="D77" t="s">
        <v>106</v>
      </c>
      <c r="E77" t="s">
        <v>129</v>
      </c>
      <c r="F77" t="s">
        <v>1239</v>
      </c>
      <c r="G77" t="s">
        <v>394</v>
      </c>
      <c r="H77" t="s">
        <v>108</v>
      </c>
      <c r="I77" s="79">
        <v>8149</v>
      </c>
      <c r="J77" s="79">
        <v>6306</v>
      </c>
      <c r="K77" s="79">
        <v>513.87594000000001</v>
      </c>
      <c r="L77" s="79">
        <v>0.05</v>
      </c>
      <c r="M77" s="79">
        <v>0.24</v>
      </c>
      <c r="N77" s="79">
        <v>0.04</v>
      </c>
    </row>
    <row r="78" spans="2:14">
      <c r="B78" t="s">
        <v>1240</v>
      </c>
      <c r="C78" t="s">
        <v>1241</v>
      </c>
      <c r="D78" t="s">
        <v>106</v>
      </c>
      <c r="E78" t="s">
        <v>129</v>
      </c>
      <c r="F78" t="s">
        <v>654</v>
      </c>
      <c r="G78" t="s">
        <v>394</v>
      </c>
      <c r="H78" t="s">
        <v>108</v>
      </c>
      <c r="I78" s="79">
        <v>684</v>
      </c>
      <c r="J78" s="79">
        <v>41060</v>
      </c>
      <c r="K78" s="79">
        <v>280.85039999999998</v>
      </c>
      <c r="L78" s="79">
        <v>0.01</v>
      </c>
      <c r="M78" s="79">
        <v>0.13</v>
      </c>
      <c r="N78" s="79">
        <v>0.02</v>
      </c>
    </row>
    <row r="79" spans="2:14">
      <c r="B79" t="s">
        <v>1242</v>
      </c>
      <c r="C79" t="s">
        <v>1243</v>
      </c>
      <c r="D79" t="s">
        <v>106</v>
      </c>
      <c r="E79" t="s">
        <v>129</v>
      </c>
      <c r="F79" t="s">
        <v>1244</v>
      </c>
      <c r="G79" t="s">
        <v>394</v>
      </c>
      <c r="H79" t="s">
        <v>108</v>
      </c>
      <c r="I79" s="79">
        <v>0.1</v>
      </c>
      <c r="J79" s="79">
        <v>1152</v>
      </c>
      <c r="K79" s="79">
        <v>1.152E-3</v>
      </c>
      <c r="L79" s="79">
        <v>0</v>
      </c>
      <c r="M79" s="79">
        <v>0</v>
      </c>
      <c r="N79" s="79">
        <v>0</v>
      </c>
    </row>
    <row r="80" spans="2:14">
      <c r="B80" t="s">
        <v>1245</v>
      </c>
      <c r="C80" t="s">
        <v>1246</v>
      </c>
      <c r="D80" t="s">
        <v>106</v>
      </c>
      <c r="E80" t="s">
        <v>129</v>
      </c>
      <c r="F80" t="s">
        <v>683</v>
      </c>
      <c r="G80" t="s">
        <v>394</v>
      </c>
      <c r="H80" t="s">
        <v>108</v>
      </c>
      <c r="I80" s="79">
        <v>0.35</v>
      </c>
      <c r="J80" s="79">
        <v>17000</v>
      </c>
      <c r="K80" s="79">
        <v>5.9499999999999997E-2</v>
      </c>
      <c r="L80" s="79">
        <v>0</v>
      </c>
      <c r="M80" s="79">
        <v>0</v>
      </c>
      <c r="N80" s="79">
        <v>0</v>
      </c>
    </row>
    <row r="81" spans="2:14">
      <c r="B81" t="s">
        <v>1247</v>
      </c>
      <c r="C81" t="s">
        <v>1248</v>
      </c>
      <c r="D81" t="s">
        <v>106</v>
      </c>
      <c r="E81" t="s">
        <v>129</v>
      </c>
      <c r="F81" t="s">
        <v>552</v>
      </c>
      <c r="G81" t="s">
        <v>394</v>
      </c>
      <c r="H81" t="s">
        <v>108</v>
      </c>
      <c r="I81" s="79">
        <v>60981</v>
      </c>
      <c r="J81" s="79">
        <v>1203</v>
      </c>
      <c r="K81" s="79">
        <v>733.60143000000005</v>
      </c>
      <c r="L81" s="79">
        <v>0.04</v>
      </c>
      <c r="M81" s="79">
        <v>0.34</v>
      </c>
      <c r="N81" s="79">
        <v>0.06</v>
      </c>
    </row>
    <row r="82" spans="2:14">
      <c r="B82" t="s">
        <v>1249</v>
      </c>
      <c r="C82" t="s">
        <v>1250</v>
      </c>
      <c r="D82" t="s">
        <v>106</v>
      </c>
      <c r="E82" t="s">
        <v>129</v>
      </c>
      <c r="F82" t="s">
        <v>700</v>
      </c>
      <c r="G82" t="s">
        <v>394</v>
      </c>
      <c r="H82" t="s">
        <v>108</v>
      </c>
      <c r="I82" s="79">
        <v>204983</v>
      </c>
      <c r="J82" s="79">
        <v>878.3</v>
      </c>
      <c r="K82" s="79">
        <v>1800.365689</v>
      </c>
      <c r="L82" s="79">
        <v>0.05</v>
      </c>
      <c r="M82" s="79">
        <v>0.84</v>
      </c>
      <c r="N82" s="79">
        <v>0.14000000000000001</v>
      </c>
    </row>
    <row r="83" spans="2:14">
      <c r="B83" t="s">
        <v>1251</v>
      </c>
      <c r="C83" t="s">
        <v>1252</v>
      </c>
      <c r="D83" t="s">
        <v>106</v>
      </c>
      <c r="E83" t="s">
        <v>129</v>
      </c>
      <c r="F83" t="s">
        <v>980</v>
      </c>
      <c r="G83" t="s">
        <v>956</v>
      </c>
      <c r="H83" t="s">
        <v>108</v>
      </c>
      <c r="I83" s="79">
        <v>203554</v>
      </c>
      <c r="J83" s="79">
        <v>459.2</v>
      </c>
      <c r="K83" s="79">
        <v>934.71996799999999</v>
      </c>
      <c r="L83" s="79">
        <v>7.0000000000000007E-2</v>
      </c>
      <c r="M83" s="79">
        <v>0.44</v>
      </c>
      <c r="N83" s="79">
        <v>7.0000000000000007E-2</v>
      </c>
    </row>
    <row r="84" spans="2:14">
      <c r="B84" t="s">
        <v>1253</v>
      </c>
      <c r="C84" t="s">
        <v>1254</v>
      </c>
      <c r="D84" t="s">
        <v>106</v>
      </c>
      <c r="E84" t="s">
        <v>129</v>
      </c>
      <c r="F84" t="s">
        <v>1255</v>
      </c>
      <c r="G84" t="s">
        <v>956</v>
      </c>
      <c r="H84" t="s">
        <v>108</v>
      </c>
      <c r="I84" s="79">
        <v>30085</v>
      </c>
      <c r="J84" s="79">
        <v>1096</v>
      </c>
      <c r="K84" s="79">
        <v>329.73160000000001</v>
      </c>
      <c r="L84" s="79">
        <v>0.05</v>
      </c>
      <c r="M84" s="79">
        <v>0.15</v>
      </c>
      <c r="N84" s="79">
        <v>0.03</v>
      </c>
    </row>
    <row r="85" spans="2:14">
      <c r="B85" t="s">
        <v>1256</v>
      </c>
      <c r="C85" t="s">
        <v>1257</v>
      </c>
      <c r="D85" t="s">
        <v>106</v>
      </c>
      <c r="E85" t="s">
        <v>129</v>
      </c>
      <c r="F85" t="s">
        <v>1258</v>
      </c>
      <c r="G85" t="s">
        <v>1259</v>
      </c>
      <c r="H85" t="s">
        <v>108</v>
      </c>
      <c r="I85" s="79">
        <v>29765</v>
      </c>
      <c r="J85" s="79">
        <v>1200</v>
      </c>
      <c r="K85" s="79">
        <v>357.18</v>
      </c>
      <c r="L85" s="79">
        <v>0.04</v>
      </c>
      <c r="M85" s="79">
        <v>0.17</v>
      </c>
      <c r="N85" s="79">
        <v>0.03</v>
      </c>
    </row>
    <row r="86" spans="2:14">
      <c r="B86" t="s">
        <v>1260</v>
      </c>
      <c r="C86" t="s">
        <v>1261</v>
      </c>
      <c r="D86" t="s">
        <v>106</v>
      </c>
      <c r="E86" t="s">
        <v>129</v>
      </c>
      <c r="F86" t="s">
        <v>1262</v>
      </c>
      <c r="G86" t="s">
        <v>131</v>
      </c>
      <c r="H86" t="s">
        <v>108</v>
      </c>
      <c r="I86" s="79">
        <v>0.95</v>
      </c>
      <c r="J86" s="79">
        <v>251.7</v>
      </c>
      <c r="K86" s="79">
        <v>2.3911499999999999E-3</v>
      </c>
      <c r="L86" s="79">
        <v>0</v>
      </c>
      <c r="M86" s="79">
        <v>0</v>
      </c>
      <c r="N86" s="79">
        <v>0</v>
      </c>
    </row>
    <row r="87" spans="2:14">
      <c r="B87" t="s">
        <v>1263</v>
      </c>
      <c r="C87" t="s">
        <v>1264</v>
      </c>
      <c r="D87" t="s">
        <v>106</v>
      </c>
      <c r="E87" t="s">
        <v>129</v>
      </c>
      <c r="F87" t="s">
        <v>1265</v>
      </c>
      <c r="G87" t="s">
        <v>1266</v>
      </c>
      <c r="H87" t="s">
        <v>108</v>
      </c>
      <c r="I87" s="79">
        <v>3907</v>
      </c>
      <c r="J87" s="79">
        <v>12980</v>
      </c>
      <c r="K87" s="79">
        <v>507.12860000000001</v>
      </c>
      <c r="L87" s="79">
        <v>0.06</v>
      </c>
      <c r="M87" s="79">
        <v>0.24</v>
      </c>
      <c r="N87" s="79">
        <v>0.04</v>
      </c>
    </row>
    <row r="88" spans="2:14">
      <c r="B88" t="s">
        <v>1267</v>
      </c>
      <c r="C88" t="s">
        <v>1268</v>
      </c>
      <c r="D88" t="s">
        <v>106</v>
      </c>
      <c r="E88" t="s">
        <v>129</v>
      </c>
      <c r="F88" t="s">
        <v>1269</v>
      </c>
      <c r="G88" t="s">
        <v>1266</v>
      </c>
      <c r="H88" t="s">
        <v>108</v>
      </c>
      <c r="I88" s="79">
        <v>20058</v>
      </c>
      <c r="J88" s="79">
        <v>6400</v>
      </c>
      <c r="K88" s="79">
        <v>1283.712</v>
      </c>
      <c r="L88" s="79">
        <v>0.09</v>
      </c>
      <c r="M88" s="79">
        <v>0.6</v>
      </c>
      <c r="N88" s="79">
        <v>0.1</v>
      </c>
    </row>
    <row r="89" spans="2:14">
      <c r="B89" t="s">
        <v>1270</v>
      </c>
      <c r="C89" t="s">
        <v>1271</v>
      </c>
      <c r="D89" t="s">
        <v>106</v>
      </c>
      <c r="E89" t="s">
        <v>129</v>
      </c>
      <c r="F89" t="s">
        <v>1272</v>
      </c>
      <c r="G89" t="s">
        <v>1266</v>
      </c>
      <c r="H89" t="s">
        <v>108</v>
      </c>
      <c r="I89" s="79">
        <v>41000</v>
      </c>
      <c r="J89" s="79">
        <v>3416</v>
      </c>
      <c r="K89" s="79">
        <v>1400.56</v>
      </c>
      <c r="L89" s="79">
        <v>7.0000000000000007E-2</v>
      </c>
      <c r="M89" s="79">
        <v>0.65</v>
      </c>
      <c r="N89" s="79">
        <v>0.11</v>
      </c>
    </row>
    <row r="90" spans="2:14">
      <c r="B90" t="s">
        <v>1273</v>
      </c>
      <c r="C90" t="s">
        <v>1274</v>
      </c>
      <c r="D90" t="s">
        <v>106</v>
      </c>
      <c r="E90" t="s">
        <v>129</v>
      </c>
      <c r="F90" t="s">
        <v>1275</v>
      </c>
      <c r="G90" t="s">
        <v>1266</v>
      </c>
      <c r="H90" t="s">
        <v>108</v>
      </c>
      <c r="I90" s="79">
        <v>5704</v>
      </c>
      <c r="J90" s="79">
        <v>14420</v>
      </c>
      <c r="K90" s="79">
        <v>822.51679999999999</v>
      </c>
      <c r="L90" s="79">
        <v>0.04</v>
      </c>
      <c r="M90" s="79">
        <v>0.38</v>
      </c>
      <c r="N90" s="79">
        <v>7.0000000000000007E-2</v>
      </c>
    </row>
    <row r="91" spans="2:14">
      <c r="B91" t="s">
        <v>1276</v>
      </c>
      <c r="C91" t="s">
        <v>1277</v>
      </c>
      <c r="D91" t="s">
        <v>106</v>
      </c>
      <c r="E91" t="s">
        <v>129</v>
      </c>
      <c r="F91" t="s">
        <v>1011</v>
      </c>
      <c r="G91" t="s">
        <v>133</v>
      </c>
      <c r="H91" t="s">
        <v>108</v>
      </c>
      <c r="I91" s="79">
        <v>6180</v>
      </c>
      <c r="J91" s="79">
        <v>5798</v>
      </c>
      <c r="K91" s="79">
        <v>358.31639999999999</v>
      </c>
      <c r="L91" s="79">
        <v>0.04</v>
      </c>
      <c r="M91" s="79">
        <v>0.17</v>
      </c>
      <c r="N91" s="79">
        <v>0.03</v>
      </c>
    </row>
    <row r="92" spans="2:14">
      <c r="B92" t="s">
        <v>1278</v>
      </c>
      <c r="C92" t="s">
        <v>1279</v>
      </c>
      <c r="D92" t="s">
        <v>106</v>
      </c>
      <c r="E92" t="s">
        <v>129</v>
      </c>
      <c r="F92" t="s">
        <v>1280</v>
      </c>
      <c r="G92" t="s">
        <v>133</v>
      </c>
      <c r="H92" t="s">
        <v>108</v>
      </c>
      <c r="I92" s="79">
        <v>5527</v>
      </c>
      <c r="J92" s="79">
        <v>16550</v>
      </c>
      <c r="K92" s="79">
        <v>914.71849999999995</v>
      </c>
      <c r="L92" s="79">
        <v>0.11</v>
      </c>
      <c r="M92" s="79">
        <v>0.43</v>
      </c>
      <c r="N92" s="79">
        <v>7.0000000000000007E-2</v>
      </c>
    </row>
    <row r="93" spans="2:14">
      <c r="B93" t="s">
        <v>1281</v>
      </c>
      <c r="C93" t="s">
        <v>1282</v>
      </c>
      <c r="D93" t="s">
        <v>106</v>
      </c>
      <c r="E93" t="s">
        <v>129</v>
      </c>
      <c r="F93" t="s">
        <v>1283</v>
      </c>
      <c r="G93" t="s">
        <v>135</v>
      </c>
      <c r="H93" t="s">
        <v>108</v>
      </c>
      <c r="I93" s="79">
        <v>11755</v>
      </c>
      <c r="J93" s="79">
        <v>2515</v>
      </c>
      <c r="K93" s="79">
        <v>295.63825000000003</v>
      </c>
      <c r="L93" s="79">
        <v>0.02</v>
      </c>
      <c r="M93" s="79">
        <v>0.14000000000000001</v>
      </c>
      <c r="N93" s="79">
        <v>0.02</v>
      </c>
    </row>
    <row r="94" spans="2:14">
      <c r="B94" s="80" t="s">
        <v>1284</v>
      </c>
      <c r="E94" s="16"/>
      <c r="F94" s="16"/>
      <c r="G94" s="16"/>
      <c r="I94" s="81">
        <v>1432981.46</v>
      </c>
      <c r="K94" s="81">
        <v>9746.4593878899996</v>
      </c>
      <c r="M94" s="81">
        <v>4.5599999999999996</v>
      </c>
      <c r="N94" s="81">
        <v>0.78</v>
      </c>
    </row>
    <row r="95" spans="2:14">
      <c r="B95" t="s">
        <v>1285</v>
      </c>
      <c r="C95" t="s">
        <v>1286</v>
      </c>
      <c r="D95" t="s">
        <v>106</v>
      </c>
      <c r="E95" t="s">
        <v>129</v>
      </c>
      <c r="F95" t="s">
        <v>1287</v>
      </c>
      <c r="G95" t="s">
        <v>107</v>
      </c>
      <c r="H95" t="s">
        <v>108</v>
      </c>
      <c r="I95" s="79">
        <v>12953</v>
      </c>
      <c r="J95" s="79">
        <v>1674</v>
      </c>
      <c r="K95" s="79">
        <v>216.83322000000001</v>
      </c>
      <c r="L95" s="79">
        <v>0.21</v>
      </c>
      <c r="M95" s="79">
        <v>0.1</v>
      </c>
      <c r="N95" s="79">
        <v>0.02</v>
      </c>
    </row>
    <row r="96" spans="2:14">
      <c r="B96" t="s">
        <v>1288</v>
      </c>
      <c r="C96" t="s">
        <v>1289</v>
      </c>
      <c r="D96" t="s">
        <v>106</v>
      </c>
      <c r="E96" t="s">
        <v>129</v>
      </c>
      <c r="F96" t="s">
        <v>1290</v>
      </c>
      <c r="G96" t="s">
        <v>107</v>
      </c>
      <c r="H96" t="s">
        <v>108</v>
      </c>
      <c r="I96" s="79">
        <v>3355</v>
      </c>
      <c r="J96" s="79">
        <v>13260</v>
      </c>
      <c r="K96" s="79">
        <v>444.87299999999999</v>
      </c>
      <c r="L96" s="79">
        <v>0.06</v>
      </c>
      <c r="M96" s="79">
        <v>0.21</v>
      </c>
      <c r="N96" s="79">
        <v>0.04</v>
      </c>
    </row>
    <row r="97" spans="2:14">
      <c r="B97" t="s">
        <v>1291</v>
      </c>
      <c r="C97" t="s">
        <v>1292</v>
      </c>
      <c r="D97" t="s">
        <v>106</v>
      </c>
      <c r="E97" t="s">
        <v>129</v>
      </c>
      <c r="F97" t="s">
        <v>1293</v>
      </c>
      <c r="G97" t="s">
        <v>1154</v>
      </c>
      <c r="H97" t="s">
        <v>108</v>
      </c>
      <c r="I97" s="79">
        <v>9305</v>
      </c>
      <c r="J97" s="79">
        <v>5199</v>
      </c>
      <c r="K97" s="79">
        <v>483.76695000000001</v>
      </c>
      <c r="L97" s="79">
        <v>0.16</v>
      </c>
      <c r="M97" s="79">
        <v>0.23</v>
      </c>
      <c r="N97" s="79">
        <v>0.04</v>
      </c>
    </row>
    <row r="98" spans="2:14">
      <c r="B98" t="s">
        <v>1294</v>
      </c>
      <c r="C98" t="s">
        <v>1295</v>
      </c>
      <c r="D98" t="s">
        <v>106</v>
      </c>
      <c r="E98" t="s">
        <v>129</v>
      </c>
      <c r="F98" t="s">
        <v>1296</v>
      </c>
      <c r="G98" t="s">
        <v>1067</v>
      </c>
      <c r="H98" t="s">
        <v>108</v>
      </c>
      <c r="I98" s="79">
        <v>27569</v>
      </c>
      <c r="J98" s="79">
        <v>1927</v>
      </c>
      <c r="K98" s="79">
        <v>531.25463000000002</v>
      </c>
      <c r="L98" s="79">
        <v>0.11</v>
      </c>
      <c r="M98" s="79">
        <v>0.25</v>
      </c>
      <c r="N98" s="79">
        <v>0.04</v>
      </c>
    </row>
    <row r="99" spans="2:14">
      <c r="B99" t="s">
        <v>1297</v>
      </c>
      <c r="C99" t="s">
        <v>1298</v>
      </c>
      <c r="D99" t="s">
        <v>106</v>
      </c>
      <c r="E99" t="s">
        <v>129</v>
      </c>
      <c r="F99" t="s">
        <v>1299</v>
      </c>
      <c r="G99" t="s">
        <v>1067</v>
      </c>
      <c r="H99" t="s">
        <v>108</v>
      </c>
      <c r="I99" s="79">
        <v>0.8</v>
      </c>
      <c r="J99" s="79">
        <v>409.7</v>
      </c>
      <c r="K99" s="79">
        <v>3.2775999999999999E-3</v>
      </c>
      <c r="L99" s="79">
        <v>0</v>
      </c>
      <c r="M99" s="79">
        <v>0</v>
      </c>
      <c r="N99" s="79">
        <v>0</v>
      </c>
    </row>
    <row r="100" spans="2:14">
      <c r="B100" t="s">
        <v>1300</v>
      </c>
      <c r="C100" t="s">
        <v>1301</v>
      </c>
      <c r="D100" t="s">
        <v>106</v>
      </c>
      <c r="E100" t="s">
        <v>129</v>
      </c>
      <c r="F100" t="s">
        <v>1302</v>
      </c>
      <c r="G100" t="s">
        <v>1080</v>
      </c>
      <c r="H100" t="s">
        <v>108</v>
      </c>
      <c r="I100" s="79">
        <v>16967</v>
      </c>
      <c r="J100" s="79">
        <v>712.5</v>
      </c>
      <c r="K100" s="79">
        <v>120.889875</v>
      </c>
      <c r="L100" s="79">
        <v>0.16</v>
      </c>
      <c r="M100" s="79">
        <v>0.06</v>
      </c>
      <c r="N100" s="79">
        <v>0.01</v>
      </c>
    </row>
    <row r="101" spans="2:14">
      <c r="B101" t="s">
        <v>1303</v>
      </c>
      <c r="C101" t="s">
        <v>1304</v>
      </c>
      <c r="D101" t="s">
        <v>106</v>
      </c>
      <c r="E101" t="s">
        <v>129</v>
      </c>
      <c r="F101" t="s">
        <v>1305</v>
      </c>
      <c r="G101" t="s">
        <v>1080</v>
      </c>
      <c r="H101" t="s">
        <v>108</v>
      </c>
      <c r="I101" s="79">
        <v>40000</v>
      </c>
      <c r="J101" s="79">
        <v>204.8</v>
      </c>
      <c r="K101" s="79">
        <v>81.92</v>
      </c>
      <c r="L101" s="79">
        <v>0.4</v>
      </c>
      <c r="M101" s="79">
        <v>0.04</v>
      </c>
      <c r="N101" s="79">
        <v>0.01</v>
      </c>
    </row>
    <row r="102" spans="2:14">
      <c r="B102" t="s">
        <v>1306</v>
      </c>
      <c r="C102" t="s">
        <v>1307</v>
      </c>
      <c r="D102" t="s">
        <v>106</v>
      </c>
      <c r="E102" t="s">
        <v>129</v>
      </c>
      <c r="F102" t="s">
        <v>1308</v>
      </c>
      <c r="G102" t="s">
        <v>1309</v>
      </c>
      <c r="H102" t="s">
        <v>108</v>
      </c>
      <c r="I102" s="79">
        <v>23701</v>
      </c>
      <c r="J102" s="79">
        <v>1808</v>
      </c>
      <c r="K102" s="79">
        <v>428.51407999999998</v>
      </c>
      <c r="L102" s="79">
        <v>0.08</v>
      </c>
      <c r="M102" s="79">
        <v>0.2</v>
      </c>
      <c r="N102" s="79">
        <v>0.03</v>
      </c>
    </row>
    <row r="103" spans="2:14">
      <c r="B103" t="s">
        <v>1310</v>
      </c>
      <c r="C103" t="s">
        <v>1311</v>
      </c>
      <c r="D103" t="s">
        <v>106</v>
      </c>
      <c r="E103" t="s">
        <v>129</v>
      </c>
      <c r="F103" t="s">
        <v>1312</v>
      </c>
      <c r="G103" t="s">
        <v>1309</v>
      </c>
      <c r="H103" t="s">
        <v>108</v>
      </c>
      <c r="I103" s="79">
        <v>61369.95</v>
      </c>
      <c r="J103" s="79">
        <v>315.60000000000002</v>
      </c>
      <c r="K103" s="79">
        <v>193.68356220000001</v>
      </c>
      <c r="L103" s="79">
        <v>0.05</v>
      </c>
      <c r="M103" s="79">
        <v>0.09</v>
      </c>
      <c r="N103" s="79">
        <v>0.02</v>
      </c>
    </row>
    <row r="104" spans="2:14">
      <c r="B104" t="s">
        <v>1313</v>
      </c>
      <c r="C104" t="s">
        <v>1314</v>
      </c>
      <c r="D104" t="s">
        <v>106</v>
      </c>
      <c r="E104" t="s">
        <v>129</v>
      </c>
      <c r="F104" t="s">
        <v>814</v>
      </c>
      <c r="G104" t="s">
        <v>118</v>
      </c>
      <c r="H104" t="s">
        <v>108</v>
      </c>
      <c r="I104" s="79">
        <v>0.79</v>
      </c>
      <c r="J104" s="79">
        <v>52.4</v>
      </c>
      <c r="K104" s="79">
        <v>4.1396E-4</v>
      </c>
      <c r="L104" s="79">
        <v>0</v>
      </c>
      <c r="M104" s="79">
        <v>0</v>
      </c>
      <c r="N104" s="79">
        <v>0</v>
      </c>
    </row>
    <row r="105" spans="2:14">
      <c r="B105" t="s">
        <v>1315</v>
      </c>
      <c r="C105" t="s">
        <v>1316</v>
      </c>
      <c r="D105" t="s">
        <v>106</v>
      </c>
      <c r="E105" t="s">
        <v>129</v>
      </c>
      <c r="F105" t="s">
        <v>1317</v>
      </c>
      <c r="G105" t="s">
        <v>1188</v>
      </c>
      <c r="H105" t="s">
        <v>108</v>
      </c>
      <c r="I105" s="79">
        <v>95189</v>
      </c>
      <c r="J105" s="79">
        <v>272.7</v>
      </c>
      <c r="K105" s="79">
        <v>259.58040299999999</v>
      </c>
      <c r="L105" s="79">
        <v>0.49</v>
      </c>
      <c r="M105" s="79">
        <v>0.12</v>
      </c>
      <c r="N105" s="79">
        <v>0.02</v>
      </c>
    </row>
    <row r="106" spans="2:14">
      <c r="B106" t="s">
        <v>1318</v>
      </c>
      <c r="C106" t="s">
        <v>1319</v>
      </c>
      <c r="D106" t="s">
        <v>106</v>
      </c>
      <c r="E106" t="s">
        <v>129</v>
      </c>
      <c r="F106" t="s">
        <v>1320</v>
      </c>
      <c r="G106" t="s">
        <v>566</v>
      </c>
      <c r="H106" t="s">
        <v>108</v>
      </c>
      <c r="I106" s="79">
        <v>32138.11</v>
      </c>
      <c r="J106" s="79">
        <v>890</v>
      </c>
      <c r="K106" s="79">
        <v>286.029179</v>
      </c>
      <c r="L106" s="79">
        <v>0.12</v>
      </c>
      <c r="M106" s="79">
        <v>0.13</v>
      </c>
      <c r="N106" s="79">
        <v>0.02</v>
      </c>
    </row>
    <row r="107" spans="2:14">
      <c r="B107" t="s">
        <v>1321</v>
      </c>
      <c r="C107" t="s">
        <v>1322</v>
      </c>
      <c r="D107" t="s">
        <v>106</v>
      </c>
      <c r="E107" t="s">
        <v>129</v>
      </c>
      <c r="F107" t="s">
        <v>1323</v>
      </c>
      <c r="G107" t="s">
        <v>566</v>
      </c>
      <c r="H107" t="s">
        <v>108</v>
      </c>
      <c r="I107" s="79">
        <v>29750</v>
      </c>
      <c r="J107" s="79">
        <v>2727</v>
      </c>
      <c r="K107" s="79">
        <v>811.28250000000003</v>
      </c>
      <c r="L107" s="79">
        <v>0.2</v>
      </c>
      <c r="M107" s="79">
        <v>0.38</v>
      </c>
      <c r="N107" s="79">
        <v>0.06</v>
      </c>
    </row>
    <row r="108" spans="2:14">
      <c r="B108" t="s">
        <v>1324</v>
      </c>
      <c r="C108" t="s">
        <v>1325</v>
      </c>
      <c r="D108" t="s">
        <v>106</v>
      </c>
      <c r="E108" t="s">
        <v>129</v>
      </c>
      <c r="F108" t="s">
        <v>1326</v>
      </c>
      <c r="G108" t="s">
        <v>566</v>
      </c>
      <c r="H108" t="s">
        <v>108</v>
      </c>
      <c r="I108" s="79">
        <v>49262</v>
      </c>
      <c r="J108" s="79">
        <v>634.29999999999995</v>
      </c>
      <c r="K108" s="79">
        <v>312.46886599999999</v>
      </c>
      <c r="L108" s="79">
        <v>0.38</v>
      </c>
      <c r="M108" s="79">
        <v>0.15</v>
      </c>
      <c r="N108" s="79">
        <v>0.02</v>
      </c>
    </row>
    <row r="109" spans="2:14">
      <c r="B109" t="s">
        <v>1327</v>
      </c>
      <c r="C109" t="s">
        <v>1328</v>
      </c>
      <c r="D109" t="s">
        <v>106</v>
      </c>
      <c r="E109" t="s">
        <v>129</v>
      </c>
      <c r="F109" t="s">
        <v>1047</v>
      </c>
      <c r="G109" t="s">
        <v>566</v>
      </c>
      <c r="H109" t="s">
        <v>108</v>
      </c>
      <c r="I109" s="79">
        <v>691.4</v>
      </c>
      <c r="J109" s="79">
        <v>402.2</v>
      </c>
      <c r="K109" s="79">
        <v>2.7808107999999998</v>
      </c>
      <c r="L109" s="79">
        <v>0.01</v>
      </c>
      <c r="M109" s="79">
        <v>0</v>
      </c>
      <c r="N109" s="79">
        <v>0</v>
      </c>
    </row>
    <row r="110" spans="2:14">
      <c r="B110" t="s">
        <v>1329</v>
      </c>
      <c r="C110" t="s">
        <v>1330</v>
      </c>
      <c r="D110" t="s">
        <v>106</v>
      </c>
      <c r="E110" t="s">
        <v>129</v>
      </c>
      <c r="F110" t="s">
        <v>1331</v>
      </c>
      <c r="G110" t="s">
        <v>566</v>
      </c>
      <c r="H110" t="s">
        <v>108</v>
      </c>
      <c r="I110" s="79">
        <v>116848</v>
      </c>
      <c r="J110" s="79">
        <v>885.7</v>
      </c>
      <c r="K110" s="79">
        <v>1034.922736</v>
      </c>
      <c r="L110" s="79">
        <v>0.15</v>
      </c>
      <c r="M110" s="79">
        <v>0.48</v>
      </c>
      <c r="N110" s="79">
        <v>0.08</v>
      </c>
    </row>
    <row r="111" spans="2:14">
      <c r="B111" t="s">
        <v>1332</v>
      </c>
      <c r="C111" t="s">
        <v>1333</v>
      </c>
      <c r="D111" t="s">
        <v>106</v>
      </c>
      <c r="E111" t="s">
        <v>129</v>
      </c>
      <c r="F111" t="s">
        <v>1334</v>
      </c>
      <c r="G111" t="s">
        <v>566</v>
      </c>
      <c r="H111" t="s">
        <v>108</v>
      </c>
      <c r="I111" s="79">
        <v>18649</v>
      </c>
      <c r="J111" s="79">
        <v>1528</v>
      </c>
      <c r="K111" s="79">
        <v>284.95672000000002</v>
      </c>
      <c r="L111" s="79">
        <v>0.11</v>
      </c>
      <c r="M111" s="79">
        <v>0.13</v>
      </c>
      <c r="N111" s="79">
        <v>0.02</v>
      </c>
    </row>
    <row r="112" spans="2:14">
      <c r="B112" t="s">
        <v>1335</v>
      </c>
      <c r="C112" t="s">
        <v>1336</v>
      </c>
      <c r="D112" t="s">
        <v>106</v>
      </c>
      <c r="E112" t="s">
        <v>129</v>
      </c>
      <c r="F112" t="s">
        <v>1337</v>
      </c>
      <c r="G112" t="s">
        <v>945</v>
      </c>
      <c r="H112" t="s">
        <v>108</v>
      </c>
      <c r="I112" s="79">
        <v>25893</v>
      </c>
      <c r="J112" s="79">
        <v>1961</v>
      </c>
      <c r="K112" s="79">
        <v>507.76173</v>
      </c>
      <c r="L112" s="79">
        <v>0.18</v>
      </c>
      <c r="M112" s="79">
        <v>0.24</v>
      </c>
      <c r="N112" s="79">
        <v>0.04</v>
      </c>
    </row>
    <row r="113" spans="2:14">
      <c r="B113" t="s">
        <v>1338</v>
      </c>
      <c r="C113" t="s">
        <v>1339</v>
      </c>
      <c r="D113" t="s">
        <v>106</v>
      </c>
      <c r="E113" t="s">
        <v>129</v>
      </c>
      <c r="F113" t="s">
        <v>1340</v>
      </c>
      <c r="G113" t="s">
        <v>1204</v>
      </c>
      <c r="H113" t="s">
        <v>108</v>
      </c>
      <c r="I113" s="79">
        <v>27464.7</v>
      </c>
      <c r="J113" s="79">
        <v>31.3</v>
      </c>
      <c r="K113" s="79">
        <v>8.5964510999999995</v>
      </c>
      <c r="L113" s="79">
        <v>0.06</v>
      </c>
      <c r="M113" s="79">
        <v>0</v>
      </c>
      <c r="N113" s="79">
        <v>0</v>
      </c>
    </row>
    <row r="114" spans="2:14">
      <c r="B114" t="s">
        <v>1341</v>
      </c>
      <c r="C114" t="s">
        <v>1342</v>
      </c>
      <c r="D114" t="s">
        <v>106</v>
      </c>
      <c r="E114" t="s">
        <v>129</v>
      </c>
      <c r="F114" t="s">
        <v>1343</v>
      </c>
      <c r="G114" t="s">
        <v>1204</v>
      </c>
      <c r="H114" t="s">
        <v>108</v>
      </c>
      <c r="I114" s="79">
        <v>290284.5</v>
      </c>
      <c r="J114" s="79">
        <v>127.8</v>
      </c>
      <c r="K114" s="79">
        <v>370.98359099999999</v>
      </c>
      <c r="L114" s="79">
        <v>0.11</v>
      </c>
      <c r="M114" s="79">
        <v>0.17</v>
      </c>
      <c r="N114" s="79">
        <v>0.03</v>
      </c>
    </row>
    <row r="115" spans="2:14">
      <c r="B115" t="s">
        <v>1344</v>
      </c>
      <c r="C115" t="s">
        <v>1345</v>
      </c>
      <c r="D115" t="s">
        <v>106</v>
      </c>
      <c r="E115" t="s">
        <v>129</v>
      </c>
      <c r="F115" t="s">
        <v>1346</v>
      </c>
      <c r="G115" t="s">
        <v>1204</v>
      </c>
      <c r="H115" t="s">
        <v>108</v>
      </c>
      <c r="I115" s="79">
        <v>19828.900000000001</v>
      </c>
      <c r="J115" s="79">
        <v>671.3</v>
      </c>
      <c r="K115" s="79">
        <v>133.11140570000001</v>
      </c>
      <c r="L115" s="79">
        <v>0.08</v>
      </c>
      <c r="M115" s="79">
        <v>0.06</v>
      </c>
      <c r="N115" s="79">
        <v>0.01</v>
      </c>
    </row>
    <row r="116" spans="2:14">
      <c r="B116" t="s">
        <v>1347</v>
      </c>
      <c r="C116" t="s">
        <v>1348</v>
      </c>
      <c r="D116" t="s">
        <v>106</v>
      </c>
      <c r="E116" t="s">
        <v>129</v>
      </c>
      <c r="F116" t="s">
        <v>1349</v>
      </c>
      <c r="G116" t="s">
        <v>1204</v>
      </c>
      <c r="H116" t="s">
        <v>108</v>
      </c>
      <c r="I116" s="79">
        <v>57886.6</v>
      </c>
      <c r="J116" s="79">
        <v>22.7</v>
      </c>
      <c r="K116" s="79">
        <v>13.1402582</v>
      </c>
      <c r="L116" s="79">
        <v>0.06</v>
      </c>
      <c r="M116" s="79">
        <v>0.01</v>
      </c>
      <c r="N116" s="79">
        <v>0</v>
      </c>
    </row>
    <row r="117" spans="2:14">
      <c r="B117" t="s">
        <v>1350</v>
      </c>
      <c r="C117" t="s">
        <v>1351</v>
      </c>
      <c r="D117" t="s">
        <v>106</v>
      </c>
      <c r="E117" t="s">
        <v>129</v>
      </c>
      <c r="F117" t="s">
        <v>1352</v>
      </c>
      <c r="G117" t="s">
        <v>1204</v>
      </c>
      <c r="H117" t="s">
        <v>108</v>
      </c>
      <c r="I117" s="79">
        <v>21160.06</v>
      </c>
      <c r="J117" s="79">
        <v>30.8</v>
      </c>
      <c r="K117" s="79">
        <v>6.51729848</v>
      </c>
      <c r="L117" s="79">
        <v>0.12</v>
      </c>
      <c r="M117" s="79">
        <v>0</v>
      </c>
      <c r="N117" s="79">
        <v>0</v>
      </c>
    </row>
    <row r="118" spans="2:14">
      <c r="B118" t="s">
        <v>1353</v>
      </c>
      <c r="C118" t="s">
        <v>1354</v>
      </c>
      <c r="D118" t="s">
        <v>106</v>
      </c>
      <c r="E118" t="s">
        <v>129</v>
      </c>
      <c r="F118" t="s">
        <v>1355</v>
      </c>
      <c r="G118" t="s">
        <v>930</v>
      </c>
      <c r="H118" t="s">
        <v>108</v>
      </c>
      <c r="I118" s="79">
        <v>143</v>
      </c>
      <c r="J118" s="79">
        <v>4045</v>
      </c>
      <c r="K118" s="79">
        <v>5.7843499999999999</v>
      </c>
      <c r="L118" s="79">
        <v>0</v>
      </c>
      <c r="M118" s="79">
        <v>0</v>
      </c>
      <c r="N118" s="79">
        <v>0</v>
      </c>
    </row>
    <row r="119" spans="2:14">
      <c r="B119" t="s">
        <v>1356</v>
      </c>
      <c r="C119" t="s">
        <v>1357</v>
      </c>
      <c r="D119" t="s">
        <v>106</v>
      </c>
      <c r="E119" t="s">
        <v>129</v>
      </c>
      <c r="F119" t="s">
        <v>1358</v>
      </c>
      <c r="G119" t="s">
        <v>930</v>
      </c>
      <c r="H119" t="s">
        <v>108</v>
      </c>
      <c r="I119" s="79">
        <v>21804</v>
      </c>
      <c r="J119" s="79">
        <v>1297</v>
      </c>
      <c r="K119" s="79">
        <v>282.79788000000002</v>
      </c>
      <c r="L119" s="79">
        <v>0.15</v>
      </c>
      <c r="M119" s="79">
        <v>0.13</v>
      </c>
      <c r="N119" s="79">
        <v>0.02</v>
      </c>
    </row>
    <row r="120" spans="2:14">
      <c r="B120" t="s">
        <v>1359</v>
      </c>
      <c r="C120" t="s">
        <v>1360</v>
      </c>
      <c r="D120" t="s">
        <v>106</v>
      </c>
      <c r="E120" t="s">
        <v>129</v>
      </c>
      <c r="F120" t="s">
        <v>1361</v>
      </c>
      <c r="G120" t="s">
        <v>930</v>
      </c>
      <c r="H120" t="s">
        <v>108</v>
      </c>
      <c r="I120" s="79">
        <v>49246</v>
      </c>
      <c r="J120" s="79">
        <v>630.29999999999995</v>
      </c>
      <c r="K120" s="79">
        <v>310.397538</v>
      </c>
      <c r="L120" s="79">
        <v>0.15</v>
      </c>
      <c r="M120" s="79">
        <v>0.15</v>
      </c>
      <c r="N120" s="79">
        <v>0.02</v>
      </c>
    </row>
    <row r="121" spans="2:14">
      <c r="B121" t="s">
        <v>1362</v>
      </c>
      <c r="C121" t="s">
        <v>1363</v>
      </c>
      <c r="D121" t="s">
        <v>106</v>
      </c>
      <c r="E121" t="s">
        <v>129</v>
      </c>
      <c r="F121" t="s">
        <v>1364</v>
      </c>
      <c r="G121" t="s">
        <v>930</v>
      </c>
      <c r="H121" t="s">
        <v>108</v>
      </c>
      <c r="I121" s="79">
        <v>92100</v>
      </c>
      <c r="J121" s="79">
        <v>225.3</v>
      </c>
      <c r="K121" s="79">
        <v>207.50129999999999</v>
      </c>
      <c r="L121" s="79">
        <v>0.06</v>
      </c>
      <c r="M121" s="79">
        <v>0.1</v>
      </c>
      <c r="N121" s="79">
        <v>0.02</v>
      </c>
    </row>
    <row r="122" spans="2:14">
      <c r="B122" t="s">
        <v>1365</v>
      </c>
      <c r="C122" t="s">
        <v>1366</v>
      </c>
      <c r="D122" t="s">
        <v>106</v>
      </c>
      <c r="E122" t="s">
        <v>129</v>
      </c>
      <c r="F122" t="s">
        <v>1367</v>
      </c>
      <c r="G122" t="s">
        <v>930</v>
      </c>
      <c r="H122" t="s">
        <v>108</v>
      </c>
      <c r="I122" s="79">
        <v>9672</v>
      </c>
      <c r="J122" s="79">
        <v>940</v>
      </c>
      <c r="K122" s="79">
        <v>90.916799999999995</v>
      </c>
      <c r="L122" s="79">
        <v>0.11</v>
      </c>
      <c r="M122" s="79">
        <v>0.04</v>
      </c>
      <c r="N122" s="79">
        <v>0.01</v>
      </c>
    </row>
    <row r="123" spans="2:14">
      <c r="B123" t="s">
        <v>1368</v>
      </c>
      <c r="C123" t="s">
        <v>1369</v>
      </c>
      <c r="D123" t="s">
        <v>106</v>
      </c>
      <c r="E123" t="s">
        <v>129</v>
      </c>
      <c r="F123" t="s">
        <v>1370</v>
      </c>
      <c r="G123" t="s">
        <v>976</v>
      </c>
      <c r="H123" t="s">
        <v>108</v>
      </c>
      <c r="I123" s="79">
        <v>1805</v>
      </c>
      <c r="J123" s="79">
        <v>7487</v>
      </c>
      <c r="K123" s="79">
        <v>135.14035000000001</v>
      </c>
      <c r="L123" s="79">
        <v>0.11</v>
      </c>
      <c r="M123" s="79">
        <v>0.06</v>
      </c>
      <c r="N123" s="79">
        <v>0.01</v>
      </c>
    </row>
    <row r="124" spans="2:14">
      <c r="B124" t="s">
        <v>1371</v>
      </c>
      <c r="C124" t="s">
        <v>1372</v>
      </c>
      <c r="D124" t="s">
        <v>106</v>
      </c>
      <c r="E124" t="s">
        <v>129</v>
      </c>
      <c r="F124" t="s">
        <v>1373</v>
      </c>
      <c r="G124" t="s">
        <v>976</v>
      </c>
      <c r="H124" t="s">
        <v>108</v>
      </c>
      <c r="I124" s="79">
        <v>3815</v>
      </c>
      <c r="J124" s="79">
        <v>1628</v>
      </c>
      <c r="K124" s="79">
        <v>62.108199999999997</v>
      </c>
      <c r="L124" s="79">
        <v>0.03</v>
      </c>
      <c r="M124" s="79">
        <v>0.03</v>
      </c>
      <c r="N124" s="79">
        <v>0</v>
      </c>
    </row>
    <row r="125" spans="2:14">
      <c r="B125" t="s">
        <v>1374</v>
      </c>
      <c r="C125" t="s">
        <v>1375</v>
      </c>
      <c r="D125" t="s">
        <v>106</v>
      </c>
      <c r="E125" t="s">
        <v>129</v>
      </c>
      <c r="F125" t="s">
        <v>1376</v>
      </c>
      <c r="G125" t="s">
        <v>976</v>
      </c>
      <c r="H125" t="s">
        <v>108</v>
      </c>
      <c r="I125" s="79">
        <v>170036</v>
      </c>
      <c r="J125" s="79">
        <v>42.5</v>
      </c>
      <c r="K125" s="79">
        <v>72.265299999999996</v>
      </c>
      <c r="L125" s="79">
        <v>0.05</v>
      </c>
      <c r="M125" s="79">
        <v>0.03</v>
      </c>
      <c r="N125" s="79">
        <v>0.01</v>
      </c>
    </row>
    <row r="126" spans="2:14">
      <c r="B126" t="s">
        <v>1377</v>
      </c>
      <c r="C126" t="s">
        <v>1378</v>
      </c>
      <c r="D126" t="s">
        <v>106</v>
      </c>
      <c r="E126" t="s">
        <v>129</v>
      </c>
      <c r="F126" t="s">
        <v>829</v>
      </c>
      <c r="G126" t="s">
        <v>394</v>
      </c>
      <c r="H126" t="s">
        <v>108</v>
      </c>
      <c r="I126" s="79">
        <v>0.95</v>
      </c>
      <c r="J126" s="79">
        <v>52.7</v>
      </c>
      <c r="K126" s="79">
        <v>5.0065000000000005E-4</v>
      </c>
      <c r="L126" s="79">
        <v>0</v>
      </c>
      <c r="M126" s="79">
        <v>0</v>
      </c>
      <c r="N126" s="79">
        <v>0</v>
      </c>
    </row>
    <row r="127" spans="2:14">
      <c r="B127" t="s">
        <v>1379</v>
      </c>
      <c r="C127" t="s">
        <v>1380</v>
      </c>
      <c r="D127" t="s">
        <v>106</v>
      </c>
      <c r="E127" t="s">
        <v>129</v>
      </c>
      <c r="F127" t="s">
        <v>825</v>
      </c>
      <c r="G127" t="s">
        <v>394</v>
      </c>
      <c r="H127" t="s">
        <v>108</v>
      </c>
      <c r="I127" s="79">
        <v>331.7</v>
      </c>
      <c r="J127" s="79">
        <v>654.6</v>
      </c>
      <c r="K127" s="79">
        <v>2.1713081999999999</v>
      </c>
      <c r="L127" s="79">
        <v>0</v>
      </c>
      <c r="M127" s="79">
        <v>0</v>
      </c>
      <c r="N127" s="79">
        <v>0</v>
      </c>
    </row>
    <row r="128" spans="2:14">
      <c r="B128" t="s">
        <v>1381</v>
      </c>
      <c r="C128" t="s">
        <v>1382</v>
      </c>
      <c r="D128" t="s">
        <v>106</v>
      </c>
      <c r="E128" t="s">
        <v>129</v>
      </c>
      <c r="F128" t="s">
        <v>1383</v>
      </c>
      <c r="G128" t="s">
        <v>956</v>
      </c>
      <c r="H128" t="s">
        <v>108</v>
      </c>
      <c r="I128" s="79">
        <v>6533</v>
      </c>
      <c r="J128" s="79">
        <v>5839</v>
      </c>
      <c r="K128" s="79">
        <v>381.46186999999998</v>
      </c>
      <c r="L128" s="79">
        <v>0.06</v>
      </c>
      <c r="M128" s="79">
        <v>0.18</v>
      </c>
      <c r="N128" s="79">
        <v>0.03</v>
      </c>
    </row>
    <row r="129" spans="2:14">
      <c r="B129" t="s">
        <v>1384</v>
      </c>
      <c r="C129" t="s">
        <v>1385</v>
      </c>
      <c r="D129" t="s">
        <v>106</v>
      </c>
      <c r="E129" t="s">
        <v>129</v>
      </c>
      <c r="F129" t="s">
        <v>1386</v>
      </c>
      <c r="G129" t="s">
        <v>133</v>
      </c>
      <c r="H129" t="s">
        <v>108</v>
      </c>
      <c r="I129" s="79">
        <v>9694</v>
      </c>
      <c r="J129" s="79">
        <v>736.6</v>
      </c>
      <c r="K129" s="79">
        <v>71.406003999999996</v>
      </c>
      <c r="L129" s="79">
        <v>0.02</v>
      </c>
      <c r="M129" s="79">
        <v>0.03</v>
      </c>
      <c r="N129" s="79">
        <v>0.01</v>
      </c>
    </row>
    <row r="130" spans="2:14">
      <c r="B130" t="s">
        <v>1387</v>
      </c>
      <c r="C130" t="s">
        <v>1388</v>
      </c>
      <c r="D130" t="s">
        <v>106</v>
      </c>
      <c r="E130" t="s">
        <v>129</v>
      </c>
      <c r="F130" t="s">
        <v>1389</v>
      </c>
      <c r="G130" t="s">
        <v>133</v>
      </c>
      <c r="H130" t="s">
        <v>108</v>
      </c>
      <c r="I130" s="79">
        <v>21376</v>
      </c>
      <c r="J130" s="79">
        <v>2969</v>
      </c>
      <c r="K130" s="79">
        <v>634.65344000000005</v>
      </c>
      <c r="L130" s="79">
        <v>0.16</v>
      </c>
      <c r="M130" s="79">
        <v>0.3</v>
      </c>
      <c r="N130" s="79">
        <v>0.05</v>
      </c>
    </row>
    <row r="131" spans="2:14">
      <c r="B131" t="s">
        <v>1390</v>
      </c>
      <c r="C131" t="s">
        <v>1391</v>
      </c>
      <c r="D131" t="s">
        <v>106</v>
      </c>
      <c r="E131" t="s">
        <v>129</v>
      </c>
      <c r="F131" t="s">
        <v>1392</v>
      </c>
      <c r="G131" t="s">
        <v>133</v>
      </c>
      <c r="H131" t="s">
        <v>108</v>
      </c>
      <c r="I131" s="79">
        <v>11526</v>
      </c>
      <c r="J131" s="79">
        <v>2472</v>
      </c>
      <c r="K131" s="79">
        <v>284.92272000000003</v>
      </c>
      <c r="L131" s="79">
        <v>0.17</v>
      </c>
      <c r="M131" s="79">
        <v>0.13</v>
      </c>
      <c r="N131" s="79">
        <v>0.02</v>
      </c>
    </row>
    <row r="132" spans="2:14">
      <c r="B132" t="s">
        <v>1393</v>
      </c>
      <c r="C132" t="s">
        <v>1394</v>
      </c>
      <c r="D132" t="s">
        <v>106</v>
      </c>
      <c r="E132" t="s">
        <v>129</v>
      </c>
      <c r="F132" t="s">
        <v>1395</v>
      </c>
      <c r="G132" t="s">
        <v>133</v>
      </c>
      <c r="H132" t="s">
        <v>108</v>
      </c>
      <c r="I132" s="79">
        <v>14498</v>
      </c>
      <c r="J132" s="79">
        <v>864.7</v>
      </c>
      <c r="K132" s="79">
        <v>125.364206</v>
      </c>
      <c r="L132" s="79">
        <v>0.13</v>
      </c>
      <c r="M132" s="79">
        <v>0.06</v>
      </c>
      <c r="N132" s="79">
        <v>0.01</v>
      </c>
    </row>
    <row r="133" spans="2:14">
      <c r="B133" t="s">
        <v>1396</v>
      </c>
      <c r="C133" t="s">
        <v>1397</v>
      </c>
      <c r="D133" t="s">
        <v>106</v>
      </c>
      <c r="E133" t="s">
        <v>129</v>
      </c>
      <c r="F133" t="s">
        <v>1398</v>
      </c>
      <c r="G133" t="s">
        <v>135</v>
      </c>
      <c r="H133" t="s">
        <v>108</v>
      </c>
      <c r="I133" s="79">
        <v>18212</v>
      </c>
      <c r="J133" s="79">
        <v>1719</v>
      </c>
      <c r="K133" s="79">
        <v>313.06428</v>
      </c>
      <c r="L133" s="79">
        <v>0.05</v>
      </c>
      <c r="M133" s="79">
        <v>0.15</v>
      </c>
      <c r="N133" s="79">
        <v>0.02</v>
      </c>
    </row>
    <row r="134" spans="2:14">
      <c r="B134" t="s">
        <v>1399</v>
      </c>
      <c r="C134" t="s">
        <v>1400</v>
      </c>
      <c r="D134" t="s">
        <v>106</v>
      </c>
      <c r="E134" t="s">
        <v>129</v>
      </c>
      <c r="F134" t="s">
        <v>1401</v>
      </c>
      <c r="G134" t="s">
        <v>135</v>
      </c>
      <c r="H134" t="s">
        <v>108</v>
      </c>
      <c r="I134" s="79">
        <v>5983</v>
      </c>
      <c r="J134" s="79">
        <v>622.1</v>
      </c>
      <c r="K134" s="79">
        <v>37.220243000000004</v>
      </c>
      <c r="L134" s="79">
        <v>0.01</v>
      </c>
      <c r="M134" s="79">
        <v>0.02</v>
      </c>
      <c r="N134" s="79">
        <v>0</v>
      </c>
    </row>
    <row r="135" spans="2:14">
      <c r="B135" t="s">
        <v>1402</v>
      </c>
      <c r="C135" t="s">
        <v>1403</v>
      </c>
      <c r="D135" t="s">
        <v>106</v>
      </c>
      <c r="E135" t="s">
        <v>129</v>
      </c>
      <c r="F135" t="s">
        <v>1404</v>
      </c>
      <c r="G135" t="s">
        <v>138</v>
      </c>
      <c r="H135" t="s">
        <v>108</v>
      </c>
      <c r="I135" s="79">
        <v>15939</v>
      </c>
      <c r="J135" s="79">
        <v>1226</v>
      </c>
      <c r="K135" s="79">
        <v>195.41213999999999</v>
      </c>
      <c r="L135" s="79">
        <v>0.18</v>
      </c>
      <c r="M135" s="79">
        <v>0.09</v>
      </c>
      <c r="N135" s="79">
        <v>0.02</v>
      </c>
    </row>
    <row r="136" spans="2:14">
      <c r="B136" s="80" t="s">
        <v>1405</v>
      </c>
      <c r="E136" s="16"/>
      <c r="F136" s="16"/>
      <c r="G136" s="16"/>
      <c r="I136" s="81">
        <v>0</v>
      </c>
      <c r="K136" s="81">
        <v>0</v>
      </c>
      <c r="M136" s="81">
        <v>0</v>
      </c>
      <c r="N136" s="81">
        <v>0</v>
      </c>
    </row>
    <row r="137" spans="2:14">
      <c r="B137" t="s">
        <v>246</v>
      </c>
      <c r="C137" t="s">
        <v>246</v>
      </c>
      <c r="E137" s="16"/>
      <c r="F137" s="16"/>
      <c r="G137" t="s">
        <v>246</v>
      </c>
      <c r="H137" t="s">
        <v>246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</row>
    <row r="138" spans="2:14">
      <c r="B138" s="80" t="s">
        <v>250</v>
      </c>
      <c r="E138" s="16"/>
      <c r="F138" s="16"/>
      <c r="G138" s="16"/>
      <c r="I138" s="81">
        <v>604963</v>
      </c>
      <c r="K138" s="81">
        <v>58437.267972754649</v>
      </c>
      <c r="M138" s="81">
        <v>27.32</v>
      </c>
      <c r="N138" s="81">
        <v>4.6500000000000004</v>
      </c>
    </row>
    <row r="139" spans="2:14">
      <c r="B139" s="80" t="s">
        <v>356</v>
      </c>
      <c r="E139" s="16"/>
      <c r="F139" s="16"/>
      <c r="G139" s="16"/>
      <c r="I139" s="81">
        <v>133341</v>
      </c>
      <c r="K139" s="81">
        <v>13723.7040821625</v>
      </c>
      <c r="M139" s="81">
        <v>6.42</v>
      </c>
      <c r="N139" s="81">
        <v>1.0900000000000001</v>
      </c>
    </row>
    <row r="140" spans="2:14">
      <c r="B140" t="s">
        <v>1406</v>
      </c>
      <c r="C140" t="s">
        <v>1407</v>
      </c>
      <c r="D140" t="s">
        <v>1408</v>
      </c>
      <c r="E140" t="s">
        <v>1054</v>
      </c>
      <c r="F140" t="s">
        <v>1409</v>
      </c>
      <c r="G140" t="s">
        <v>1410</v>
      </c>
      <c r="H140" t="s">
        <v>112</v>
      </c>
      <c r="I140" s="79">
        <v>14000</v>
      </c>
      <c r="J140" s="79">
        <v>797</v>
      </c>
      <c r="K140" s="79">
        <v>403.36169999999998</v>
      </c>
      <c r="L140" s="79">
        <v>0</v>
      </c>
      <c r="M140" s="79">
        <v>0.19</v>
      </c>
      <c r="N140" s="79">
        <v>0.03</v>
      </c>
    </row>
    <row r="141" spans="2:14">
      <c r="B141" t="s">
        <v>1411</v>
      </c>
      <c r="C141" t="s">
        <v>1412</v>
      </c>
      <c r="D141" t="s">
        <v>1408</v>
      </c>
      <c r="E141" t="s">
        <v>1054</v>
      </c>
      <c r="F141" t="s">
        <v>1413</v>
      </c>
      <c r="G141" t="s">
        <v>1410</v>
      </c>
      <c r="H141" t="s">
        <v>112</v>
      </c>
      <c r="I141" s="79">
        <v>6907</v>
      </c>
      <c r="J141" s="79">
        <v>1060</v>
      </c>
      <c r="K141" s="79">
        <v>264.66933299999999</v>
      </c>
      <c r="L141" s="79">
        <v>0.02</v>
      </c>
      <c r="M141" s="79">
        <v>0.12</v>
      </c>
      <c r="N141" s="79">
        <v>0.02</v>
      </c>
    </row>
    <row r="142" spans="2:14">
      <c r="B142" t="s">
        <v>1414</v>
      </c>
      <c r="C142" t="s">
        <v>1415</v>
      </c>
      <c r="D142" t="s">
        <v>1408</v>
      </c>
      <c r="E142" t="s">
        <v>1054</v>
      </c>
      <c r="F142" t="s">
        <v>1416</v>
      </c>
      <c r="G142" t="s">
        <v>1417</v>
      </c>
      <c r="H142" t="s">
        <v>112</v>
      </c>
      <c r="I142" s="79">
        <v>3995</v>
      </c>
      <c r="J142" s="79">
        <v>3545</v>
      </c>
      <c r="K142" s="79">
        <v>511.96624125</v>
      </c>
      <c r="L142" s="79">
        <v>0.01</v>
      </c>
      <c r="M142" s="79">
        <v>0.24</v>
      </c>
      <c r="N142" s="79">
        <v>0.04</v>
      </c>
    </row>
    <row r="143" spans="2:14">
      <c r="B143" t="s">
        <v>1418</v>
      </c>
      <c r="C143" t="s">
        <v>1419</v>
      </c>
      <c r="D143" t="s">
        <v>1408</v>
      </c>
      <c r="E143" t="s">
        <v>1054</v>
      </c>
      <c r="F143" t="s">
        <v>1110</v>
      </c>
      <c r="G143" t="s">
        <v>1417</v>
      </c>
      <c r="H143" t="s">
        <v>112</v>
      </c>
      <c r="I143" s="79">
        <v>27075</v>
      </c>
      <c r="J143" s="79">
        <v>429</v>
      </c>
      <c r="K143" s="79">
        <v>419.88857625000003</v>
      </c>
      <c r="L143" s="79">
        <v>0</v>
      </c>
      <c r="M143" s="79">
        <v>0.2</v>
      </c>
      <c r="N143" s="79">
        <v>0.03</v>
      </c>
    </row>
    <row r="144" spans="2:14">
      <c r="B144" t="s">
        <v>1420</v>
      </c>
      <c r="C144" t="s">
        <v>1421</v>
      </c>
      <c r="D144" t="s">
        <v>1408</v>
      </c>
      <c r="E144" t="s">
        <v>1054</v>
      </c>
      <c r="F144" t="s">
        <v>1422</v>
      </c>
      <c r="G144" t="s">
        <v>1423</v>
      </c>
      <c r="H144" t="s">
        <v>112</v>
      </c>
      <c r="I144" s="79">
        <v>11921</v>
      </c>
      <c r="J144" s="79">
        <v>660</v>
      </c>
      <c r="K144" s="79">
        <v>284.42313899999999</v>
      </c>
      <c r="L144" s="79">
        <v>0.05</v>
      </c>
      <c r="M144" s="79">
        <v>0.13</v>
      </c>
      <c r="N144" s="79">
        <v>0.02</v>
      </c>
    </row>
    <row r="145" spans="2:14">
      <c r="B145" t="s">
        <v>1424</v>
      </c>
      <c r="C145" t="s">
        <v>1425</v>
      </c>
      <c r="D145" t="s">
        <v>1408</v>
      </c>
      <c r="E145" t="s">
        <v>1054</v>
      </c>
      <c r="F145" t="s">
        <v>1426</v>
      </c>
      <c r="G145" t="s">
        <v>1423</v>
      </c>
      <c r="H145" t="s">
        <v>112</v>
      </c>
      <c r="I145" s="79">
        <v>1117</v>
      </c>
      <c r="J145" s="79">
        <v>948</v>
      </c>
      <c r="K145" s="79">
        <v>38.279813400000002</v>
      </c>
      <c r="L145" s="79">
        <v>0.01</v>
      </c>
      <c r="M145" s="79">
        <v>0.02</v>
      </c>
      <c r="N145" s="79">
        <v>0</v>
      </c>
    </row>
    <row r="146" spans="2:14">
      <c r="B146" t="s">
        <v>1427</v>
      </c>
      <c r="C146" t="s">
        <v>1428</v>
      </c>
      <c r="D146" t="s">
        <v>1408</v>
      </c>
      <c r="E146" t="s">
        <v>1054</v>
      </c>
      <c r="F146" t="s">
        <v>1429</v>
      </c>
      <c r="G146" t="s">
        <v>1423</v>
      </c>
      <c r="H146" t="s">
        <v>112</v>
      </c>
      <c r="I146" s="79">
        <v>4146</v>
      </c>
      <c r="J146" s="79">
        <v>540</v>
      </c>
      <c r="K146" s="79">
        <v>80.934066000000001</v>
      </c>
      <c r="L146" s="79">
        <v>0.02</v>
      </c>
      <c r="M146" s="79">
        <v>0.04</v>
      </c>
      <c r="N146" s="79">
        <v>0.01</v>
      </c>
    </row>
    <row r="147" spans="2:14">
      <c r="B147" t="s">
        <v>1430</v>
      </c>
      <c r="C147" t="s">
        <v>1431</v>
      </c>
      <c r="D147" t="s">
        <v>1408</v>
      </c>
      <c r="E147" t="s">
        <v>1054</v>
      </c>
      <c r="F147" t="s">
        <v>1432</v>
      </c>
      <c r="G147" t="s">
        <v>1423</v>
      </c>
      <c r="H147" t="s">
        <v>112</v>
      </c>
      <c r="I147" s="79">
        <v>4464</v>
      </c>
      <c r="J147" s="79">
        <v>519.5</v>
      </c>
      <c r="K147" s="79">
        <v>83.833585200000002</v>
      </c>
      <c r="L147" s="79">
        <v>0</v>
      </c>
      <c r="M147" s="79">
        <v>0.04</v>
      </c>
      <c r="N147" s="79">
        <v>0.01</v>
      </c>
    </row>
    <row r="148" spans="2:14">
      <c r="B148" t="s">
        <v>1433</v>
      </c>
      <c r="C148" t="s">
        <v>1434</v>
      </c>
      <c r="D148" t="s">
        <v>1435</v>
      </c>
      <c r="E148" t="s">
        <v>1054</v>
      </c>
      <c r="F148" t="s">
        <v>1066</v>
      </c>
      <c r="G148" t="s">
        <v>1423</v>
      </c>
      <c r="H148" t="s">
        <v>112</v>
      </c>
      <c r="I148" s="79">
        <v>2927</v>
      </c>
      <c r="J148" s="79">
        <v>3271</v>
      </c>
      <c r="K148" s="79">
        <v>346.10794455000001</v>
      </c>
      <c r="L148" s="79">
        <v>0</v>
      </c>
      <c r="M148" s="79">
        <v>0.16</v>
      </c>
      <c r="N148" s="79">
        <v>0.03</v>
      </c>
    </row>
    <row r="149" spans="2:14">
      <c r="B149" t="s">
        <v>1436</v>
      </c>
      <c r="C149" t="s">
        <v>1434</v>
      </c>
      <c r="D149" t="s">
        <v>1408</v>
      </c>
      <c r="E149" t="s">
        <v>1054</v>
      </c>
      <c r="F149" t="s">
        <v>1066</v>
      </c>
      <c r="G149" t="s">
        <v>1423</v>
      </c>
      <c r="H149" t="s">
        <v>112</v>
      </c>
      <c r="I149" s="79">
        <v>845</v>
      </c>
      <c r="J149" s="79">
        <v>3271</v>
      </c>
      <c r="K149" s="79">
        <v>99.918419249999999</v>
      </c>
      <c r="L149" s="79">
        <v>0</v>
      </c>
      <c r="M149" s="79">
        <v>0.05</v>
      </c>
      <c r="N149" s="79">
        <v>0.01</v>
      </c>
    </row>
    <row r="150" spans="2:14">
      <c r="B150" t="s">
        <v>1437</v>
      </c>
      <c r="C150" t="s">
        <v>1438</v>
      </c>
      <c r="D150" t="s">
        <v>1435</v>
      </c>
      <c r="E150" t="s">
        <v>1054</v>
      </c>
      <c r="F150" t="s">
        <v>1073</v>
      </c>
      <c r="G150" t="s">
        <v>1423</v>
      </c>
      <c r="H150" t="s">
        <v>112</v>
      </c>
      <c r="I150" s="79">
        <v>3825</v>
      </c>
      <c r="J150" s="79">
        <v>6693</v>
      </c>
      <c r="K150" s="79">
        <v>925.46620874999996</v>
      </c>
      <c r="L150" s="79">
        <v>0</v>
      </c>
      <c r="M150" s="79">
        <v>0.43</v>
      </c>
      <c r="N150" s="79">
        <v>7.0000000000000007E-2</v>
      </c>
    </row>
    <row r="151" spans="2:14">
      <c r="B151" t="s">
        <v>1439</v>
      </c>
      <c r="C151" t="s">
        <v>1440</v>
      </c>
      <c r="D151" t="s">
        <v>1408</v>
      </c>
      <c r="E151" t="s">
        <v>1054</v>
      </c>
      <c r="F151" t="s">
        <v>1160</v>
      </c>
      <c r="G151" t="s">
        <v>1423</v>
      </c>
      <c r="H151" t="s">
        <v>112</v>
      </c>
      <c r="I151" s="79">
        <v>5323</v>
      </c>
      <c r="J151" s="79">
        <v>680</v>
      </c>
      <c r="K151" s="79">
        <v>130.849986</v>
      </c>
      <c r="L151" s="79">
        <v>0.01</v>
      </c>
      <c r="M151" s="79">
        <v>0.06</v>
      </c>
      <c r="N151" s="79">
        <v>0.01</v>
      </c>
    </row>
    <row r="152" spans="2:14">
      <c r="B152" t="s">
        <v>1441</v>
      </c>
      <c r="C152" t="s">
        <v>1442</v>
      </c>
      <c r="D152" t="s">
        <v>1408</v>
      </c>
      <c r="E152" t="s">
        <v>1054</v>
      </c>
      <c r="F152" t="s">
        <v>825</v>
      </c>
      <c r="G152" t="s">
        <v>1443</v>
      </c>
      <c r="H152" t="s">
        <v>119</v>
      </c>
      <c r="I152" s="79">
        <v>765</v>
      </c>
      <c r="J152" s="79">
        <v>192.5</v>
      </c>
      <c r="K152" s="79">
        <v>6.6210692624999998</v>
      </c>
      <c r="L152" s="79">
        <v>0.01</v>
      </c>
      <c r="M152" s="79">
        <v>0</v>
      </c>
      <c r="N152" s="79">
        <v>0</v>
      </c>
    </row>
    <row r="153" spans="2:14">
      <c r="B153" t="s">
        <v>1444</v>
      </c>
      <c r="C153" t="s">
        <v>1445</v>
      </c>
      <c r="D153" t="s">
        <v>1408</v>
      </c>
      <c r="E153" t="s">
        <v>1054</v>
      </c>
      <c r="F153" t="s">
        <v>1113</v>
      </c>
      <c r="G153" t="s">
        <v>1446</v>
      </c>
      <c r="H153" t="s">
        <v>112</v>
      </c>
      <c r="I153" s="79">
        <v>8068</v>
      </c>
      <c r="J153" s="79">
        <v>2326</v>
      </c>
      <c r="K153" s="79">
        <v>678.39697320000005</v>
      </c>
      <c r="L153" s="79">
        <v>0.01</v>
      </c>
      <c r="M153" s="79">
        <v>0.32</v>
      </c>
      <c r="N153" s="79">
        <v>0.05</v>
      </c>
    </row>
    <row r="154" spans="2:14">
      <c r="B154" t="s">
        <v>1447</v>
      </c>
      <c r="C154" t="s">
        <v>1448</v>
      </c>
      <c r="D154" t="s">
        <v>1408</v>
      </c>
      <c r="E154" t="s">
        <v>1054</v>
      </c>
      <c r="F154" t="s">
        <v>1449</v>
      </c>
      <c r="G154" t="s">
        <v>1446</v>
      </c>
      <c r="H154" t="s">
        <v>112</v>
      </c>
      <c r="I154" s="79">
        <v>346</v>
      </c>
      <c r="J154" s="79">
        <v>5095</v>
      </c>
      <c r="K154" s="79">
        <v>63.727750499999999</v>
      </c>
      <c r="L154" s="79">
        <v>0</v>
      </c>
      <c r="M154" s="79">
        <v>0.03</v>
      </c>
      <c r="N154" s="79">
        <v>0.01</v>
      </c>
    </row>
    <row r="155" spans="2:14">
      <c r="B155" t="s">
        <v>1447</v>
      </c>
      <c r="C155" t="s">
        <v>1448</v>
      </c>
      <c r="D155" t="s">
        <v>1408</v>
      </c>
      <c r="E155" t="s">
        <v>1054</v>
      </c>
      <c r="F155" t="s">
        <v>1449</v>
      </c>
      <c r="G155" t="s">
        <v>1446</v>
      </c>
      <c r="H155" t="s">
        <v>112</v>
      </c>
      <c r="I155" s="79">
        <v>482</v>
      </c>
      <c r="J155" s="79">
        <v>5095</v>
      </c>
      <c r="K155" s="79">
        <v>88.776808500000001</v>
      </c>
      <c r="L155" s="79">
        <v>0</v>
      </c>
      <c r="M155" s="79">
        <v>0.04</v>
      </c>
      <c r="N155" s="79">
        <v>0.01</v>
      </c>
    </row>
    <row r="156" spans="2:14">
      <c r="B156" t="s">
        <v>1450</v>
      </c>
      <c r="C156" t="s">
        <v>1451</v>
      </c>
      <c r="D156" t="s">
        <v>1408</v>
      </c>
      <c r="E156" t="s">
        <v>1054</v>
      </c>
      <c r="F156" t="s">
        <v>1452</v>
      </c>
      <c r="G156" t="s">
        <v>1453</v>
      </c>
      <c r="H156" t="s">
        <v>112</v>
      </c>
      <c r="I156" s="79">
        <v>4526</v>
      </c>
      <c r="J156" s="79">
        <v>6161</v>
      </c>
      <c r="K156" s="79">
        <v>1008.0313989</v>
      </c>
      <c r="L156" s="79">
        <v>0</v>
      </c>
      <c r="M156" s="79">
        <v>0.47</v>
      </c>
      <c r="N156" s="79">
        <v>0.08</v>
      </c>
    </row>
    <row r="157" spans="2:14">
      <c r="B157" t="s">
        <v>1454</v>
      </c>
      <c r="C157" t="s">
        <v>1455</v>
      </c>
      <c r="D157" t="s">
        <v>1408</v>
      </c>
      <c r="E157" t="s">
        <v>1054</v>
      </c>
      <c r="F157" t="s">
        <v>1456</v>
      </c>
      <c r="G157" t="s">
        <v>1453</v>
      </c>
      <c r="H157" t="s">
        <v>112</v>
      </c>
      <c r="I157" s="79">
        <v>3966</v>
      </c>
      <c r="J157" s="79">
        <v>4405</v>
      </c>
      <c r="K157" s="79">
        <v>631.54881450000005</v>
      </c>
      <c r="L157" s="79">
        <v>0.01</v>
      </c>
      <c r="M157" s="79">
        <v>0.3</v>
      </c>
      <c r="N157" s="79">
        <v>0.05</v>
      </c>
    </row>
    <row r="158" spans="2:14">
      <c r="B158" t="s">
        <v>1457</v>
      </c>
      <c r="C158" t="s">
        <v>1458</v>
      </c>
      <c r="D158" t="s">
        <v>1408</v>
      </c>
      <c r="E158" t="s">
        <v>1054</v>
      </c>
      <c r="F158" t="s">
        <v>1137</v>
      </c>
      <c r="G158" t="s">
        <v>1453</v>
      </c>
      <c r="H158" t="s">
        <v>112</v>
      </c>
      <c r="I158" s="79">
        <v>11600</v>
      </c>
      <c r="J158" s="79">
        <v>6784</v>
      </c>
      <c r="K158" s="79">
        <v>2844.8025600000001</v>
      </c>
      <c r="L158" s="79">
        <v>0.02</v>
      </c>
      <c r="M158" s="79">
        <v>1.33</v>
      </c>
      <c r="N158" s="79">
        <v>0.23</v>
      </c>
    </row>
    <row r="159" spans="2:14">
      <c r="B159" t="s">
        <v>1459</v>
      </c>
      <c r="C159" t="s">
        <v>1460</v>
      </c>
      <c r="D159" t="s">
        <v>1408</v>
      </c>
      <c r="E159" t="s">
        <v>1054</v>
      </c>
      <c r="F159" t="s">
        <v>1461</v>
      </c>
      <c r="G159" t="s">
        <v>1453</v>
      </c>
      <c r="H159" t="s">
        <v>112</v>
      </c>
      <c r="I159" s="79">
        <v>3185</v>
      </c>
      <c r="J159" s="79">
        <v>10312</v>
      </c>
      <c r="K159" s="79">
        <v>1187.3004780000001</v>
      </c>
      <c r="L159" s="79">
        <v>0</v>
      </c>
      <c r="M159" s="79">
        <v>0.56000000000000005</v>
      </c>
      <c r="N159" s="79">
        <v>0.09</v>
      </c>
    </row>
    <row r="160" spans="2:14">
      <c r="B160" t="s">
        <v>1462</v>
      </c>
      <c r="C160" t="s">
        <v>1463</v>
      </c>
      <c r="D160" t="s">
        <v>1408</v>
      </c>
      <c r="E160" t="s">
        <v>1054</v>
      </c>
      <c r="F160" t="s">
        <v>1464</v>
      </c>
      <c r="G160" t="s">
        <v>1465</v>
      </c>
      <c r="H160" t="s">
        <v>112</v>
      </c>
      <c r="I160" s="79">
        <v>4962</v>
      </c>
      <c r="J160" s="79">
        <v>1905</v>
      </c>
      <c r="K160" s="79">
        <v>341.71185150000002</v>
      </c>
      <c r="L160" s="79">
        <v>0.02</v>
      </c>
      <c r="M160" s="79">
        <v>0.16</v>
      </c>
      <c r="N160" s="79">
        <v>0.03</v>
      </c>
    </row>
    <row r="161" spans="2:14">
      <c r="B161" t="s">
        <v>1466</v>
      </c>
      <c r="C161" t="s">
        <v>1467</v>
      </c>
      <c r="D161" t="s">
        <v>1408</v>
      </c>
      <c r="E161" t="s">
        <v>1054</v>
      </c>
      <c r="F161" t="s">
        <v>1468</v>
      </c>
      <c r="G161" t="s">
        <v>1465</v>
      </c>
      <c r="H161" t="s">
        <v>112</v>
      </c>
      <c r="I161" s="79">
        <v>1994</v>
      </c>
      <c r="J161" s="79">
        <v>3224</v>
      </c>
      <c r="K161" s="79">
        <v>232.39591440000001</v>
      </c>
      <c r="L161" s="79">
        <v>0</v>
      </c>
      <c r="M161" s="79">
        <v>0.11</v>
      </c>
      <c r="N161" s="79">
        <v>0.02</v>
      </c>
    </row>
    <row r="162" spans="2:14">
      <c r="B162" t="s">
        <v>1469</v>
      </c>
      <c r="C162" t="s">
        <v>1470</v>
      </c>
      <c r="D162" t="s">
        <v>1408</v>
      </c>
      <c r="E162" t="s">
        <v>1054</v>
      </c>
      <c r="F162" t="s">
        <v>1471</v>
      </c>
      <c r="G162" t="s">
        <v>1465</v>
      </c>
      <c r="H162" t="s">
        <v>112</v>
      </c>
      <c r="I162" s="79">
        <v>2823</v>
      </c>
      <c r="J162" s="79">
        <v>2980</v>
      </c>
      <c r="K162" s="79">
        <v>304.11332099999998</v>
      </c>
      <c r="L162" s="79">
        <v>0.01</v>
      </c>
      <c r="M162" s="79">
        <v>0.14000000000000001</v>
      </c>
      <c r="N162" s="79">
        <v>0.02</v>
      </c>
    </row>
    <row r="163" spans="2:14">
      <c r="B163" t="s">
        <v>1472</v>
      </c>
      <c r="C163" t="s">
        <v>1470</v>
      </c>
      <c r="D163" t="s">
        <v>1408</v>
      </c>
      <c r="E163" t="s">
        <v>1054</v>
      </c>
      <c r="F163" t="s">
        <v>1471</v>
      </c>
      <c r="G163" t="s">
        <v>1465</v>
      </c>
      <c r="H163" t="s">
        <v>112</v>
      </c>
      <c r="I163" s="79">
        <v>2440</v>
      </c>
      <c r="J163" s="79">
        <v>2980</v>
      </c>
      <c r="K163" s="79">
        <v>262.85388</v>
      </c>
      <c r="L163" s="79">
        <v>0</v>
      </c>
      <c r="M163" s="79">
        <v>0.12</v>
      </c>
      <c r="N163" s="79">
        <v>0.02</v>
      </c>
    </row>
    <row r="164" spans="2:14">
      <c r="B164" t="s">
        <v>1473</v>
      </c>
      <c r="C164" t="s">
        <v>1474</v>
      </c>
      <c r="D164" t="s">
        <v>1408</v>
      </c>
      <c r="E164" t="s">
        <v>1054</v>
      </c>
      <c r="F164" t="s">
        <v>1449</v>
      </c>
      <c r="G164" t="s">
        <v>1465</v>
      </c>
      <c r="H164" t="s">
        <v>112</v>
      </c>
      <c r="I164" s="79">
        <v>1959</v>
      </c>
      <c r="J164" s="79">
        <v>5095</v>
      </c>
      <c r="K164" s="79">
        <v>360.81694575</v>
      </c>
      <c r="L164" s="79">
        <v>0</v>
      </c>
      <c r="M164" s="79">
        <v>0.17</v>
      </c>
      <c r="N164" s="79">
        <v>0.03</v>
      </c>
    </row>
    <row r="165" spans="2:14">
      <c r="B165" t="s">
        <v>1475</v>
      </c>
      <c r="C165" t="s">
        <v>1476</v>
      </c>
      <c r="D165" t="s">
        <v>1408</v>
      </c>
      <c r="E165" t="s">
        <v>1054</v>
      </c>
      <c r="F165" t="s">
        <v>1134</v>
      </c>
      <c r="G165" t="s">
        <v>1477</v>
      </c>
      <c r="H165" t="s">
        <v>112</v>
      </c>
      <c r="I165" s="79">
        <v>12000</v>
      </c>
      <c r="J165" s="79">
        <v>5712</v>
      </c>
      <c r="K165" s="79">
        <v>2477.8656000000001</v>
      </c>
      <c r="L165" s="79">
        <v>0.04</v>
      </c>
      <c r="M165" s="79">
        <v>1.1599999999999999</v>
      </c>
      <c r="N165" s="79">
        <v>0.2</v>
      </c>
    </row>
    <row r="166" spans="2:14">
      <c r="B166" t="s">
        <v>1478</v>
      </c>
      <c r="C166" t="s">
        <v>1479</v>
      </c>
      <c r="D166" t="s">
        <v>1408</v>
      </c>
      <c r="E166" t="s">
        <v>1054</v>
      </c>
      <c r="F166" t="s">
        <v>1409</v>
      </c>
      <c r="G166" t="s">
        <v>129</v>
      </c>
      <c r="H166" t="s">
        <v>112</v>
      </c>
      <c r="I166" s="79">
        <v>-12320</v>
      </c>
      <c r="J166" s="79">
        <v>797</v>
      </c>
      <c r="K166" s="79">
        <v>-354.95829600000002</v>
      </c>
      <c r="L166" s="79">
        <v>0</v>
      </c>
      <c r="M166" s="79">
        <v>-0.17</v>
      </c>
      <c r="N166" s="79">
        <v>-0.03</v>
      </c>
    </row>
    <row r="167" spans="2:14">
      <c r="B167" s="80" t="s">
        <v>357</v>
      </c>
      <c r="E167" s="16"/>
      <c r="F167" s="16"/>
      <c r="G167" s="16"/>
      <c r="I167" s="81">
        <v>471622</v>
      </c>
      <c r="K167" s="81">
        <v>44713.563890592151</v>
      </c>
      <c r="M167" s="81">
        <v>20.9</v>
      </c>
      <c r="N167" s="81">
        <v>3.56</v>
      </c>
    </row>
    <row r="168" spans="2:14">
      <c r="B168" t="s">
        <v>1480</v>
      </c>
      <c r="C168" t="s">
        <v>1481</v>
      </c>
      <c r="D168" t="s">
        <v>1408</v>
      </c>
      <c r="E168" t="s">
        <v>1054</v>
      </c>
      <c r="F168" t="s">
        <v>1482</v>
      </c>
      <c r="G168" t="s">
        <v>1483</v>
      </c>
      <c r="H168" t="s">
        <v>112</v>
      </c>
      <c r="I168" s="79">
        <v>1870</v>
      </c>
      <c r="J168" s="79">
        <v>8100</v>
      </c>
      <c r="K168" s="79">
        <v>547.56404999999995</v>
      </c>
      <c r="L168" s="79">
        <v>0</v>
      </c>
      <c r="M168" s="79">
        <v>0.26</v>
      </c>
      <c r="N168" s="79">
        <v>0.04</v>
      </c>
    </row>
    <row r="169" spans="2:14">
      <c r="B169" t="s">
        <v>1484</v>
      </c>
      <c r="C169" t="s">
        <v>1485</v>
      </c>
      <c r="D169" t="s">
        <v>1408</v>
      </c>
      <c r="E169" t="s">
        <v>1054</v>
      </c>
      <c r="F169" t="s">
        <v>1486</v>
      </c>
      <c r="G169" t="s">
        <v>1487</v>
      </c>
      <c r="H169" t="s">
        <v>112</v>
      </c>
      <c r="I169" s="79">
        <v>4274</v>
      </c>
      <c r="J169" s="79">
        <v>1216</v>
      </c>
      <c r="K169" s="79">
        <v>187.87820160000001</v>
      </c>
      <c r="L169" s="79">
        <v>0</v>
      </c>
      <c r="M169" s="79">
        <v>0.09</v>
      </c>
      <c r="N169" s="79">
        <v>0.01</v>
      </c>
    </row>
    <row r="170" spans="2:14">
      <c r="B170" t="s">
        <v>1488</v>
      </c>
      <c r="C170" t="s">
        <v>1489</v>
      </c>
      <c r="D170" t="s">
        <v>1408</v>
      </c>
      <c r="E170" t="s">
        <v>1054</v>
      </c>
      <c r="F170" t="s">
        <v>1490</v>
      </c>
      <c r="G170" t="s">
        <v>1487</v>
      </c>
      <c r="H170" t="s">
        <v>116</v>
      </c>
      <c r="I170" s="79">
        <v>1154</v>
      </c>
      <c r="J170" s="79">
        <v>6180</v>
      </c>
      <c r="K170" s="79">
        <v>276.85337040000002</v>
      </c>
      <c r="L170" s="79">
        <v>0</v>
      </c>
      <c r="M170" s="79">
        <v>0.13</v>
      </c>
      <c r="N170" s="79">
        <v>0.02</v>
      </c>
    </row>
    <row r="171" spans="2:14">
      <c r="B171" t="s">
        <v>1491</v>
      </c>
      <c r="C171" t="s">
        <v>1492</v>
      </c>
      <c r="D171" t="s">
        <v>1408</v>
      </c>
      <c r="E171" t="s">
        <v>1054</v>
      </c>
      <c r="F171" t="s">
        <v>1493</v>
      </c>
      <c r="G171" t="s">
        <v>1487</v>
      </c>
      <c r="H171" t="s">
        <v>116</v>
      </c>
      <c r="I171" s="79">
        <v>29191</v>
      </c>
      <c r="J171" s="79">
        <v>252.6</v>
      </c>
      <c r="K171" s="79">
        <v>286.24496101199998</v>
      </c>
      <c r="L171" s="79">
        <v>0</v>
      </c>
      <c r="M171" s="79">
        <v>0.13</v>
      </c>
      <c r="N171" s="79">
        <v>0.02</v>
      </c>
    </row>
    <row r="172" spans="2:14">
      <c r="B172" t="s">
        <v>1494</v>
      </c>
      <c r="C172" t="s">
        <v>1495</v>
      </c>
      <c r="D172" t="s">
        <v>1408</v>
      </c>
      <c r="E172" t="s">
        <v>1054</v>
      </c>
      <c r="F172" t="s">
        <v>1496</v>
      </c>
      <c r="G172" t="s">
        <v>1487</v>
      </c>
      <c r="H172" t="s">
        <v>112</v>
      </c>
      <c r="I172" s="79">
        <v>4090</v>
      </c>
      <c r="J172" s="79">
        <v>5212</v>
      </c>
      <c r="K172" s="79">
        <v>770.61244199999999</v>
      </c>
      <c r="L172" s="79">
        <v>0</v>
      </c>
      <c r="M172" s="79">
        <v>0.36</v>
      </c>
      <c r="N172" s="79">
        <v>0.06</v>
      </c>
    </row>
    <row r="173" spans="2:14">
      <c r="B173" t="s">
        <v>1497</v>
      </c>
      <c r="C173" t="s">
        <v>1498</v>
      </c>
      <c r="D173" t="s">
        <v>1408</v>
      </c>
      <c r="E173" t="s">
        <v>1054</v>
      </c>
      <c r="F173" t="s">
        <v>1499</v>
      </c>
      <c r="G173" t="s">
        <v>1487</v>
      </c>
      <c r="H173" t="s">
        <v>112</v>
      </c>
      <c r="I173" s="79">
        <v>8050</v>
      </c>
      <c r="J173" s="79">
        <v>5624</v>
      </c>
      <c r="K173" s="79">
        <v>1636.62618</v>
      </c>
      <c r="L173" s="79">
        <v>0</v>
      </c>
      <c r="M173" s="79">
        <v>0.77</v>
      </c>
      <c r="N173" s="79">
        <v>0.13</v>
      </c>
    </row>
    <row r="174" spans="2:14">
      <c r="B174" t="s">
        <v>1500</v>
      </c>
      <c r="C174" t="s">
        <v>1501</v>
      </c>
      <c r="D174" t="s">
        <v>1408</v>
      </c>
      <c r="E174" t="s">
        <v>1054</v>
      </c>
      <c r="F174" t="s">
        <v>1502</v>
      </c>
      <c r="G174" t="s">
        <v>1503</v>
      </c>
      <c r="H174" t="s">
        <v>195</v>
      </c>
      <c r="I174" s="79">
        <v>2811</v>
      </c>
      <c r="J174" s="79">
        <v>2337</v>
      </c>
      <c r="K174" s="79">
        <v>238.327888653</v>
      </c>
      <c r="L174" s="79">
        <v>0</v>
      </c>
      <c r="M174" s="79">
        <v>0.11</v>
      </c>
      <c r="N174" s="79">
        <v>0.02</v>
      </c>
    </row>
    <row r="175" spans="2:14">
      <c r="B175" t="s">
        <v>1504</v>
      </c>
      <c r="C175" t="s">
        <v>1505</v>
      </c>
      <c r="D175" t="s">
        <v>1408</v>
      </c>
      <c r="E175" t="s">
        <v>1054</v>
      </c>
      <c r="F175" t="s">
        <v>1506</v>
      </c>
      <c r="G175" t="s">
        <v>1503</v>
      </c>
      <c r="H175" t="s">
        <v>119</v>
      </c>
      <c r="I175" s="79">
        <v>8446</v>
      </c>
      <c r="J175" s="79">
        <v>655</v>
      </c>
      <c r="K175" s="79">
        <v>248.73009693</v>
      </c>
      <c r="L175" s="79">
        <v>0</v>
      </c>
      <c r="M175" s="79">
        <v>0.12</v>
      </c>
      <c r="N175" s="79">
        <v>0.02</v>
      </c>
    </row>
    <row r="176" spans="2:14">
      <c r="B176" t="s">
        <v>1507</v>
      </c>
      <c r="C176" t="s">
        <v>1508</v>
      </c>
      <c r="D176" t="s">
        <v>1509</v>
      </c>
      <c r="E176" t="s">
        <v>1054</v>
      </c>
      <c r="F176" t="s">
        <v>1510</v>
      </c>
      <c r="G176" t="s">
        <v>1503</v>
      </c>
      <c r="H176" t="s">
        <v>116</v>
      </c>
      <c r="I176" s="79">
        <v>2210</v>
      </c>
      <c r="J176" s="79">
        <v>4762.5</v>
      </c>
      <c r="K176" s="79">
        <v>408.5853525</v>
      </c>
      <c r="L176" s="79">
        <v>0</v>
      </c>
      <c r="M176" s="79">
        <v>0.19</v>
      </c>
      <c r="N176" s="79">
        <v>0.03</v>
      </c>
    </row>
    <row r="177" spans="2:14">
      <c r="B177" t="s">
        <v>1511</v>
      </c>
      <c r="C177" t="s">
        <v>1512</v>
      </c>
      <c r="D177" t="s">
        <v>1408</v>
      </c>
      <c r="E177" t="s">
        <v>1054</v>
      </c>
      <c r="F177" t="s">
        <v>1513</v>
      </c>
      <c r="G177" t="s">
        <v>1503</v>
      </c>
      <c r="H177" t="s">
        <v>116</v>
      </c>
      <c r="I177" s="79">
        <v>860</v>
      </c>
      <c r="J177" s="79">
        <v>7323</v>
      </c>
      <c r="K177" s="79">
        <v>244.47981960000001</v>
      </c>
      <c r="L177" s="79">
        <v>0</v>
      </c>
      <c r="M177" s="79">
        <v>0.11</v>
      </c>
      <c r="N177" s="79">
        <v>0.02</v>
      </c>
    </row>
    <row r="178" spans="2:14">
      <c r="B178" t="s">
        <v>1514</v>
      </c>
      <c r="C178" t="s">
        <v>1515</v>
      </c>
      <c r="D178" t="s">
        <v>1509</v>
      </c>
      <c r="E178" t="s">
        <v>1054</v>
      </c>
      <c r="F178" t="s">
        <v>1516</v>
      </c>
      <c r="G178" t="s">
        <v>1503</v>
      </c>
      <c r="H178" t="s">
        <v>116</v>
      </c>
      <c r="I178" s="79">
        <v>6718</v>
      </c>
      <c r="J178" s="79">
        <v>3000</v>
      </c>
      <c r="K178" s="79">
        <v>782.37828000000002</v>
      </c>
      <c r="L178" s="79">
        <v>0</v>
      </c>
      <c r="M178" s="79">
        <v>0.37</v>
      </c>
      <c r="N178" s="79">
        <v>0.06</v>
      </c>
    </row>
    <row r="179" spans="2:14">
      <c r="B179" t="s">
        <v>1517</v>
      </c>
      <c r="C179" t="s">
        <v>1518</v>
      </c>
      <c r="D179" t="s">
        <v>1519</v>
      </c>
      <c r="E179" t="s">
        <v>1054</v>
      </c>
      <c r="F179" t="s">
        <v>1520</v>
      </c>
      <c r="G179" t="s">
        <v>1503</v>
      </c>
      <c r="H179" t="s">
        <v>116</v>
      </c>
      <c r="I179" s="79">
        <v>820</v>
      </c>
      <c r="J179" s="79">
        <v>12745.8</v>
      </c>
      <c r="K179" s="79">
        <v>405.72940391999998</v>
      </c>
      <c r="L179" s="79">
        <v>0</v>
      </c>
      <c r="M179" s="79">
        <v>0.19</v>
      </c>
      <c r="N179" s="79">
        <v>0.03</v>
      </c>
    </row>
    <row r="180" spans="2:14">
      <c r="B180" t="s">
        <v>1521</v>
      </c>
      <c r="C180" t="s">
        <v>1522</v>
      </c>
      <c r="D180" t="s">
        <v>1509</v>
      </c>
      <c r="E180" t="s">
        <v>1054</v>
      </c>
      <c r="F180" t="s">
        <v>1523</v>
      </c>
      <c r="G180" t="s">
        <v>1503</v>
      </c>
      <c r="H180" t="s">
        <v>116</v>
      </c>
      <c r="I180" s="79">
        <v>1862</v>
      </c>
      <c r="J180" s="79">
        <v>7416</v>
      </c>
      <c r="K180" s="79">
        <v>536.04954143999998</v>
      </c>
      <c r="L180" s="79">
        <v>0</v>
      </c>
      <c r="M180" s="79">
        <v>0.25</v>
      </c>
      <c r="N180" s="79">
        <v>0.04</v>
      </c>
    </row>
    <row r="181" spans="2:14">
      <c r="B181" t="s">
        <v>1524</v>
      </c>
      <c r="C181" t="s">
        <v>1525</v>
      </c>
      <c r="D181" t="s">
        <v>1408</v>
      </c>
      <c r="E181" t="s">
        <v>1054</v>
      </c>
      <c r="F181" t="s">
        <v>1526</v>
      </c>
      <c r="G181" t="s">
        <v>1527</v>
      </c>
      <c r="H181" t="s">
        <v>197</v>
      </c>
      <c r="I181" s="79">
        <v>5520</v>
      </c>
      <c r="J181" s="79">
        <v>13850</v>
      </c>
      <c r="K181" s="79">
        <v>310.39512000000002</v>
      </c>
      <c r="L181" s="79">
        <v>0</v>
      </c>
      <c r="M181" s="79">
        <v>0.15</v>
      </c>
      <c r="N181" s="79">
        <v>0.02</v>
      </c>
    </row>
    <row r="182" spans="2:14">
      <c r="B182" t="s">
        <v>1528</v>
      </c>
      <c r="C182" t="s">
        <v>1529</v>
      </c>
      <c r="D182" t="s">
        <v>1408</v>
      </c>
      <c r="E182" t="s">
        <v>1054</v>
      </c>
      <c r="F182" t="s">
        <v>1530</v>
      </c>
      <c r="G182" t="s">
        <v>1531</v>
      </c>
      <c r="H182" t="s">
        <v>116</v>
      </c>
      <c r="I182" s="79">
        <v>641</v>
      </c>
      <c r="J182" s="79">
        <v>9047</v>
      </c>
      <c r="K182" s="79">
        <v>225.12211013999999</v>
      </c>
      <c r="L182" s="79">
        <v>0</v>
      </c>
      <c r="M182" s="79">
        <v>0.11</v>
      </c>
      <c r="N182" s="79">
        <v>0.02</v>
      </c>
    </row>
    <row r="183" spans="2:14">
      <c r="B183" t="s">
        <v>1532</v>
      </c>
      <c r="C183" t="s">
        <v>1533</v>
      </c>
      <c r="D183" t="s">
        <v>1408</v>
      </c>
      <c r="E183" t="s">
        <v>1054</v>
      </c>
      <c r="F183" t="s">
        <v>1534</v>
      </c>
      <c r="G183" t="s">
        <v>1531</v>
      </c>
      <c r="H183" t="s">
        <v>112</v>
      </c>
      <c r="I183" s="79">
        <v>2120</v>
      </c>
      <c r="J183" s="79">
        <v>7921</v>
      </c>
      <c r="K183" s="79">
        <v>607.04959799999995</v>
      </c>
      <c r="L183" s="79">
        <v>0</v>
      </c>
      <c r="M183" s="79">
        <v>0.28000000000000003</v>
      </c>
      <c r="N183" s="79">
        <v>0.05</v>
      </c>
    </row>
    <row r="184" spans="2:14">
      <c r="B184" t="s">
        <v>1535</v>
      </c>
      <c r="C184" t="s">
        <v>1536</v>
      </c>
      <c r="D184" t="s">
        <v>1408</v>
      </c>
      <c r="E184" t="s">
        <v>1054</v>
      </c>
      <c r="F184" t="s">
        <v>1537</v>
      </c>
      <c r="G184" t="s">
        <v>1531</v>
      </c>
      <c r="H184" t="s">
        <v>112</v>
      </c>
      <c r="I184" s="79">
        <v>23854</v>
      </c>
      <c r="J184" s="79">
        <v>2387</v>
      </c>
      <c r="K184" s="79">
        <v>2058.3628527000001</v>
      </c>
      <c r="L184" s="79">
        <v>0</v>
      </c>
      <c r="M184" s="79">
        <v>0.96</v>
      </c>
      <c r="N184" s="79">
        <v>0.16</v>
      </c>
    </row>
    <row r="185" spans="2:14">
      <c r="B185" t="s">
        <v>1538</v>
      </c>
      <c r="C185" t="s">
        <v>1539</v>
      </c>
      <c r="D185" t="s">
        <v>1408</v>
      </c>
      <c r="E185" t="s">
        <v>1054</v>
      </c>
      <c r="F185" t="s">
        <v>1540</v>
      </c>
      <c r="G185" t="s">
        <v>1531</v>
      </c>
      <c r="H185" t="s">
        <v>112</v>
      </c>
      <c r="I185" s="79">
        <v>350</v>
      </c>
      <c r="J185" s="79">
        <v>38304</v>
      </c>
      <c r="K185" s="79">
        <v>484.64136000000002</v>
      </c>
      <c r="L185" s="79">
        <v>0</v>
      </c>
      <c r="M185" s="79">
        <v>0.23</v>
      </c>
      <c r="N185" s="79">
        <v>0.04</v>
      </c>
    </row>
    <row r="186" spans="2:14">
      <c r="B186" t="s">
        <v>1541</v>
      </c>
      <c r="C186" t="s">
        <v>1542</v>
      </c>
      <c r="D186" t="s">
        <v>1408</v>
      </c>
      <c r="E186" t="s">
        <v>1054</v>
      </c>
      <c r="F186" t="s">
        <v>1543</v>
      </c>
      <c r="G186" t="s">
        <v>1531</v>
      </c>
      <c r="H186" t="s">
        <v>116</v>
      </c>
      <c r="I186" s="79">
        <v>802</v>
      </c>
      <c r="J186" s="79">
        <v>8568</v>
      </c>
      <c r="K186" s="79">
        <v>266.75302751999999</v>
      </c>
      <c r="L186" s="79">
        <v>0</v>
      </c>
      <c r="M186" s="79">
        <v>0.12</v>
      </c>
      <c r="N186" s="79">
        <v>0.02</v>
      </c>
    </row>
    <row r="187" spans="2:14">
      <c r="B187" t="s">
        <v>1544</v>
      </c>
      <c r="C187" t="s">
        <v>1545</v>
      </c>
      <c r="D187" t="s">
        <v>1408</v>
      </c>
      <c r="E187" t="s">
        <v>1054</v>
      </c>
      <c r="F187" t="s">
        <v>1546</v>
      </c>
      <c r="G187" t="s">
        <v>1531</v>
      </c>
      <c r="H187" t="s">
        <v>112</v>
      </c>
      <c r="I187" s="79">
        <v>2530</v>
      </c>
      <c r="J187" s="79">
        <v>6051</v>
      </c>
      <c r="K187" s="79">
        <v>553.42143450000003</v>
      </c>
      <c r="L187" s="79">
        <v>0</v>
      </c>
      <c r="M187" s="79">
        <v>0.26</v>
      </c>
      <c r="N187" s="79">
        <v>0.04</v>
      </c>
    </row>
    <row r="188" spans="2:14">
      <c r="B188" t="s">
        <v>1547</v>
      </c>
      <c r="C188" t="s">
        <v>1548</v>
      </c>
      <c r="D188" t="s">
        <v>1408</v>
      </c>
      <c r="E188" t="s">
        <v>1054</v>
      </c>
      <c r="F188" t="s">
        <v>1549</v>
      </c>
      <c r="G188" t="s">
        <v>1531</v>
      </c>
      <c r="H188" t="s">
        <v>112</v>
      </c>
      <c r="I188" s="79">
        <v>1780</v>
      </c>
      <c r="J188" s="79">
        <v>8903</v>
      </c>
      <c r="K188" s="79">
        <v>572.88134100000002</v>
      </c>
      <c r="L188" s="79">
        <v>0</v>
      </c>
      <c r="M188" s="79">
        <v>0.27</v>
      </c>
      <c r="N188" s="79">
        <v>0.05</v>
      </c>
    </row>
    <row r="189" spans="2:14">
      <c r="B189" t="s">
        <v>1550</v>
      </c>
      <c r="C189" t="s">
        <v>1551</v>
      </c>
      <c r="D189" t="s">
        <v>1408</v>
      </c>
      <c r="E189" t="s">
        <v>1054</v>
      </c>
      <c r="F189" t="s">
        <v>1552</v>
      </c>
      <c r="G189" t="s">
        <v>1531</v>
      </c>
      <c r="H189" t="s">
        <v>112</v>
      </c>
      <c r="I189" s="79">
        <v>953</v>
      </c>
      <c r="J189" s="79">
        <v>11162</v>
      </c>
      <c r="K189" s="79">
        <v>384.54150390000001</v>
      </c>
      <c r="L189" s="79">
        <v>0</v>
      </c>
      <c r="M189" s="79">
        <v>0.18</v>
      </c>
      <c r="N189" s="79">
        <v>0.03</v>
      </c>
    </row>
    <row r="190" spans="2:14">
      <c r="B190" t="s">
        <v>1553</v>
      </c>
      <c r="C190" t="s">
        <v>1554</v>
      </c>
      <c r="D190" t="s">
        <v>1408</v>
      </c>
      <c r="E190" t="s">
        <v>1054</v>
      </c>
      <c r="F190" t="s">
        <v>1555</v>
      </c>
      <c r="G190" t="s">
        <v>1531</v>
      </c>
      <c r="H190" t="s">
        <v>112</v>
      </c>
      <c r="I190" s="79">
        <v>821</v>
      </c>
      <c r="J190" s="79">
        <v>12940</v>
      </c>
      <c r="K190" s="79">
        <v>384.04820100000001</v>
      </c>
      <c r="L190" s="79">
        <v>0</v>
      </c>
      <c r="M190" s="79">
        <v>0.18</v>
      </c>
      <c r="N190" s="79">
        <v>0.03</v>
      </c>
    </row>
    <row r="191" spans="2:14">
      <c r="B191" t="s">
        <v>1556</v>
      </c>
      <c r="C191" t="s">
        <v>1557</v>
      </c>
      <c r="D191" t="s">
        <v>1408</v>
      </c>
      <c r="E191" t="s">
        <v>1054</v>
      </c>
      <c r="F191" t="s">
        <v>1558</v>
      </c>
      <c r="G191" t="s">
        <v>1531</v>
      </c>
      <c r="H191" t="s">
        <v>116</v>
      </c>
      <c r="I191" s="79">
        <v>895</v>
      </c>
      <c r="J191" s="79">
        <v>9138</v>
      </c>
      <c r="K191" s="79">
        <v>317.48975819999998</v>
      </c>
      <c r="L191" s="79">
        <v>0</v>
      </c>
      <c r="M191" s="79">
        <v>0.15</v>
      </c>
      <c r="N191" s="79">
        <v>0.03</v>
      </c>
    </row>
    <row r="192" spans="2:14">
      <c r="B192" t="s">
        <v>1559</v>
      </c>
      <c r="C192" t="s">
        <v>1560</v>
      </c>
      <c r="D192" t="s">
        <v>1408</v>
      </c>
      <c r="E192" t="s">
        <v>1054</v>
      </c>
      <c r="F192" t="s">
        <v>1561</v>
      </c>
      <c r="G192" t="s">
        <v>1531</v>
      </c>
      <c r="H192" t="s">
        <v>116</v>
      </c>
      <c r="I192" s="79">
        <v>1260</v>
      </c>
      <c r="J192" s="79">
        <v>3750.5</v>
      </c>
      <c r="K192" s="79">
        <v>183.4489566</v>
      </c>
      <c r="L192" s="79">
        <v>0</v>
      </c>
      <c r="M192" s="79">
        <v>0.09</v>
      </c>
      <c r="N192" s="79">
        <v>0.01</v>
      </c>
    </row>
    <row r="193" spans="2:14">
      <c r="B193" t="s">
        <v>1562</v>
      </c>
      <c r="C193" t="s">
        <v>1563</v>
      </c>
      <c r="D193" t="s">
        <v>1408</v>
      </c>
      <c r="E193" t="s">
        <v>1054</v>
      </c>
      <c r="F193" t="s">
        <v>1564</v>
      </c>
      <c r="G193" t="s">
        <v>1531</v>
      </c>
      <c r="H193" t="s">
        <v>112</v>
      </c>
      <c r="I193" s="79">
        <v>1625</v>
      </c>
      <c r="J193" s="79">
        <v>23122</v>
      </c>
      <c r="K193" s="79">
        <v>1358.2729875</v>
      </c>
      <c r="L193" s="79">
        <v>0</v>
      </c>
      <c r="M193" s="79">
        <v>0.63</v>
      </c>
      <c r="N193" s="79">
        <v>0.11</v>
      </c>
    </row>
    <row r="194" spans="2:14">
      <c r="B194" t="s">
        <v>1565</v>
      </c>
      <c r="C194" t="s">
        <v>1566</v>
      </c>
      <c r="D194" t="s">
        <v>1408</v>
      </c>
      <c r="E194" t="s">
        <v>1054</v>
      </c>
      <c r="F194" t="s">
        <v>1567</v>
      </c>
      <c r="G194" t="s">
        <v>1056</v>
      </c>
      <c r="H194" t="s">
        <v>119</v>
      </c>
      <c r="I194" s="79">
        <v>6279</v>
      </c>
      <c r="J194" s="79">
        <v>461.65</v>
      </c>
      <c r="K194" s="79">
        <v>130.32846643635</v>
      </c>
      <c r="L194" s="79">
        <v>0</v>
      </c>
      <c r="M194" s="79">
        <v>0.06</v>
      </c>
      <c r="N194" s="79">
        <v>0.01</v>
      </c>
    </row>
    <row r="195" spans="2:14">
      <c r="B195" t="s">
        <v>1568</v>
      </c>
      <c r="C195" t="s">
        <v>1569</v>
      </c>
      <c r="D195" t="s">
        <v>1408</v>
      </c>
      <c r="E195" t="s">
        <v>1054</v>
      </c>
      <c r="F195" t="s">
        <v>1570</v>
      </c>
      <c r="G195" t="s">
        <v>1056</v>
      </c>
      <c r="H195" t="s">
        <v>112</v>
      </c>
      <c r="I195" s="79">
        <v>2401</v>
      </c>
      <c r="J195" s="79">
        <v>10778</v>
      </c>
      <c r="K195" s="79">
        <v>935.48890470000003</v>
      </c>
      <c r="L195" s="79">
        <v>0</v>
      </c>
      <c r="M195" s="79">
        <v>0.44</v>
      </c>
      <c r="N195" s="79">
        <v>7.0000000000000007E-2</v>
      </c>
    </row>
    <row r="196" spans="2:14">
      <c r="B196" t="s">
        <v>1571</v>
      </c>
      <c r="C196" t="s">
        <v>1572</v>
      </c>
      <c r="D196" t="s">
        <v>1408</v>
      </c>
      <c r="E196" t="s">
        <v>1054</v>
      </c>
      <c r="F196" t="s">
        <v>1573</v>
      </c>
      <c r="G196" t="s">
        <v>1056</v>
      </c>
      <c r="H196" t="s">
        <v>116</v>
      </c>
      <c r="I196" s="79">
        <v>8501</v>
      </c>
      <c r="J196" s="79">
        <v>1532</v>
      </c>
      <c r="K196" s="79">
        <v>505.57351224000001</v>
      </c>
      <c r="L196" s="79">
        <v>0</v>
      </c>
      <c r="M196" s="79">
        <v>0.24</v>
      </c>
      <c r="N196" s="79">
        <v>0.04</v>
      </c>
    </row>
    <row r="197" spans="2:14">
      <c r="B197" t="s">
        <v>1574</v>
      </c>
      <c r="C197" t="s">
        <v>1575</v>
      </c>
      <c r="D197" t="s">
        <v>1408</v>
      </c>
      <c r="E197" t="s">
        <v>1054</v>
      </c>
      <c r="F197" t="s">
        <v>1576</v>
      </c>
      <c r="G197" t="s">
        <v>1056</v>
      </c>
      <c r="H197" t="s">
        <v>112</v>
      </c>
      <c r="I197" s="79">
        <v>3220</v>
      </c>
      <c r="J197" s="79">
        <v>8370</v>
      </c>
      <c r="K197" s="79">
        <v>974.29310999999996</v>
      </c>
      <c r="L197" s="79">
        <v>0</v>
      </c>
      <c r="M197" s="79">
        <v>0.46</v>
      </c>
      <c r="N197" s="79">
        <v>0.08</v>
      </c>
    </row>
    <row r="198" spans="2:14">
      <c r="B198" t="s">
        <v>1577</v>
      </c>
      <c r="C198" t="s">
        <v>1578</v>
      </c>
      <c r="D198" t="s">
        <v>1408</v>
      </c>
      <c r="E198" t="s">
        <v>1054</v>
      </c>
      <c r="F198" t="s">
        <v>1579</v>
      </c>
      <c r="G198" t="s">
        <v>1056</v>
      </c>
      <c r="H198" t="s">
        <v>196</v>
      </c>
      <c r="I198" s="79">
        <v>12300</v>
      </c>
      <c r="J198" s="79">
        <v>111300</v>
      </c>
      <c r="K198" s="79">
        <v>445.23661770000001</v>
      </c>
      <c r="L198" s="79">
        <v>0</v>
      </c>
      <c r="M198" s="79">
        <v>0.21</v>
      </c>
      <c r="N198" s="79">
        <v>0.04</v>
      </c>
    </row>
    <row r="199" spans="2:14">
      <c r="B199" t="s">
        <v>1580</v>
      </c>
      <c r="C199" t="s">
        <v>1581</v>
      </c>
      <c r="D199" t="s">
        <v>1408</v>
      </c>
      <c r="E199" t="s">
        <v>1054</v>
      </c>
      <c r="F199" t="s">
        <v>1582</v>
      </c>
      <c r="G199" t="s">
        <v>1056</v>
      </c>
      <c r="H199" t="s">
        <v>119</v>
      </c>
      <c r="I199" s="79">
        <v>3093</v>
      </c>
      <c r="J199" s="79">
        <v>2123</v>
      </c>
      <c r="K199" s="79">
        <v>295.23366387900001</v>
      </c>
      <c r="L199" s="79">
        <v>0</v>
      </c>
      <c r="M199" s="79">
        <v>0.14000000000000001</v>
      </c>
      <c r="N199" s="79">
        <v>0.02</v>
      </c>
    </row>
    <row r="200" spans="2:14">
      <c r="B200" t="s">
        <v>1583</v>
      </c>
      <c r="C200" t="s">
        <v>1584</v>
      </c>
      <c r="D200" t="s">
        <v>1408</v>
      </c>
      <c r="E200" t="s">
        <v>1054</v>
      </c>
      <c r="F200" t="s">
        <v>1585</v>
      </c>
      <c r="G200" t="s">
        <v>1586</v>
      </c>
      <c r="H200" t="s">
        <v>112</v>
      </c>
      <c r="I200" s="79">
        <v>4418</v>
      </c>
      <c r="J200" s="79">
        <v>2920</v>
      </c>
      <c r="K200" s="79">
        <v>466.35524400000003</v>
      </c>
      <c r="L200" s="79">
        <v>0</v>
      </c>
      <c r="M200" s="79">
        <v>0.22</v>
      </c>
      <c r="N200" s="79">
        <v>0.04</v>
      </c>
    </row>
    <row r="201" spans="2:14">
      <c r="B201" t="s">
        <v>1587</v>
      </c>
      <c r="C201" t="s">
        <v>1588</v>
      </c>
      <c r="D201" t="s">
        <v>1435</v>
      </c>
      <c r="E201" t="s">
        <v>1054</v>
      </c>
      <c r="F201" t="s">
        <v>1589</v>
      </c>
      <c r="G201" t="s">
        <v>1590</v>
      </c>
      <c r="H201" t="s">
        <v>116</v>
      </c>
      <c r="I201" s="79">
        <v>721</v>
      </c>
      <c r="J201" s="79">
        <v>10305</v>
      </c>
      <c r="K201" s="79">
        <v>288.42891209999999</v>
      </c>
      <c r="L201" s="79">
        <v>0</v>
      </c>
      <c r="M201" s="79">
        <v>0.13</v>
      </c>
      <c r="N201" s="79">
        <v>0.02</v>
      </c>
    </row>
    <row r="202" spans="2:14">
      <c r="B202" t="s">
        <v>1591</v>
      </c>
      <c r="C202" t="s">
        <v>1592</v>
      </c>
      <c r="D202" t="s">
        <v>1408</v>
      </c>
      <c r="E202" t="s">
        <v>1054</v>
      </c>
      <c r="F202" t="s">
        <v>1593</v>
      </c>
      <c r="G202" t="s">
        <v>1590</v>
      </c>
      <c r="H202" t="s">
        <v>116</v>
      </c>
      <c r="I202" s="79">
        <v>1610</v>
      </c>
      <c r="J202" s="79">
        <v>6355</v>
      </c>
      <c r="K202" s="79">
        <v>397.18877099999997</v>
      </c>
      <c r="L202" s="79">
        <v>0</v>
      </c>
      <c r="M202" s="79">
        <v>0.19</v>
      </c>
      <c r="N202" s="79">
        <v>0.03</v>
      </c>
    </row>
    <row r="203" spans="2:14">
      <c r="B203" t="s">
        <v>1594</v>
      </c>
      <c r="C203" t="s">
        <v>1595</v>
      </c>
      <c r="D203" t="s">
        <v>1408</v>
      </c>
      <c r="E203" t="s">
        <v>1054</v>
      </c>
      <c r="F203" t="s">
        <v>1596</v>
      </c>
      <c r="G203" t="s">
        <v>1410</v>
      </c>
      <c r="H203" t="s">
        <v>112</v>
      </c>
      <c r="I203" s="79">
        <v>55304</v>
      </c>
      <c r="J203" s="79">
        <v>3959</v>
      </c>
      <c r="K203" s="79">
        <v>7914.9895764000003</v>
      </c>
      <c r="L203" s="79">
        <v>0.01</v>
      </c>
      <c r="M203" s="79">
        <v>3.7</v>
      </c>
      <c r="N203" s="79">
        <v>0.63</v>
      </c>
    </row>
    <row r="204" spans="2:14">
      <c r="B204" t="s">
        <v>1597</v>
      </c>
      <c r="C204" t="s">
        <v>1598</v>
      </c>
      <c r="D204" t="s">
        <v>1599</v>
      </c>
      <c r="E204" t="s">
        <v>1054</v>
      </c>
      <c r="F204" t="s">
        <v>1600</v>
      </c>
      <c r="G204" t="s">
        <v>1417</v>
      </c>
      <c r="H204" t="s">
        <v>119</v>
      </c>
      <c r="I204" s="79">
        <v>1782</v>
      </c>
      <c r="J204" s="79">
        <v>3290</v>
      </c>
      <c r="K204" s="79">
        <v>263.59645158000001</v>
      </c>
      <c r="L204" s="79">
        <v>0</v>
      </c>
      <c r="M204" s="79">
        <v>0.12</v>
      </c>
      <c r="N204" s="79">
        <v>0.02</v>
      </c>
    </row>
    <row r="205" spans="2:14">
      <c r="B205" t="s">
        <v>1601</v>
      </c>
      <c r="C205" t="s">
        <v>1602</v>
      </c>
      <c r="D205" t="s">
        <v>1408</v>
      </c>
      <c r="E205" t="s">
        <v>1054</v>
      </c>
      <c r="F205" t="s">
        <v>1603</v>
      </c>
      <c r="G205" t="s">
        <v>1604</v>
      </c>
      <c r="H205" t="s">
        <v>116</v>
      </c>
      <c r="I205" s="79">
        <v>1220</v>
      </c>
      <c r="J205" s="79">
        <v>5155.3999999999996</v>
      </c>
      <c r="K205" s="79">
        <v>244.16180616</v>
      </c>
      <c r="L205" s="79">
        <v>0</v>
      </c>
      <c r="M205" s="79">
        <v>0.11</v>
      </c>
      <c r="N205" s="79">
        <v>0.02</v>
      </c>
    </row>
    <row r="206" spans="2:14">
      <c r="B206" t="s">
        <v>1605</v>
      </c>
      <c r="C206" t="s">
        <v>1606</v>
      </c>
      <c r="D206" t="s">
        <v>1408</v>
      </c>
      <c r="E206" t="s">
        <v>1054</v>
      </c>
      <c r="F206" t="s">
        <v>1607</v>
      </c>
      <c r="G206" t="s">
        <v>1608</v>
      </c>
      <c r="H206" t="s">
        <v>116</v>
      </c>
      <c r="I206" s="79">
        <v>601</v>
      </c>
      <c r="J206" s="79">
        <v>17745.900000000001</v>
      </c>
      <c r="K206" s="79">
        <v>414.02639863799999</v>
      </c>
      <c r="L206" s="79">
        <v>0</v>
      </c>
      <c r="M206" s="79">
        <v>0.19</v>
      </c>
      <c r="N206" s="79">
        <v>0.03</v>
      </c>
    </row>
    <row r="207" spans="2:14">
      <c r="B207" t="s">
        <v>1609</v>
      </c>
      <c r="C207" t="s">
        <v>1610</v>
      </c>
      <c r="D207" t="s">
        <v>1408</v>
      </c>
      <c r="E207" t="s">
        <v>1054</v>
      </c>
      <c r="F207" t="s">
        <v>1611</v>
      </c>
      <c r="G207" t="s">
        <v>1608</v>
      </c>
      <c r="H207" t="s">
        <v>112</v>
      </c>
      <c r="I207" s="79">
        <v>1360</v>
      </c>
      <c r="J207" s="79">
        <v>6661</v>
      </c>
      <c r="K207" s="79">
        <v>327.481404</v>
      </c>
      <c r="L207" s="79">
        <v>0</v>
      </c>
      <c r="M207" s="79">
        <v>0.15</v>
      </c>
      <c r="N207" s="79">
        <v>0.03</v>
      </c>
    </row>
    <row r="208" spans="2:14">
      <c r="B208" t="s">
        <v>1612</v>
      </c>
      <c r="C208" t="s">
        <v>1613</v>
      </c>
      <c r="D208" t="s">
        <v>1408</v>
      </c>
      <c r="E208" t="s">
        <v>1054</v>
      </c>
      <c r="F208" t="s">
        <v>1614</v>
      </c>
      <c r="G208" t="s">
        <v>1608</v>
      </c>
      <c r="H208" t="s">
        <v>112</v>
      </c>
      <c r="I208" s="79">
        <v>3971</v>
      </c>
      <c r="J208" s="79">
        <v>1492</v>
      </c>
      <c r="K208" s="79">
        <v>214.1790618</v>
      </c>
      <c r="L208" s="79">
        <v>0</v>
      </c>
      <c r="M208" s="79">
        <v>0.1</v>
      </c>
      <c r="N208" s="79">
        <v>0.02</v>
      </c>
    </row>
    <row r="209" spans="2:14">
      <c r="B209" t="s">
        <v>1615</v>
      </c>
      <c r="C209" t="s">
        <v>1616</v>
      </c>
      <c r="D209" t="s">
        <v>1408</v>
      </c>
      <c r="E209" t="s">
        <v>1054</v>
      </c>
      <c r="F209" t="s">
        <v>1617</v>
      </c>
      <c r="G209" t="s">
        <v>1423</v>
      </c>
      <c r="H209" t="s">
        <v>112</v>
      </c>
      <c r="I209" s="79">
        <v>1905</v>
      </c>
      <c r="J209" s="79">
        <v>7827</v>
      </c>
      <c r="K209" s="79">
        <v>539.01222525000003</v>
      </c>
      <c r="L209" s="79">
        <v>0</v>
      </c>
      <c r="M209" s="79">
        <v>0.25</v>
      </c>
      <c r="N209" s="79">
        <v>0.04</v>
      </c>
    </row>
    <row r="210" spans="2:14">
      <c r="B210" t="s">
        <v>1618</v>
      </c>
      <c r="C210" t="s">
        <v>1619</v>
      </c>
      <c r="D210" t="s">
        <v>1408</v>
      </c>
      <c r="E210" t="s">
        <v>1054</v>
      </c>
      <c r="F210" t="s">
        <v>1620</v>
      </c>
      <c r="G210" t="s">
        <v>1423</v>
      </c>
      <c r="H210" t="s">
        <v>112</v>
      </c>
      <c r="I210" s="79">
        <v>1220</v>
      </c>
      <c r="J210" s="79">
        <v>6345</v>
      </c>
      <c r="K210" s="79">
        <v>279.83353499999998</v>
      </c>
      <c r="L210" s="79">
        <v>0</v>
      </c>
      <c r="M210" s="79">
        <v>0.13</v>
      </c>
      <c r="N210" s="79">
        <v>0.02</v>
      </c>
    </row>
    <row r="211" spans="2:14">
      <c r="B211" t="s">
        <v>1621</v>
      </c>
      <c r="C211" t="s">
        <v>1622</v>
      </c>
      <c r="D211" t="s">
        <v>1435</v>
      </c>
      <c r="E211" t="s">
        <v>1054</v>
      </c>
      <c r="F211" t="s">
        <v>1623</v>
      </c>
      <c r="G211" t="s">
        <v>1423</v>
      </c>
      <c r="H211" t="s">
        <v>112</v>
      </c>
      <c r="I211" s="79">
        <v>5830</v>
      </c>
      <c r="J211" s="79">
        <v>3435</v>
      </c>
      <c r="K211" s="79">
        <v>723.94170750000001</v>
      </c>
      <c r="L211" s="79">
        <v>0</v>
      </c>
      <c r="M211" s="79">
        <v>0.34</v>
      </c>
      <c r="N211" s="79">
        <v>0.06</v>
      </c>
    </row>
    <row r="212" spans="2:14">
      <c r="B212" t="s">
        <v>1624</v>
      </c>
      <c r="C212" t="s">
        <v>1625</v>
      </c>
      <c r="D212" t="s">
        <v>1626</v>
      </c>
      <c r="E212" t="s">
        <v>1054</v>
      </c>
      <c r="F212" t="s">
        <v>1627</v>
      </c>
      <c r="G212" t="s">
        <v>1423</v>
      </c>
      <c r="H212" t="s">
        <v>195</v>
      </c>
      <c r="I212" s="79">
        <v>400</v>
      </c>
      <c r="J212" s="79">
        <v>25790</v>
      </c>
      <c r="K212" s="79">
        <v>374.254164</v>
      </c>
      <c r="L212" s="79">
        <v>0</v>
      </c>
      <c r="M212" s="79">
        <v>0.17</v>
      </c>
      <c r="N212" s="79">
        <v>0.03</v>
      </c>
    </row>
    <row r="213" spans="2:14">
      <c r="B213" t="s">
        <v>1628</v>
      </c>
      <c r="C213" t="s">
        <v>1438</v>
      </c>
      <c r="D213" t="s">
        <v>1435</v>
      </c>
      <c r="E213" t="s">
        <v>1054</v>
      </c>
      <c r="F213" t="s">
        <v>1073</v>
      </c>
      <c r="G213" t="s">
        <v>1423</v>
      </c>
      <c r="H213" t="s">
        <v>112</v>
      </c>
      <c r="I213" s="79">
        <v>-525</v>
      </c>
      <c r="J213" s="79">
        <v>6693</v>
      </c>
      <c r="K213" s="79">
        <v>-127.02477374999999</v>
      </c>
      <c r="L213" s="79">
        <v>0</v>
      </c>
      <c r="M213" s="79">
        <v>-0.06</v>
      </c>
      <c r="N213" s="79">
        <v>-0.01</v>
      </c>
    </row>
    <row r="214" spans="2:14">
      <c r="B214" t="s">
        <v>1629</v>
      </c>
      <c r="C214" t="s">
        <v>1630</v>
      </c>
      <c r="D214" t="s">
        <v>1408</v>
      </c>
      <c r="E214" t="s">
        <v>1054</v>
      </c>
      <c r="F214">
        <v>1102211</v>
      </c>
      <c r="G214" t="s">
        <v>1631</v>
      </c>
      <c r="H214" t="s">
        <v>119</v>
      </c>
      <c r="I214" s="79">
        <v>1308</v>
      </c>
      <c r="J214" s="79">
        <v>4260</v>
      </c>
      <c r="K214" s="79">
        <v>250.52628888000001</v>
      </c>
      <c r="L214" s="79">
        <v>0</v>
      </c>
      <c r="M214" s="79">
        <v>0.12</v>
      </c>
      <c r="N214" s="79">
        <v>0.02</v>
      </c>
    </row>
    <row r="215" spans="2:14">
      <c r="B215" t="s">
        <v>1632</v>
      </c>
      <c r="C215" t="s">
        <v>1633</v>
      </c>
      <c r="D215" t="s">
        <v>1408</v>
      </c>
      <c r="E215" t="s">
        <v>1054</v>
      </c>
      <c r="F215" t="s">
        <v>1634</v>
      </c>
      <c r="G215" t="s">
        <v>1631</v>
      </c>
      <c r="H215" t="s">
        <v>112</v>
      </c>
      <c r="I215" s="79">
        <v>330</v>
      </c>
      <c r="J215" s="79">
        <v>87634</v>
      </c>
      <c r="K215" s="79">
        <v>1045.429803</v>
      </c>
      <c r="L215" s="79">
        <v>0</v>
      </c>
      <c r="M215" s="79">
        <v>0.49</v>
      </c>
      <c r="N215" s="79">
        <v>0.08</v>
      </c>
    </row>
    <row r="216" spans="2:14">
      <c r="B216" t="s">
        <v>1635</v>
      </c>
      <c r="C216" t="s">
        <v>1636</v>
      </c>
      <c r="D216" t="s">
        <v>1408</v>
      </c>
      <c r="E216" t="s">
        <v>1054</v>
      </c>
      <c r="F216" t="s">
        <v>1637</v>
      </c>
      <c r="G216" t="s">
        <v>1631</v>
      </c>
      <c r="H216" t="s">
        <v>119</v>
      </c>
      <c r="I216" s="79">
        <v>1265</v>
      </c>
      <c r="J216" s="79">
        <v>6115</v>
      </c>
      <c r="K216" s="79">
        <v>347.79469147499998</v>
      </c>
      <c r="L216" s="79">
        <v>0</v>
      </c>
      <c r="M216" s="79">
        <v>0.16</v>
      </c>
      <c r="N216" s="79">
        <v>0.03</v>
      </c>
    </row>
    <row r="217" spans="2:14">
      <c r="B217" t="s">
        <v>1638</v>
      </c>
      <c r="C217" t="s">
        <v>1639</v>
      </c>
      <c r="D217" t="s">
        <v>1408</v>
      </c>
      <c r="E217" t="s">
        <v>1054</v>
      </c>
      <c r="F217" t="s">
        <v>1640</v>
      </c>
      <c r="G217" t="s">
        <v>1631</v>
      </c>
      <c r="H217" t="s">
        <v>112</v>
      </c>
      <c r="I217" s="79">
        <v>780</v>
      </c>
      <c r="J217" s="79">
        <v>12946</v>
      </c>
      <c r="K217" s="79">
        <v>365.03836200000001</v>
      </c>
      <c r="L217" s="79">
        <v>0</v>
      </c>
      <c r="M217" s="79">
        <v>0.17</v>
      </c>
      <c r="N217" s="79">
        <v>0.03</v>
      </c>
    </row>
    <row r="218" spans="2:14">
      <c r="B218" t="s">
        <v>1641</v>
      </c>
      <c r="C218" t="s">
        <v>1642</v>
      </c>
      <c r="D218" t="s">
        <v>1408</v>
      </c>
      <c r="E218" t="s">
        <v>1054</v>
      </c>
      <c r="F218" t="s">
        <v>1643</v>
      </c>
      <c r="G218" t="s">
        <v>1631</v>
      </c>
      <c r="H218" t="s">
        <v>112</v>
      </c>
      <c r="I218" s="79">
        <v>1220</v>
      </c>
      <c r="J218" s="79">
        <v>7977</v>
      </c>
      <c r="K218" s="79">
        <v>351.80963100000002</v>
      </c>
      <c r="L218" s="79">
        <v>0</v>
      </c>
      <c r="M218" s="79">
        <v>0.16</v>
      </c>
      <c r="N218" s="79">
        <v>0.03</v>
      </c>
    </row>
    <row r="219" spans="2:14">
      <c r="B219" t="s">
        <v>1644</v>
      </c>
      <c r="C219" t="s">
        <v>1645</v>
      </c>
      <c r="D219" t="s">
        <v>1435</v>
      </c>
      <c r="E219" t="s">
        <v>1054</v>
      </c>
      <c r="F219" t="s">
        <v>1646</v>
      </c>
      <c r="G219" t="s">
        <v>1446</v>
      </c>
      <c r="H219" t="s">
        <v>116</v>
      </c>
      <c r="I219" s="79">
        <v>4764</v>
      </c>
      <c r="J219" s="79">
        <v>1437</v>
      </c>
      <c r="K219" s="79">
        <v>265.75659575999998</v>
      </c>
      <c r="L219" s="79">
        <v>0</v>
      </c>
      <c r="M219" s="79">
        <v>0.12</v>
      </c>
      <c r="N219" s="79">
        <v>0.02</v>
      </c>
    </row>
    <row r="220" spans="2:14">
      <c r="B220" t="s">
        <v>1647</v>
      </c>
      <c r="C220" t="s">
        <v>1648</v>
      </c>
      <c r="D220" t="s">
        <v>1408</v>
      </c>
      <c r="E220" t="s">
        <v>1054</v>
      </c>
      <c r="F220" t="s">
        <v>1649</v>
      </c>
      <c r="G220" t="s">
        <v>1453</v>
      </c>
      <c r="H220" t="s">
        <v>112</v>
      </c>
      <c r="I220" s="79">
        <v>1090</v>
      </c>
      <c r="J220" s="79">
        <v>5924</v>
      </c>
      <c r="K220" s="79">
        <v>233.426334</v>
      </c>
      <c r="L220" s="79">
        <v>0</v>
      </c>
      <c r="M220" s="79">
        <v>0.11</v>
      </c>
      <c r="N220" s="79">
        <v>0.02</v>
      </c>
    </row>
    <row r="221" spans="2:14">
      <c r="B221" t="s">
        <v>1650</v>
      </c>
      <c r="C221" t="s">
        <v>1651</v>
      </c>
      <c r="D221" t="s">
        <v>1408</v>
      </c>
      <c r="E221" t="s">
        <v>1054</v>
      </c>
      <c r="F221" t="s">
        <v>1652</v>
      </c>
      <c r="G221" t="s">
        <v>1453</v>
      </c>
      <c r="H221" t="s">
        <v>112</v>
      </c>
      <c r="I221" s="79">
        <v>331</v>
      </c>
      <c r="J221" s="79">
        <v>83150</v>
      </c>
      <c r="K221" s="79">
        <v>994.94379749999996</v>
      </c>
      <c r="L221" s="79">
        <v>0</v>
      </c>
      <c r="M221" s="79">
        <v>0.47</v>
      </c>
      <c r="N221" s="79">
        <v>0.08</v>
      </c>
    </row>
    <row r="222" spans="2:14">
      <c r="B222" t="s">
        <v>1653</v>
      </c>
      <c r="C222" t="s">
        <v>1654</v>
      </c>
      <c r="D222" t="s">
        <v>1408</v>
      </c>
      <c r="E222" t="s">
        <v>1054</v>
      </c>
      <c r="F222" t="s">
        <v>1655</v>
      </c>
      <c r="G222" t="s">
        <v>1453</v>
      </c>
      <c r="H222" t="s">
        <v>112</v>
      </c>
      <c r="I222" s="79">
        <v>3358</v>
      </c>
      <c r="J222" s="79">
        <v>11267</v>
      </c>
      <c r="K222" s="79">
        <v>1367.7202838999999</v>
      </c>
      <c r="L222" s="79">
        <v>0</v>
      </c>
      <c r="M222" s="79">
        <v>0.64</v>
      </c>
      <c r="N222" s="79">
        <v>0.11</v>
      </c>
    </row>
    <row r="223" spans="2:14">
      <c r="B223" t="s">
        <v>1656</v>
      </c>
      <c r="C223" t="s">
        <v>1657</v>
      </c>
      <c r="D223" t="s">
        <v>1408</v>
      </c>
      <c r="E223" t="s">
        <v>1054</v>
      </c>
      <c r="F223" t="s">
        <v>1658</v>
      </c>
      <c r="G223" t="s">
        <v>1453</v>
      </c>
      <c r="H223" t="s">
        <v>112</v>
      </c>
      <c r="I223" s="79">
        <v>2026</v>
      </c>
      <c r="J223" s="79">
        <v>6571</v>
      </c>
      <c r="K223" s="79">
        <v>481.25938289999999</v>
      </c>
      <c r="L223" s="79">
        <v>0</v>
      </c>
      <c r="M223" s="79">
        <v>0.22</v>
      </c>
      <c r="N223" s="79">
        <v>0.04</v>
      </c>
    </row>
    <row r="224" spans="2:14">
      <c r="B224" t="s">
        <v>1659</v>
      </c>
      <c r="C224" t="s">
        <v>1660</v>
      </c>
      <c r="D224" t="s">
        <v>1408</v>
      </c>
      <c r="E224" t="s">
        <v>1054</v>
      </c>
      <c r="F224" t="s">
        <v>1661</v>
      </c>
      <c r="G224" t="s">
        <v>1453</v>
      </c>
      <c r="H224" t="s">
        <v>112</v>
      </c>
      <c r="I224" s="79">
        <v>224</v>
      </c>
      <c r="J224" s="79">
        <v>28235</v>
      </c>
      <c r="K224" s="79">
        <v>228.63573600000001</v>
      </c>
      <c r="L224" s="79">
        <v>0</v>
      </c>
      <c r="M224" s="79">
        <v>0.11</v>
      </c>
      <c r="N224" s="79">
        <v>0.02</v>
      </c>
    </row>
    <row r="225" spans="2:14">
      <c r="B225" t="s">
        <v>1662</v>
      </c>
      <c r="C225" t="s">
        <v>1663</v>
      </c>
      <c r="D225" t="s">
        <v>1408</v>
      </c>
      <c r="E225" t="s">
        <v>1054</v>
      </c>
      <c r="F225" t="s">
        <v>1664</v>
      </c>
      <c r="G225" t="s">
        <v>1453</v>
      </c>
      <c r="H225" t="s">
        <v>112</v>
      </c>
      <c r="I225" s="79">
        <v>2884</v>
      </c>
      <c r="J225" s="79">
        <v>4468</v>
      </c>
      <c r="K225" s="79">
        <v>465.81848880000001</v>
      </c>
      <c r="L225" s="79">
        <v>0</v>
      </c>
      <c r="M225" s="79">
        <v>0.22</v>
      </c>
      <c r="N225" s="79">
        <v>0.04</v>
      </c>
    </row>
    <row r="226" spans="2:14">
      <c r="B226" t="s">
        <v>1665</v>
      </c>
      <c r="C226" t="s">
        <v>1666</v>
      </c>
      <c r="D226" t="s">
        <v>1408</v>
      </c>
      <c r="E226" t="s">
        <v>1054</v>
      </c>
      <c r="F226" t="s">
        <v>1667</v>
      </c>
      <c r="G226" t="s">
        <v>1453</v>
      </c>
      <c r="H226" t="s">
        <v>119</v>
      </c>
      <c r="I226" s="79">
        <v>3810</v>
      </c>
      <c r="J226" s="79">
        <v>1566</v>
      </c>
      <c r="K226" s="79">
        <v>268.25800806000001</v>
      </c>
      <c r="L226" s="79">
        <v>0</v>
      </c>
      <c r="M226" s="79">
        <v>0.13</v>
      </c>
      <c r="N226" s="79">
        <v>0.02</v>
      </c>
    </row>
    <row r="227" spans="2:14">
      <c r="B227" t="s">
        <v>1668</v>
      </c>
      <c r="C227" t="s">
        <v>1669</v>
      </c>
      <c r="D227" t="s">
        <v>1408</v>
      </c>
      <c r="E227" t="s">
        <v>1054</v>
      </c>
      <c r="F227" t="s">
        <v>1670</v>
      </c>
      <c r="G227" t="s">
        <v>1453</v>
      </c>
      <c r="H227" t="s">
        <v>112</v>
      </c>
      <c r="I227" s="79">
        <v>4594</v>
      </c>
      <c r="J227" s="79">
        <v>8901</v>
      </c>
      <c r="K227" s="79">
        <v>1478.2166631</v>
      </c>
      <c r="L227" s="79">
        <v>0</v>
      </c>
      <c r="M227" s="79">
        <v>0.69</v>
      </c>
      <c r="N227" s="79">
        <v>0.12</v>
      </c>
    </row>
    <row r="228" spans="2:14">
      <c r="B228" t="s">
        <v>1671</v>
      </c>
      <c r="C228" t="s">
        <v>1672</v>
      </c>
      <c r="D228" t="s">
        <v>1435</v>
      </c>
      <c r="E228" t="s">
        <v>1054</v>
      </c>
      <c r="F228">
        <v>1103891</v>
      </c>
      <c r="G228" t="s">
        <v>1465</v>
      </c>
      <c r="H228" t="s">
        <v>116</v>
      </c>
      <c r="I228" s="79">
        <v>804</v>
      </c>
      <c r="J228" s="79">
        <v>8718</v>
      </c>
      <c r="K228" s="79">
        <v>272.09993903999998</v>
      </c>
      <c r="L228" s="79">
        <v>0</v>
      </c>
      <c r="M228" s="79">
        <v>0.13</v>
      </c>
      <c r="N228" s="79">
        <v>0.02</v>
      </c>
    </row>
    <row r="229" spans="2:14">
      <c r="B229" t="s">
        <v>1673</v>
      </c>
      <c r="C229" t="s">
        <v>1674</v>
      </c>
      <c r="D229" t="s">
        <v>1408</v>
      </c>
      <c r="E229" t="s">
        <v>1054</v>
      </c>
      <c r="F229" t="s">
        <v>1675</v>
      </c>
      <c r="G229" t="s">
        <v>1465</v>
      </c>
      <c r="H229" t="s">
        <v>112</v>
      </c>
      <c r="I229" s="79">
        <v>4070</v>
      </c>
      <c r="J229" s="79">
        <v>3374</v>
      </c>
      <c r="K229" s="79">
        <v>496.41830700000003</v>
      </c>
      <c r="L229" s="79">
        <v>0</v>
      </c>
      <c r="M229" s="79">
        <v>0.23</v>
      </c>
      <c r="N229" s="79">
        <v>0.04</v>
      </c>
    </row>
    <row r="230" spans="2:14">
      <c r="B230" t="s">
        <v>1676</v>
      </c>
      <c r="C230" t="s">
        <v>1677</v>
      </c>
      <c r="D230" t="s">
        <v>1408</v>
      </c>
      <c r="E230" t="s">
        <v>1054</v>
      </c>
      <c r="F230" t="s">
        <v>1678</v>
      </c>
      <c r="G230" t="s">
        <v>1465</v>
      </c>
      <c r="H230" t="s">
        <v>112</v>
      </c>
      <c r="I230" s="79">
        <v>3497</v>
      </c>
      <c r="J230" s="79">
        <v>2770</v>
      </c>
      <c r="K230" s="79">
        <v>350.17384349999998</v>
      </c>
      <c r="L230" s="79">
        <v>0</v>
      </c>
      <c r="M230" s="79">
        <v>0.16</v>
      </c>
      <c r="N230" s="79">
        <v>0.03</v>
      </c>
    </row>
    <row r="231" spans="2:14">
      <c r="B231" t="s">
        <v>1679</v>
      </c>
      <c r="C231" t="s">
        <v>1680</v>
      </c>
      <c r="D231" t="s">
        <v>1408</v>
      </c>
      <c r="E231" t="s">
        <v>1054</v>
      </c>
      <c r="F231" t="s">
        <v>1681</v>
      </c>
      <c r="G231" t="s">
        <v>1465</v>
      </c>
      <c r="H231" t="s">
        <v>112</v>
      </c>
      <c r="I231" s="79">
        <v>1592</v>
      </c>
      <c r="J231" s="79">
        <v>1550</v>
      </c>
      <c r="K231" s="79">
        <v>89.203739999999996</v>
      </c>
      <c r="L231" s="79">
        <v>0</v>
      </c>
      <c r="M231" s="79">
        <v>0.04</v>
      </c>
      <c r="N231" s="79">
        <v>0.01</v>
      </c>
    </row>
    <row r="232" spans="2:14">
      <c r="B232" t="s">
        <v>1682</v>
      </c>
      <c r="C232" t="s">
        <v>1683</v>
      </c>
      <c r="D232" t="s">
        <v>1408</v>
      </c>
      <c r="E232" t="s">
        <v>1054</v>
      </c>
      <c r="F232" t="s">
        <v>1684</v>
      </c>
      <c r="G232" t="s">
        <v>1685</v>
      </c>
      <c r="H232" t="s">
        <v>112</v>
      </c>
      <c r="I232" s="79">
        <v>5424</v>
      </c>
      <c r="J232" s="79">
        <v>14241</v>
      </c>
      <c r="K232" s="79">
        <v>2792.3411016</v>
      </c>
      <c r="L232" s="79">
        <v>0</v>
      </c>
      <c r="M232" s="79">
        <v>1.31</v>
      </c>
      <c r="N232" s="79">
        <v>0.22</v>
      </c>
    </row>
    <row r="233" spans="2:14">
      <c r="B233" t="s">
        <v>1686</v>
      </c>
      <c r="C233" t="s">
        <v>1687</v>
      </c>
      <c r="D233" t="s">
        <v>1408</v>
      </c>
      <c r="E233" t="s">
        <v>1054</v>
      </c>
      <c r="F233" t="s">
        <v>1688</v>
      </c>
      <c r="G233" t="s">
        <v>1685</v>
      </c>
      <c r="H233" t="s">
        <v>116</v>
      </c>
      <c r="I233" s="79">
        <v>4020</v>
      </c>
      <c r="J233" s="79">
        <v>1462.5</v>
      </c>
      <c r="K233" s="79">
        <v>228.232485</v>
      </c>
      <c r="L233" s="79">
        <v>0</v>
      </c>
      <c r="M233" s="79">
        <v>0.11</v>
      </c>
      <c r="N233" s="79">
        <v>0.02</v>
      </c>
    </row>
    <row r="234" spans="2:14">
      <c r="B234" t="s">
        <v>1689</v>
      </c>
      <c r="C234" t="s">
        <v>1690</v>
      </c>
      <c r="D234" t="s">
        <v>1599</v>
      </c>
      <c r="E234" t="s">
        <v>1054</v>
      </c>
      <c r="F234" t="s">
        <v>1691</v>
      </c>
      <c r="G234" t="s">
        <v>1685</v>
      </c>
      <c r="H234" t="s">
        <v>119</v>
      </c>
      <c r="I234" s="79">
        <v>22856</v>
      </c>
      <c r="J234" s="79">
        <v>208.8</v>
      </c>
      <c r="K234" s="79">
        <v>214.56885502079999</v>
      </c>
      <c r="L234" s="79">
        <v>0</v>
      </c>
      <c r="M234" s="79">
        <v>0.1</v>
      </c>
      <c r="N234" s="79">
        <v>0.02</v>
      </c>
    </row>
    <row r="235" spans="2:14">
      <c r="B235" t="s">
        <v>1692</v>
      </c>
      <c r="C235" t="s">
        <v>1693</v>
      </c>
      <c r="D235" t="s">
        <v>1408</v>
      </c>
      <c r="E235" t="s">
        <v>1054</v>
      </c>
      <c r="F235" t="s">
        <v>1694</v>
      </c>
      <c r="G235" t="s">
        <v>1695</v>
      </c>
      <c r="H235" t="s">
        <v>198</v>
      </c>
      <c r="I235" s="79">
        <v>39</v>
      </c>
      <c r="J235" s="79">
        <v>1175000</v>
      </c>
      <c r="K235" s="79">
        <v>239.11484999999999</v>
      </c>
      <c r="L235" s="79">
        <v>0</v>
      </c>
      <c r="M235" s="79">
        <v>0.11</v>
      </c>
      <c r="N235" s="79">
        <v>0.02</v>
      </c>
    </row>
    <row r="236" spans="2:14">
      <c r="B236" t="s">
        <v>1696</v>
      </c>
      <c r="C236" t="s">
        <v>1697</v>
      </c>
      <c r="D236" t="s">
        <v>1599</v>
      </c>
      <c r="E236" t="s">
        <v>1054</v>
      </c>
      <c r="F236" t="s">
        <v>1698</v>
      </c>
      <c r="G236" t="s">
        <v>1695</v>
      </c>
      <c r="H236" t="s">
        <v>119</v>
      </c>
      <c r="I236" s="79">
        <v>4360</v>
      </c>
      <c r="J236" s="79">
        <v>1007</v>
      </c>
      <c r="K236" s="79">
        <v>197.40216971999999</v>
      </c>
      <c r="L236" s="79">
        <v>0</v>
      </c>
      <c r="M236" s="79">
        <v>0.09</v>
      </c>
      <c r="N236" s="79">
        <v>0.02</v>
      </c>
    </row>
    <row r="237" spans="2:14">
      <c r="B237" t="s">
        <v>1699</v>
      </c>
      <c r="C237" t="s">
        <v>1700</v>
      </c>
      <c r="D237" t="s">
        <v>1408</v>
      </c>
      <c r="E237" t="s">
        <v>1054</v>
      </c>
      <c r="F237" t="s">
        <v>1701</v>
      </c>
      <c r="G237" t="s">
        <v>1695</v>
      </c>
      <c r="H237" t="s">
        <v>112</v>
      </c>
      <c r="I237" s="79">
        <v>1289</v>
      </c>
      <c r="J237" s="79">
        <v>5383</v>
      </c>
      <c r="K237" s="79">
        <v>250.83353504999999</v>
      </c>
      <c r="L237" s="79">
        <v>0</v>
      </c>
      <c r="M237" s="79">
        <v>0.12</v>
      </c>
      <c r="N237" s="79">
        <v>0.02</v>
      </c>
    </row>
    <row r="238" spans="2:14">
      <c r="B238" t="s">
        <v>1702</v>
      </c>
      <c r="C238" t="s">
        <v>1703</v>
      </c>
      <c r="D238" t="s">
        <v>1408</v>
      </c>
      <c r="E238" t="s">
        <v>1054</v>
      </c>
      <c r="F238" t="s">
        <v>1704</v>
      </c>
      <c r="G238" t="s">
        <v>1477</v>
      </c>
      <c r="H238" t="s">
        <v>199</v>
      </c>
      <c r="I238" s="79">
        <v>150671</v>
      </c>
      <c r="J238" s="79">
        <v>507</v>
      </c>
      <c r="K238" s="79">
        <v>355.51997683799999</v>
      </c>
      <c r="L238" s="79">
        <v>0</v>
      </c>
      <c r="M238" s="79">
        <v>0.17</v>
      </c>
      <c r="N238" s="79">
        <v>0.03</v>
      </c>
    </row>
    <row r="239" spans="2:14">
      <c r="B239" t="s">
        <v>1705</v>
      </c>
      <c r="C239" t="s">
        <v>1680</v>
      </c>
      <c r="D239" t="s">
        <v>1408</v>
      </c>
      <c r="E239" t="s">
        <v>1054</v>
      </c>
      <c r="F239" t="s">
        <v>1681</v>
      </c>
      <c r="G239" t="s">
        <v>1477</v>
      </c>
      <c r="H239" t="s">
        <v>112</v>
      </c>
      <c r="I239" s="79">
        <v>3609</v>
      </c>
      <c r="J239" s="79">
        <v>1550</v>
      </c>
      <c r="K239" s="79">
        <v>202.2212925</v>
      </c>
      <c r="L239" s="79">
        <v>0.01</v>
      </c>
      <c r="M239" s="79">
        <v>0.09</v>
      </c>
      <c r="N239" s="79">
        <v>0.02</v>
      </c>
    </row>
    <row r="240" spans="2:14">
      <c r="B240" t="s">
        <v>1706</v>
      </c>
      <c r="C240" t="s">
        <v>1707</v>
      </c>
      <c r="D240" t="s">
        <v>1408</v>
      </c>
      <c r="E240" t="s">
        <v>1054</v>
      </c>
      <c r="F240" t="s">
        <v>1708</v>
      </c>
      <c r="G240" t="s">
        <v>107</v>
      </c>
      <c r="H240" t="s">
        <v>116</v>
      </c>
      <c r="I240" s="79">
        <v>2780</v>
      </c>
      <c r="J240" s="79">
        <v>3255</v>
      </c>
      <c r="K240" s="79">
        <v>351.27829800000001</v>
      </c>
      <c r="L240" s="79">
        <v>0</v>
      </c>
      <c r="M240" s="79">
        <v>0.16</v>
      </c>
      <c r="N240" s="79">
        <v>0.03</v>
      </c>
    </row>
    <row r="241" spans="2:14">
      <c r="B241" t="s">
        <v>1709</v>
      </c>
      <c r="C241" t="s">
        <v>1710</v>
      </c>
      <c r="D241" t="s">
        <v>1408</v>
      </c>
      <c r="E241" t="s">
        <v>1054</v>
      </c>
      <c r="F241" t="s">
        <v>1711</v>
      </c>
      <c r="G241" t="s">
        <v>361</v>
      </c>
      <c r="H241" t="s">
        <v>112</v>
      </c>
      <c r="I241" s="79">
        <v>5029</v>
      </c>
      <c r="J241" s="79">
        <v>1032</v>
      </c>
      <c r="K241" s="79">
        <v>187.61589720000001</v>
      </c>
      <c r="L241" s="79">
        <v>0</v>
      </c>
      <c r="M241" s="79">
        <v>0.09</v>
      </c>
      <c r="N241" s="79">
        <v>0.01</v>
      </c>
    </row>
    <row r="242" spans="2:14">
      <c r="B242" t="s">
        <v>1712</v>
      </c>
      <c r="C242" t="s">
        <v>1713</v>
      </c>
      <c r="D242" t="s">
        <v>1408</v>
      </c>
      <c r="E242" t="s">
        <v>1054</v>
      </c>
      <c r="F242" t="s">
        <v>1714</v>
      </c>
      <c r="G242" t="s">
        <v>134</v>
      </c>
      <c r="H242" t="s">
        <v>112</v>
      </c>
      <c r="I242" s="79">
        <v>2480</v>
      </c>
      <c r="J242" s="79">
        <v>5118</v>
      </c>
      <c r="K242" s="79">
        <v>458.83893599999999</v>
      </c>
      <c r="L242" s="79">
        <v>0</v>
      </c>
      <c r="M242" s="79">
        <v>0.21</v>
      </c>
      <c r="N242" s="79">
        <v>0.04</v>
      </c>
    </row>
    <row r="243" spans="2:14">
      <c r="B243" t="s">
        <v>253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7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6" t="s">
        <v>190</v>
      </c>
    </row>
    <row r="2" spans="2:62">
      <c r="B2" s="2" t="s">
        <v>1</v>
      </c>
      <c r="C2" s="12" t="s">
        <v>2619</v>
      </c>
    </row>
    <row r="3" spans="2:62">
      <c r="B3" s="2" t="s">
        <v>2</v>
      </c>
      <c r="C3" s="96" t="s">
        <v>191</v>
      </c>
    </row>
    <row r="4" spans="2:62">
      <c r="B4" s="2" t="s">
        <v>3</v>
      </c>
      <c r="C4" s="96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9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820652</v>
      </c>
      <c r="I11" s="7"/>
      <c r="J11" s="78">
        <v>147840.9704708904</v>
      </c>
      <c r="K11" s="7"/>
      <c r="L11" s="78">
        <v>100</v>
      </c>
      <c r="M11" s="78">
        <v>11.76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1715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246</v>
      </c>
      <c r="C14" t="s">
        <v>246</v>
      </c>
      <c r="D14" s="16"/>
      <c r="E14" s="16"/>
      <c r="F14" t="s">
        <v>246</v>
      </c>
      <c r="G14" t="s">
        <v>246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1716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246</v>
      </c>
      <c r="C16" t="s">
        <v>246</v>
      </c>
      <c r="D16" s="16"/>
      <c r="E16" s="16"/>
      <c r="F16" t="s">
        <v>246</v>
      </c>
      <c r="G16" t="s">
        <v>246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1717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246</v>
      </c>
      <c r="C18" t="s">
        <v>246</v>
      </c>
      <c r="D18" s="16"/>
      <c r="E18" s="16"/>
      <c r="F18" t="s">
        <v>246</v>
      </c>
      <c r="G18" t="s">
        <v>246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1718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246</v>
      </c>
      <c r="C20" t="s">
        <v>246</v>
      </c>
      <c r="D20" s="16"/>
      <c r="E20" s="16"/>
      <c r="F20" t="s">
        <v>246</v>
      </c>
      <c r="G20" t="s">
        <v>246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1052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246</v>
      </c>
      <c r="C22" t="s">
        <v>246</v>
      </c>
      <c r="D22" s="16"/>
      <c r="E22" s="16"/>
      <c r="F22" t="s">
        <v>246</v>
      </c>
      <c r="G22" t="s">
        <v>246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1719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246</v>
      </c>
      <c r="C24" t="s">
        <v>246</v>
      </c>
      <c r="D24" s="16"/>
      <c r="E24" s="16"/>
      <c r="F24" t="s">
        <v>246</v>
      </c>
      <c r="G24" t="s">
        <v>246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250</v>
      </c>
      <c r="D25" s="16"/>
      <c r="E25" s="16"/>
      <c r="F25" s="16"/>
      <c r="G25" s="16"/>
      <c r="H25" s="81">
        <v>820652</v>
      </c>
      <c r="J25" s="81">
        <v>147840.9704708904</v>
      </c>
      <c r="L25" s="81">
        <v>100</v>
      </c>
      <c r="M25" s="81">
        <v>11.76</v>
      </c>
    </row>
    <row r="26" spans="2:13">
      <c r="B26" s="80" t="s">
        <v>1720</v>
      </c>
      <c r="D26" s="16"/>
      <c r="E26" s="16"/>
      <c r="F26" s="16"/>
      <c r="G26" s="16"/>
      <c r="H26" s="81">
        <v>548758</v>
      </c>
      <c r="J26" s="81">
        <v>64886.3176925304</v>
      </c>
      <c r="L26" s="81">
        <v>43.89</v>
      </c>
      <c r="M26" s="81">
        <v>5.16</v>
      </c>
    </row>
    <row r="27" spans="2:13">
      <c r="B27" t="s">
        <v>1721</v>
      </c>
      <c r="C27" t="s">
        <v>1722</v>
      </c>
      <c r="D27" t="s">
        <v>1408</v>
      </c>
      <c r="E27">
        <v>1102280</v>
      </c>
      <c r="F27" t="s">
        <v>1531</v>
      </c>
      <c r="G27" t="s">
        <v>112</v>
      </c>
      <c r="H27" s="79">
        <v>770</v>
      </c>
      <c r="I27" s="79">
        <v>22511</v>
      </c>
      <c r="J27" s="79">
        <v>626.6049405</v>
      </c>
      <c r="K27" s="79">
        <v>0</v>
      </c>
      <c r="L27" s="79">
        <v>0.42</v>
      </c>
      <c r="M27" s="79">
        <v>0.05</v>
      </c>
    </row>
    <row r="28" spans="2:13">
      <c r="B28" t="s">
        <v>1723</v>
      </c>
      <c r="C28" t="s">
        <v>1724</v>
      </c>
      <c r="D28" t="s">
        <v>1408</v>
      </c>
      <c r="E28" t="s">
        <v>1725</v>
      </c>
      <c r="F28" t="s">
        <v>1531</v>
      </c>
      <c r="G28" t="s">
        <v>112</v>
      </c>
      <c r="H28" s="79">
        <v>20846</v>
      </c>
      <c r="I28" s="79">
        <v>2817</v>
      </c>
      <c r="J28" s="79">
        <v>2122.8430293000001</v>
      </c>
      <c r="K28" s="79">
        <v>0.24</v>
      </c>
      <c r="L28" s="79">
        <v>1.44</v>
      </c>
      <c r="M28" s="79">
        <v>0.17</v>
      </c>
    </row>
    <row r="29" spans="2:13">
      <c r="B29" t="s">
        <v>1726</v>
      </c>
      <c r="C29" t="s">
        <v>1727</v>
      </c>
      <c r="D29" t="s">
        <v>1408</v>
      </c>
      <c r="E29" t="s">
        <v>1540</v>
      </c>
      <c r="F29" t="s">
        <v>1531</v>
      </c>
      <c r="G29" t="s">
        <v>112</v>
      </c>
      <c r="H29" s="79">
        <v>5800</v>
      </c>
      <c r="I29" s="79">
        <v>6298</v>
      </c>
      <c r="J29" s="79">
        <v>1320.5016599999999</v>
      </c>
      <c r="K29" s="79">
        <v>0.1</v>
      </c>
      <c r="L29" s="79">
        <v>0.89</v>
      </c>
      <c r="M29" s="79">
        <v>0.11</v>
      </c>
    </row>
    <row r="30" spans="2:13">
      <c r="B30" t="s">
        <v>1728</v>
      </c>
      <c r="C30" t="s">
        <v>1729</v>
      </c>
      <c r="D30" t="s">
        <v>1408</v>
      </c>
      <c r="E30" t="s">
        <v>1730</v>
      </c>
      <c r="F30" t="s">
        <v>1531</v>
      </c>
      <c r="G30" t="s">
        <v>112</v>
      </c>
      <c r="H30" s="79">
        <v>2350</v>
      </c>
      <c r="I30" s="79">
        <v>8794</v>
      </c>
      <c r="J30" s="79">
        <v>747.07228499999997</v>
      </c>
      <c r="K30" s="79">
        <v>0</v>
      </c>
      <c r="L30" s="79">
        <v>0.51</v>
      </c>
      <c r="M30" s="79">
        <v>0.06</v>
      </c>
    </row>
    <row r="31" spans="2:13">
      <c r="B31" t="s">
        <v>1731</v>
      </c>
      <c r="C31" t="s">
        <v>1732</v>
      </c>
      <c r="D31" t="s">
        <v>1408</v>
      </c>
      <c r="E31" t="s">
        <v>1733</v>
      </c>
      <c r="F31" t="s">
        <v>1531</v>
      </c>
      <c r="G31" t="s">
        <v>112</v>
      </c>
      <c r="H31" s="79">
        <v>19990</v>
      </c>
      <c r="I31" s="79">
        <v>2077</v>
      </c>
      <c r="J31" s="79">
        <v>1500.9201645000001</v>
      </c>
      <c r="K31" s="79">
        <v>0.23</v>
      </c>
      <c r="L31" s="79">
        <v>1.02</v>
      </c>
      <c r="M31" s="79">
        <v>0.12</v>
      </c>
    </row>
    <row r="32" spans="2:13">
      <c r="B32" t="s">
        <v>1734</v>
      </c>
      <c r="C32" t="s">
        <v>1735</v>
      </c>
      <c r="D32" t="s">
        <v>1408</v>
      </c>
      <c r="E32" t="s">
        <v>1736</v>
      </c>
      <c r="F32" t="s">
        <v>1531</v>
      </c>
      <c r="G32" t="s">
        <v>112</v>
      </c>
      <c r="H32" s="79">
        <v>11144</v>
      </c>
      <c r="I32" s="79">
        <v>7457</v>
      </c>
      <c r="J32" s="79">
        <v>3004.0942092</v>
      </c>
      <c r="K32" s="79">
        <v>0.01</v>
      </c>
      <c r="L32" s="79">
        <v>2.0299999999999998</v>
      </c>
      <c r="M32" s="79">
        <v>0.24</v>
      </c>
    </row>
    <row r="33" spans="2:13">
      <c r="B33" t="s">
        <v>1737</v>
      </c>
      <c r="C33" t="s">
        <v>1738</v>
      </c>
      <c r="D33" t="s">
        <v>1408</v>
      </c>
      <c r="E33" t="s">
        <v>1739</v>
      </c>
      <c r="F33" t="s">
        <v>1531</v>
      </c>
      <c r="G33" t="s">
        <v>116</v>
      </c>
      <c r="H33" s="79">
        <v>3718</v>
      </c>
      <c r="I33" s="79">
        <v>17817</v>
      </c>
      <c r="J33" s="79">
        <v>2571.5767849200001</v>
      </c>
      <c r="K33" s="79">
        <v>0.1</v>
      </c>
      <c r="L33" s="79">
        <v>1.74</v>
      </c>
      <c r="M33" s="79">
        <v>0.2</v>
      </c>
    </row>
    <row r="34" spans="2:13">
      <c r="B34" t="s">
        <v>1740</v>
      </c>
      <c r="C34" t="s">
        <v>1741</v>
      </c>
      <c r="D34" t="s">
        <v>1408</v>
      </c>
      <c r="E34" t="s">
        <v>1742</v>
      </c>
      <c r="F34" t="s">
        <v>1531</v>
      </c>
      <c r="G34" t="s">
        <v>112</v>
      </c>
      <c r="H34" s="79">
        <v>6110</v>
      </c>
      <c r="I34" s="79">
        <v>3199</v>
      </c>
      <c r="J34" s="79">
        <v>706.58392349999997</v>
      </c>
      <c r="K34" s="79">
        <v>0.01</v>
      </c>
      <c r="L34" s="79">
        <v>0.48</v>
      </c>
      <c r="M34" s="79">
        <v>0.06</v>
      </c>
    </row>
    <row r="35" spans="2:13">
      <c r="B35" t="s">
        <v>1743</v>
      </c>
      <c r="C35" t="s">
        <v>1744</v>
      </c>
      <c r="D35" t="s">
        <v>1408</v>
      </c>
      <c r="E35" t="s">
        <v>1745</v>
      </c>
      <c r="F35" t="s">
        <v>1531</v>
      </c>
      <c r="G35" t="s">
        <v>112</v>
      </c>
      <c r="H35" s="79">
        <v>2000</v>
      </c>
      <c r="I35" s="79">
        <v>16465</v>
      </c>
      <c r="J35" s="79">
        <v>1190.4195</v>
      </c>
      <c r="K35" s="79">
        <v>0.03</v>
      </c>
      <c r="L35" s="79">
        <v>0.81</v>
      </c>
      <c r="M35" s="79">
        <v>0.09</v>
      </c>
    </row>
    <row r="36" spans="2:13">
      <c r="B36" t="s">
        <v>1746</v>
      </c>
      <c r="C36" t="s">
        <v>1747</v>
      </c>
      <c r="D36" t="s">
        <v>1408</v>
      </c>
      <c r="E36" t="s">
        <v>1748</v>
      </c>
      <c r="F36" t="s">
        <v>1531</v>
      </c>
      <c r="G36" t="s">
        <v>112</v>
      </c>
      <c r="H36" s="79">
        <v>15102</v>
      </c>
      <c r="I36" s="79">
        <v>3880</v>
      </c>
      <c r="J36" s="79">
        <v>2118.2367239999999</v>
      </c>
      <c r="K36" s="79">
        <v>0.02</v>
      </c>
      <c r="L36" s="79">
        <v>1.43</v>
      </c>
      <c r="M36" s="79">
        <v>0.17</v>
      </c>
    </row>
    <row r="37" spans="2:13">
      <c r="B37" t="s">
        <v>1749</v>
      </c>
      <c r="C37" t="s">
        <v>1750</v>
      </c>
      <c r="D37" t="s">
        <v>1408</v>
      </c>
      <c r="E37" t="s">
        <v>1751</v>
      </c>
      <c r="F37" t="s">
        <v>1531</v>
      </c>
      <c r="G37" t="s">
        <v>119</v>
      </c>
      <c r="H37" s="79">
        <v>69258</v>
      </c>
      <c r="I37" s="79">
        <v>730.8</v>
      </c>
      <c r="J37" s="79">
        <v>2275.6446518903999</v>
      </c>
      <c r="K37" s="79">
        <v>0.01</v>
      </c>
      <c r="L37" s="79">
        <v>1.54</v>
      </c>
      <c r="M37" s="79">
        <v>0.18</v>
      </c>
    </row>
    <row r="38" spans="2:13">
      <c r="B38" t="s">
        <v>1752</v>
      </c>
      <c r="C38" t="s">
        <v>1753</v>
      </c>
      <c r="D38" t="s">
        <v>1408</v>
      </c>
      <c r="E38" t="s">
        <v>1754</v>
      </c>
      <c r="F38" t="s">
        <v>1531</v>
      </c>
      <c r="G38" t="s">
        <v>112</v>
      </c>
      <c r="H38" s="79">
        <v>2438</v>
      </c>
      <c r="I38" s="79">
        <v>3742</v>
      </c>
      <c r="J38" s="79">
        <v>329.79630539999999</v>
      </c>
      <c r="K38" s="79">
        <v>0</v>
      </c>
      <c r="L38" s="79">
        <v>0.22</v>
      </c>
      <c r="M38" s="79">
        <v>0.03</v>
      </c>
    </row>
    <row r="39" spans="2:13">
      <c r="B39" t="s">
        <v>1755</v>
      </c>
      <c r="C39" t="s">
        <v>1756</v>
      </c>
      <c r="D39" t="s">
        <v>1408</v>
      </c>
      <c r="E39" t="s">
        <v>1757</v>
      </c>
      <c r="F39" t="s">
        <v>1531</v>
      </c>
      <c r="G39" t="s">
        <v>112</v>
      </c>
      <c r="H39" s="79">
        <v>30521</v>
      </c>
      <c r="I39" s="79">
        <v>2288</v>
      </c>
      <c r="J39" s="79">
        <v>2524.4285352000002</v>
      </c>
      <c r="K39" s="79">
        <v>0.25</v>
      </c>
      <c r="L39" s="79">
        <v>1.71</v>
      </c>
      <c r="M39" s="79">
        <v>0.2</v>
      </c>
    </row>
    <row r="40" spans="2:13">
      <c r="B40" t="s">
        <v>1758</v>
      </c>
      <c r="C40" t="s">
        <v>1759</v>
      </c>
      <c r="D40" t="s">
        <v>1408</v>
      </c>
      <c r="E40" t="s">
        <v>1760</v>
      </c>
      <c r="F40" t="s">
        <v>1531</v>
      </c>
      <c r="G40" t="s">
        <v>112</v>
      </c>
      <c r="H40" s="79">
        <v>940</v>
      </c>
      <c r="I40" s="79">
        <v>29339</v>
      </c>
      <c r="J40" s="79">
        <v>996.96855900000003</v>
      </c>
      <c r="K40" s="79">
        <v>0</v>
      </c>
      <c r="L40" s="79">
        <v>0.67</v>
      </c>
      <c r="M40" s="79">
        <v>0.08</v>
      </c>
    </row>
    <row r="41" spans="2:13">
      <c r="B41" t="s">
        <v>1761</v>
      </c>
      <c r="C41" t="s">
        <v>1762</v>
      </c>
      <c r="D41" t="s">
        <v>1408</v>
      </c>
      <c r="E41" t="s">
        <v>1763</v>
      </c>
      <c r="F41" t="s">
        <v>1531</v>
      </c>
      <c r="G41" t="s">
        <v>112</v>
      </c>
      <c r="H41" s="79">
        <v>19488</v>
      </c>
      <c r="I41" s="79">
        <v>3184</v>
      </c>
      <c r="J41" s="79">
        <v>2243.0999808000001</v>
      </c>
      <c r="K41" s="79">
        <v>0.06</v>
      </c>
      <c r="L41" s="79">
        <v>1.52</v>
      </c>
      <c r="M41" s="79">
        <v>0.18</v>
      </c>
    </row>
    <row r="42" spans="2:13">
      <c r="B42" t="s">
        <v>1764</v>
      </c>
      <c r="C42" t="s">
        <v>1765</v>
      </c>
      <c r="D42" t="s">
        <v>1408</v>
      </c>
      <c r="E42" t="s">
        <v>1766</v>
      </c>
      <c r="F42" t="s">
        <v>1531</v>
      </c>
      <c r="G42" t="s">
        <v>116</v>
      </c>
      <c r="H42" s="79">
        <v>3563</v>
      </c>
      <c r="I42" s="79">
        <v>5480</v>
      </c>
      <c r="J42" s="79">
        <v>757.96981679999999</v>
      </c>
      <c r="K42" s="79">
        <v>0.11</v>
      </c>
      <c r="L42" s="79">
        <v>0.51</v>
      </c>
      <c r="M42" s="79">
        <v>0.06</v>
      </c>
    </row>
    <row r="43" spans="2:13">
      <c r="B43" t="s">
        <v>1767</v>
      </c>
      <c r="C43" t="s">
        <v>1768</v>
      </c>
      <c r="D43" t="s">
        <v>1408</v>
      </c>
      <c r="E43" t="s">
        <v>1769</v>
      </c>
      <c r="F43" t="s">
        <v>1531</v>
      </c>
      <c r="G43" t="s">
        <v>112</v>
      </c>
      <c r="H43" s="79">
        <v>3373</v>
      </c>
      <c r="I43" s="79">
        <v>4234</v>
      </c>
      <c r="J43" s="79">
        <v>516.26834429999997</v>
      </c>
      <c r="K43" s="79">
        <v>0.05</v>
      </c>
      <c r="L43" s="79">
        <v>0.35</v>
      </c>
      <c r="M43" s="79">
        <v>0.04</v>
      </c>
    </row>
    <row r="44" spans="2:13">
      <c r="B44" t="s">
        <v>1770</v>
      </c>
      <c r="C44" t="s">
        <v>1771</v>
      </c>
      <c r="D44" t="s">
        <v>1408</v>
      </c>
      <c r="E44" t="s">
        <v>1772</v>
      </c>
      <c r="F44" t="s">
        <v>1531</v>
      </c>
      <c r="G44" t="s">
        <v>116</v>
      </c>
      <c r="H44" s="79">
        <v>2534</v>
      </c>
      <c r="I44" s="79">
        <v>4952</v>
      </c>
      <c r="J44" s="79">
        <v>487.12764576000001</v>
      </c>
      <c r="K44" s="79">
        <v>0.08</v>
      </c>
      <c r="L44" s="79">
        <v>0.33</v>
      </c>
      <c r="M44" s="79">
        <v>0.04</v>
      </c>
    </row>
    <row r="45" spans="2:13">
      <c r="B45" t="s">
        <v>1773</v>
      </c>
      <c r="C45" t="s">
        <v>1774</v>
      </c>
      <c r="D45" t="s">
        <v>1408</v>
      </c>
      <c r="E45" t="s">
        <v>1772</v>
      </c>
      <c r="F45" t="s">
        <v>1531</v>
      </c>
      <c r="G45" t="s">
        <v>116</v>
      </c>
      <c r="H45" s="79">
        <v>15977</v>
      </c>
      <c r="I45" s="79">
        <v>3943</v>
      </c>
      <c r="J45" s="79">
        <v>2445.5556130199998</v>
      </c>
      <c r="K45" s="79">
        <v>0.22</v>
      </c>
      <c r="L45" s="79">
        <v>1.65</v>
      </c>
      <c r="M45" s="79">
        <v>0.19</v>
      </c>
    </row>
    <row r="46" spans="2:13">
      <c r="B46" t="s">
        <v>1775</v>
      </c>
      <c r="C46" t="s">
        <v>1776</v>
      </c>
      <c r="D46" t="s">
        <v>1408</v>
      </c>
      <c r="E46" t="s">
        <v>1777</v>
      </c>
      <c r="F46" t="s">
        <v>1531</v>
      </c>
      <c r="G46" t="s">
        <v>112</v>
      </c>
      <c r="H46" s="79">
        <v>14080</v>
      </c>
      <c r="I46" s="79">
        <v>3062</v>
      </c>
      <c r="J46" s="79">
        <v>1558.533504</v>
      </c>
      <c r="K46" s="79">
        <v>0.04</v>
      </c>
      <c r="L46" s="79">
        <v>1.05</v>
      </c>
      <c r="M46" s="79">
        <v>0.12</v>
      </c>
    </row>
    <row r="47" spans="2:13">
      <c r="B47" t="s">
        <v>1778</v>
      </c>
      <c r="C47" t="s">
        <v>1779</v>
      </c>
      <c r="D47" t="s">
        <v>1435</v>
      </c>
      <c r="E47" t="s">
        <v>1777</v>
      </c>
      <c r="F47" t="s">
        <v>1531</v>
      </c>
      <c r="G47" t="s">
        <v>112</v>
      </c>
      <c r="H47" s="79">
        <v>50986</v>
      </c>
      <c r="I47" s="79">
        <v>2102</v>
      </c>
      <c r="J47" s="79">
        <v>3874.2884777999998</v>
      </c>
      <c r="K47" s="79">
        <v>0.04</v>
      </c>
      <c r="L47" s="79">
        <v>2.62</v>
      </c>
      <c r="M47" s="79">
        <v>0.31</v>
      </c>
    </row>
    <row r="48" spans="2:13">
      <c r="B48" t="s">
        <v>1780</v>
      </c>
      <c r="C48" t="s">
        <v>1781</v>
      </c>
      <c r="D48" t="s">
        <v>1408</v>
      </c>
      <c r="E48" t="s">
        <v>1782</v>
      </c>
      <c r="F48" t="s">
        <v>1531</v>
      </c>
      <c r="G48" t="s">
        <v>196</v>
      </c>
      <c r="H48" s="79">
        <v>127090</v>
      </c>
      <c r="I48" s="79">
        <v>160200</v>
      </c>
      <c r="J48" s="79">
        <v>6621.6236081400002</v>
      </c>
      <c r="K48" s="79">
        <v>0.01</v>
      </c>
      <c r="L48" s="79">
        <v>4.4800000000000004</v>
      </c>
      <c r="M48" s="79">
        <v>0.53</v>
      </c>
    </row>
    <row r="49" spans="2:13">
      <c r="B49" t="s">
        <v>1783</v>
      </c>
      <c r="C49" t="s">
        <v>1784</v>
      </c>
      <c r="D49" t="s">
        <v>1408</v>
      </c>
      <c r="E49" t="s">
        <v>1785</v>
      </c>
      <c r="F49" t="s">
        <v>1531</v>
      </c>
      <c r="G49" t="s">
        <v>112</v>
      </c>
      <c r="H49" s="79">
        <v>486</v>
      </c>
      <c r="I49" s="79">
        <v>41190</v>
      </c>
      <c r="J49" s="79">
        <v>723.66299100000003</v>
      </c>
      <c r="K49" s="79">
        <v>0.01</v>
      </c>
      <c r="L49" s="79">
        <v>0.49</v>
      </c>
      <c r="M49" s="79">
        <v>0.06</v>
      </c>
    </row>
    <row r="50" spans="2:13">
      <c r="B50" t="s">
        <v>1786</v>
      </c>
      <c r="C50" t="s">
        <v>1787</v>
      </c>
      <c r="D50" t="s">
        <v>1408</v>
      </c>
      <c r="E50" t="s">
        <v>1788</v>
      </c>
      <c r="F50" t="s">
        <v>1531</v>
      </c>
      <c r="G50" t="s">
        <v>116</v>
      </c>
      <c r="H50" s="79">
        <v>6285</v>
      </c>
      <c r="I50" s="79">
        <v>2573</v>
      </c>
      <c r="J50" s="79">
        <v>627.77006010000002</v>
      </c>
      <c r="K50" s="79">
        <v>0.19</v>
      </c>
      <c r="L50" s="79">
        <v>0.42</v>
      </c>
      <c r="M50" s="79">
        <v>0.05</v>
      </c>
    </row>
    <row r="51" spans="2:13">
      <c r="B51" t="s">
        <v>1789</v>
      </c>
      <c r="C51" t="s">
        <v>1790</v>
      </c>
      <c r="D51" t="s">
        <v>1408</v>
      </c>
      <c r="E51" t="s">
        <v>1788</v>
      </c>
      <c r="F51" t="s">
        <v>1531</v>
      </c>
      <c r="G51" t="s">
        <v>112</v>
      </c>
      <c r="H51" s="79">
        <v>18121</v>
      </c>
      <c r="I51" s="79">
        <v>3722</v>
      </c>
      <c r="J51" s="79">
        <v>2438.1859863</v>
      </c>
      <c r="K51" s="79">
        <v>0.06</v>
      </c>
      <c r="L51" s="79">
        <v>1.65</v>
      </c>
      <c r="M51" s="79">
        <v>0.19</v>
      </c>
    </row>
    <row r="52" spans="2:13">
      <c r="B52" t="s">
        <v>1791</v>
      </c>
      <c r="C52" t="s">
        <v>1792</v>
      </c>
      <c r="D52" t="s">
        <v>1408</v>
      </c>
      <c r="E52" t="s">
        <v>1793</v>
      </c>
      <c r="F52" t="s">
        <v>1531</v>
      </c>
      <c r="G52" t="s">
        <v>112</v>
      </c>
      <c r="H52" s="79">
        <v>17000</v>
      </c>
      <c r="I52" s="79">
        <v>4498</v>
      </c>
      <c r="J52" s="79">
        <v>2764.2458999999999</v>
      </c>
      <c r="K52" s="79">
        <v>0</v>
      </c>
      <c r="L52" s="79">
        <v>1.87</v>
      </c>
      <c r="M52" s="79">
        <v>0.22</v>
      </c>
    </row>
    <row r="53" spans="2:13">
      <c r="B53" t="s">
        <v>1794</v>
      </c>
      <c r="C53" t="s">
        <v>1795</v>
      </c>
      <c r="D53" t="s">
        <v>1408</v>
      </c>
      <c r="E53" t="s">
        <v>1793</v>
      </c>
      <c r="F53" t="s">
        <v>1531</v>
      </c>
      <c r="G53" t="s">
        <v>112</v>
      </c>
      <c r="H53" s="79">
        <v>6457</v>
      </c>
      <c r="I53" s="79">
        <v>21687</v>
      </c>
      <c r="J53" s="79">
        <v>5062.1914678499998</v>
      </c>
      <c r="K53" s="79">
        <v>0</v>
      </c>
      <c r="L53" s="79">
        <v>3.42</v>
      </c>
      <c r="M53" s="79">
        <v>0.4</v>
      </c>
    </row>
    <row r="54" spans="2:13">
      <c r="B54" t="s">
        <v>1796</v>
      </c>
      <c r="C54" t="s">
        <v>1797</v>
      </c>
      <c r="D54" t="s">
        <v>1408</v>
      </c>
      <c r="E54" t="s">
        <v>1798</v>
      </c>
      <c r="F54" t="s">
        <v>1531</v>
      </c>
      <c r="G54" t="s">
        <v>112</v>
      </c>
      <c r="H54" s="79">
        <v>2543</v>
      </c>
      <c r="I54" s="79">
        <v>8210</v>
      </c>
      <c r="J54" s="79">
        <v>754.74078450000002</v>
      </c>
      <c r="K54" s="79">
        <v>0</v>
      </c>
      <c r="L54" s="79">
        <v>0.51</v>
      </c>
      <c r="M54" s="79">
        <v>0.06</v>
      </c>
    </row>
    <row r="55" spans="2:13">
      <c r="B55" t="s">
        <v>1799</v>
      </c>
      <c r="C55" t="s">
        <v>1800</v>
      </c>
      <c r="D55" t="s">
        <v>1435</v>
      </c>
      <c r="E55" t="s">
        <v>1798</v>
      </c>
      <c r="F55" t="s">
        <v>1531</v>
      </c>
      <c r="G55" t="s">
        <v>112</v>
      </c>
      <c r="H55" s="79">
        <v>2720</v>
      </c>
      <c r="I55" s="79">
        <v>12274</v>
      </c>
      <c r="J55" s="79">
        <v>1206.877872</v>
      </c>
      <c r="K55" s="79">
        <v>0</v>
      </c>
      <c r="L55" s="79">
        <v>0.82</v>
      </c>
      <c r="M55" s="79">
        <v>0.1</v>
      </c>
    </row>
    <row r="56" spans="2:13">
      <c r="B56" t="s">
        <v>1801</v>
      </c>
      <c r="C56" t="s">
        <v>1802</v>
      </c>
      <c r="D56" t="s">
        <v>1408</v>
      </c>
      <c r="E56" t="s">
        <v>1798</v>
      </c>
      <c r="F56" t="s">
        <v>1531</v>
      </c>
      <c r="G56" t="s">
        <v>112</v>
      </c>
      <c r="H56" s="79">
        <v>3881</v>
      </c>
      <c r="I56" s="79">
        <v>13568</v>
      </c>
      <c r="J56" s="79">
        <v>1903.5652992</v>
      </c>
      <c r="K56" s="79">
        <v>0</v>
      </c>
      <c r="L56" s="79">
        <v>1.29</v>
      </c>
      <c r="M56" s="79">
        <v>0.15</v>
      </c>
    </row>
    <row r="57" spans="2:13">
      <c r="B57" t="s">
        <v>1803</v>
      </c>
      <c r="C57" t="s">
        <v>1804</v>
      </c>
      <c r="D57" t="s">
        <v>1408</v>
      </c>
      <c r="E57" t="s">
        <v>1805</v>
      </c>
      <c r="F57" t="s">
        <v>1531</v>
      </c>
      <c r="G57" t="s">
        <v>112</v>
      </c>
      <c r="H57" s="79">
        <v>44580</v>
      </c>
      <c r="I57" s="79">
        <v>4002</v>
      </c>
      <c r="J57" s="79">
        <v>6449.4911339999999</v>
      </c>
      <c r="K57" s="79">
        <v>0</v>
      </c>
      <c r="L57" s="79">
        <v>4.3600000000000003</v>
      </c>
      <c r="M57" s="79">
        <v>0.51</v>
      </c>
    </row>
    <row r="58" spans="2:13">
      <c r="B58" t="s">
        <v>1806</v>
      </c>
      <c r="C58" t="s">
        <v>1807</v>
      </c>
      <c r="D58" t="s">
        <v>1408</v>
      </c>
      <c r="E58" t="s">
        <v>1808</v>
      </c>
      <c r="F58" t="s">
        <v>1531</v>
      </c>
      <c r="G58" t="s">
        <v>112</v>
      </c>
      <c r="H58" s="79">
        <v>13547</v>
      </c>
      <c r="I58" s="79">
        <v>2411</v>
      </c>
      <c r="J58" s="79">
        <v>1180.7246845499999</v>
      </c>
      <c r="K58" s="79">
        <v>0.02</v>
      </c>
      <c r="L58" s="79">
        <v>0.8</v>
      </c>
      <c r="M58" s="79">
        <v>0.09</v>
      </c>
    </row>
    <row r="59" spans="2:13">
      <c r="B59" t="s">
        <v>1809</v>
      </c>
      <c r="C59" t="s">
        <v>1810</v>
      </c>
      <c r="D59" t="s">
        <v>1408</v>
      </c>
      <c r="E59" t="s">
        <v>1811</v>
      </c>
      <c r="F59" t="s">
        <v>1531</v>
      </c>
      <c r="G59" t="s">
        <v>112</v>
      </c>
      <c r="H59" s="79">
        <v>5060</v>
      </c>
      <c r="I59" s="79">
        <v>6750</v>
      </c>
      <c r="J59" s="79">
        <v>1234.70325</v>
      </c>
      <c r="K59" s="79">
        <v>7.0000000000000007E-2</v>
      </c>
      <c r="L59" s="79">
        <v>0.84</v>
      </c>
      <c r="M59" s="79">
        <v>0.1</v>
      </c>
    </row>
    <row r="60" spans="2:13">
      <c r="B60" s="80" t="s">
        <v>1812</v>
      </c>
      <c r="D60" s="16"/>
      <c r="E60" s="16"/>
      <c r="F60" s="16"/>
      <c r="G60" s="16"/>
      <c r="H60" s="81">
        <v>271894</v>
      </c>
      <c r="J60" s="81">
        <v>82954.652778360003</v>
      </c>
      <c r="L60" s="81">
        <v>56.11</v>
      </c>
      <c r="M60" s="81">
        <v>6.6</v>
      </c>
    </row>
    <row r="61" spans="2:13">
      <c r="B61" t="s">
        <v>1813</v>
      </c>
      <c r="C61" t="s">
        <v>1814</v>
      </c>
      <c r="D61" t="s">
        <v>1408</v>
      </c>
      <c r="E61" t="s">
        <v>1815</v>
      </c>
      <c r="F61" t="s">
        <v>1531</v>
      </c>
      <c r="G61" t="s">
        <v>116</v>
      </c>
      <c r="H61" s="79">
        <v>17317</v>
      </c>
      <c r="I61" s="79">
        <v>18389</v>
      </c>
      <c r="J61" s="79">
        <v>12361.93059066</v>
      </c>
      <c r="K61" s="79">
        <v>1.86</v>
      </c>
      <c r="L61" s="79">
        <v>8.36</v>
      </c>
      <c r="M61" s="79">
        <v>0.98</v>
      </c>
    </row>
    <row r="62" spans="2:13">
      <c r="B62" t="s">
        <v>1816</v>
      </c>
      <c r="C62" t="s">
        <v>1817</v>
      </c>
      <c r="D62" t="s">
        <v>1408</v>
      </c>
      <c r="E62" t="s">
        <v>1818</v>
      </c>
      <c r="F62" t="s">
        <v>1531</v>
      </c>
      <c r="G62" t="s">
        <v>112</v>
      </c>
      <c r="H62" s="79">
        <v>9175</v>
      </c>
      <c r="I62" s="79">
        <v>11322</v>
      </c>
      <c r="J62" s="79">
        <v>3755.2385024999999</v>
      </c>
      <c r="K62" s="79">
        <v>0.02</v>
      </c>
      <c r="L62" s="79">
        <v>2.54</v>
      </c>
      <c r="M62" s="79">
        <v>0.3</v>
      </c>
    </row>
    <row r="63" spans="2:13">
      <c r="B63" t="s">
        <v>1819</v>
      </c>
      <c r="C63" t="s">
        <v>1820</v>
      </c>
      <c r="D63" t="s">
        <v>1408</v>
      </c>
      <c r="E63" t="s">
        <v>1757</v>
      </c>
      <c r="F63" t="s">
        <v>1531</v>
      </c>
      <c r="G63" t="s">
        <v>112</v>
      </c>
      <c r="H63" s="79">
        <v>10327</v>
      </c>
      <c r="I63" s="79">
        <v>10209</v>
      </c>
      <c r="J63" s="79">
        <v>3811.2345994500001</v>
      </c>
      <c r="K63" s="79">
        <v>0.4</v>
      </c>
      <c r="L63" s="79">
        <v>2.58</v>
      </c>
      <c r="M63" s="79">
        <v>0.3</v>
      </c>
    </row>
    <row r="64" spans="2:13">
      <c r="B64" t="s">
        <v>1821</v>
      </c>
      <c r="C64" t="s">
        <v>1822</v>
      </c>
      <c r="D64" t="s">
        <v>1408</v>
      </c>
      <c r="E64" t="s">
        <v>1823</v>
      </c>
      <c r="F64" t="s">
        <v>1531</v>
      </c>
      <c r="G64" t="s">
        <v>112</v>
      </c>
      <c r="H64" s="79">
        <v>28090</v>
      </c>
      <c r="I64" s="79">
        <v>10598</v>
      </c>
      <c r="J64" s="79">
        <v>10761.776193</v>
      </c>
      <c r="K64" s="79">
        <v>7.0000000000000007E-2</v>
      </c>
      <c r="L64" s="79">
        <v>7.28</v>
      </c>
      <c r="M64" s="79">
        <v>0.86</v>
      </c>
    </row>
    <row r="65" spans="2:13">
      <c r="B65" t="s">
        <v>1824</v>
      </c>
      <c r="C65" t="s">
        <v>1825</v>
      </c>
      <c r="D65" t="s">
        <v>1408</v>
      </c>
      <c r="E65" t="s">
        <v>1788</v>
      </c>
      <c r="F65" t="s">
        <v>1531</v>
      </c>
      <c r="G65" t="s">
        <v>112</v>
      </c>
      <c r="H65" s="79">
        <v>45288</v>
      </c>
      <c r="I65" s="79">
        <v>3696</v>
      </c>
      <c r="J65" s="79">
        <v>6050.9477951999997</v>
      </c>
      <c r="K65" s="79">
        <v>0.01</v>
      </c>
      <c r="L65" s="79">
        <v>4.09</v>
      </c>
      <c r="M65" s="79">
        <v>0.48</v>
      </c>
    </row>
    <row r="66" spans="2:13">
      <c r="B66" t="s">
        <v>1826</v>
      </c>
      <c r="C66" t="s">
        <v>1827</v>
      </c>
      <c r="D66" t="s">
        <v>1408</v>
      </c>
      <c r="E66" t="s">
        <v>1828</v>
      </c>
      <c r="F66" t="s">
        <v>1531</v>
      </c>
      <c r="G66" t="s">
        <v>112</v>
      </c>
      <c r="H66" s="79">
        <v>16018</v>
      </c>
      <c r="I66" s="79">
        <v>7342.5</v>
      </c>
      <c r="J66" s="79">
        <v>4251.6797647499998</v>
      </c>
      <c r="K66" s="79">
        <v>0.05</v>
      </c>
      <c r="L66" s="79">
        <v>2.88</v>
      </c>
      <c r="M66" s="79">
        <v>0.34</v>
      </c>
    </row>
    <row r="67" spans="2:13">
      <c r="B67" t="s">
        <v>1829</v>
      </c>
      <c r="C67" t="s">
        <v>1830</v>
      </c>
      <c r="D67" t="s">
        <v>1408</v>
      </c>
      <c r="E67" t="s">
        <v>1798</v>
      </c>
      <c r="F67" t="s">
        <v>1531</v>
      </c>
      <c r="G67" t="s">
        <v>112</v>
      </c>
      <c r="H67" s="79">
        <v>145679</v>
      </c>
      <c r="I67" s="79">
        <v>7968</v>
      </c>
      <c r="J67" s="79">
        <v>41961.845332800003</v>
      </c>
      <c r="K67" s="79">
        <v>0.06</v>
      </c>
      <c r="L67" s="79">
        <v>28.38</v>
      </c>
      <c r="M67" s="79">
        <v>3.34</v>
      </c>
    </row>
    <row r="68" spans="2:13">
      <c r="B68" s="80" t="s">
        <v>1052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246</v>
      </c>
      <c r="C69" t="s">
        <v>246</v>
      </c>
      <c r="D69" s="16"/>
      <c r="E69" s="16"/>
      <c r="F69" t="s">
        <v>246</v>
      </c>
      <c r="G69" t="s">
        <v>246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s="80" t="s">
        <v>1719</v>
      </c>
      <c r="D70" s="16"/>
      <c r="E70" s="16"/>
      <c r="F70" s="16"/>
      <c r="G70" s="16"/>
      <c r="H70" s="81">
        <v>0</v>
      </c>
      <c r="J70" s="81">
        <v>0</v>
      </c>
      <c r="L70" s="81">
        <v>0</v>
      </c>
      <c r="M70" s="81">
        <v>0</v>
      </c>
    </row>
    <row r="71" spans="2:13">
      <c r="B71" t="s">
        <v>246</v>
      </c>
      <c r="C71" t="s">
        <v>246</v>
      </c>
      <c r="D71" s="16"/>
      <c r="E71" s="16"/>
      <c r="F71" t="s">
        <v>246</v>
      </c>
      <c r="G71" t="s">
        <v>246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</row>
    <row r="72" spans="2:13">
      <c r="B72" t="s">
        <v>253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C2 C5:C1048576 D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6" t="s">
        <v>190</v>
      </c>
    </row>
    <row r="2" spans="2:65">
      <c r="B2" s="2" t="s">
        <v>1</v>
      </c>
      <c r="C2" s="12" t="s">
        <v>2619</v>
      </c>
    </row>
    <row r="3" spans="2:65">
      <c r="B3" s="2" t="s">
        <v>2</v>
      </c>
      <c r="C3" s="96" t="s">
        <v>191</v>
      </c>
    </row>
    <row r="4" spans="2:65">
      <c r="B4" s="2" t="s">
        <v>3</v>
      </c>
      <c r="C4" s="96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652832.31999999995</v>
      </c>
      <c r="K11" s="7"/>
      <c r="L11" s="78">
        <v>79726.398410729715</v>
      </c>
      <c r="M11" s="7"/>
      <c r="N11" s="78">
        <v>100</v>
      </c>
      <c r="O11" s="78">
        <v>6.34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1831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246</v>
      </c>
      <c r="C14" t="s">
        <v>246</v>
      </c>
      <c r="D14" s="16"/>
      <c r="E14" s="16"/>
      <c r="F14" t="s">
        <v>246</v>
      </c>
      <c r="G14" t="s">
        <v>246</v>
      </c>
      <c r="I14" t="s">
        <v>246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250</v>
      </c>
      <c r="C15" s="16"/>
      <c r="D15" s="16"/>
      <c r="E15" s="16"/>
      <c r="J15" s="81">
        <v>652832.31999999995</v>
      </c>
      <c r="L15" s="81">
        <v>79726.398410729715</v>
      </c>
      <c r="N15" s="81">
        <v>100</v>
      </c>
      <c r="O15" s="81">
        <v>6.34</v>
      </c>
    </row>
    <row r="16" spans="2:65">
      <c r="B16" s="80" t="s">
        <v>1832</v>
      </c>
      <c r="C16" s="16"/>
      <c r="D16" s="16"/>
      <c r="E16" s="16"/>
      <c r="J16" s="81">
        <v>652832.31999999995</v>
      </c>
      <c r="L16" s="81">
        <v>79726.398410729715</v>
      </c>
      <c r="N16" s="81">
        <v>100</v>
      </c>
      <c r="O16" s="81">
        <v>6.34</v>
      </c>
    </row>
    <row r="17" spans="2:15">
      <c r="B17" t="s">
        <v>1833</v>
      </c>
      <c r="C17" t="s">
        <v>1834</v>
      </c>
      <c r="D17" t="s">
        <v>129</v>
      </c>
      <c r="E17" t="s">
        <v>1835</v>
      </c>
      <c r="F17" t="s">
        <v>1531</v>
      </c>
      <c r="G17" t="s">
        <v>1836</v>
      </c>
      <c r="H17" t="s">
        <v>216</v>
      </c>
      <c r="I17" t="s">
        <v>116</v>
      </c>
      <c r="J17" s="79">
        <v>27611.9</v>
      </c>
      <c r="K17" s="79">
        <v>1194.5</v>
      </c>
      <c r="L17" s="79">
        <v>1280.3773328310001</v>
      </c>
      <c r="M17" s="79">
        <v>0</v>
      </c>
      <c r="N17" s="79">
        <v>1.61</v>
      </c>
      <c r="O17" s="79">
        <v>0.1</v>
      </c>
    </row>
    <row r="18" spans="2:15">
      <c r="B18" t="s">
        <v>1837</v>
      </c>
      <c r="C18" t="s">
        <v>1838</v>
      </c>
      <c r="D18" t="s">
        <v>129</v>
      </c>
      <c r="E18" t="s">
        <v>1839</v>
      </c>
      <c r="F18" t="s">
        <v>1608</v>
      </c>
      <c r="G18" t="s">
        <v>815</v>
      </c>
      <c r="H18" t="s">
        <v>157</v>
      </c>
      <c r="I18" t="s">
        <v>112</v>
      </c>
      <c r="J18" s="79">
        <v>21000.57</v>
      </c>
      <c r="K18" s="79">
        <v>1217</v>
      </c>
      <c r="L18" s="79">
        <v>923.91062689349997</v>
      </c>
      <c r="M18" s="79">
        <v>0</v>
      </c>
      <c r="N18" s="79">
        <v>1.1599999999999999</v>
      </c>
      <c r="O18" s="79">
        <v>7.0000000000000007E-2</v>
      </c>
    </row>
    <row r="19" spans="2:15">
      <c r="B19" t="s">
        <v>1840</v>
      </c>
      <c r="C19" t="s">
        <v>1841</v>
      </c>
      <c r="D19" t="s">
        <v>129</v>
      </c>
      <c r="E19">
        <v>1104020</v>
      </c>
      <c r="F19" t="s">
        <v>1608</v>
      </c>
      <c r="G19" t="s">
        <v>246</v>
      </c>
      <c r="H19" t="s">
        <v>838</v>
      </c>
      <c r="I19" t="s">
        <v>116</v>
      </c>
      <c r="J19" s="79">
        <v>352</v>
      </c>
      <c r="K19" s="79">
        <v>161404</v>
      </c>
      <c r="L19" s="79">
        <v>2205.5275545600002</v>
      </c>
      <c r="M19" s="79">
        <v>0</v>
      </c>
      <c r="N19" s="79">
        <v>2.77</v>
      </c>
      <c r="O19" s="79">
        <v>0.18</v>
      </c>
    </row>
    <row r="20" spans="2:15">
      <c r="B20" t="s">
        <v>1842</v>
      </c>
      <c r="C20" t="s">
        <v>1843</v>
      </c>
      <c r="D20" t="s">
        <v>129</v>
      </c>
      <c r="E20" t="s">
        <v>1844</v>
      </c>
      <c r="F20" t="s">
        <v>1531</v>
      </c>
      <c r="G20" t="s">
        <v>246</v>
      </c>
      <c r="H20" t="s">
        <v>838</v>
      </c>
      <c r="I20" t="s">
        <v>116</v>
      </c>
      <c r="J20" s="79">
        <v>8760</v>
      </c>
      <c r="K20" s="79">
        <v>3901</v>
      </c>
      <c r="L20" s="79">
        <v>1326.5865432000001</v>
      </c>
      <c r="M20" s="79">
        <v>0</v>
      </c>
      <c r="N20" s="79">
        <v>1.66</v>
      </c>
      <c r="O20" s="79">
        <v>0.11</v>
      </c>
    </row>
    <row r="21" spans="2:15">
      <c r="B21" t="s">
        <v>1845</v>
      </c>
      <c r="C21" t="s">
        <v>1846</v>
      </c>
      <c r="D21" t="s">
        <v>129</v>
      </c>
      <c r="E21" t="s">
        <v>1847</v>
      </c>
      <c r="F21" t="s">
        <v>1608</v>
      </c>
      <c r="G21" t="s">
        <v>246</v>
      </c>
      <c r="H21" t="s">
        <v>838</v>
      </c>
      <c r="I21" t="s">
        <v>119</v>
      </c>
      <c r="J21" s="79">
        <v>0.01</v>
      </c>
      <c r="K21" s="79">
        <v>14221.64</v>
      </c>
      <c r="L21" s="79">
        <v>6.3941915604000003E-3</v>
      </c>
      <c r="M21" s="79">
        <v>0</v>
      </c>
      <c r="N21" s="79">
        <v>0</v>
      </c>
      <c r="O21" s="79">
        <v>0</v>
      </c>
    </row>
    <row r="22" spans="2:15">
      <c r="B22" t="s">
        <v>1848</v>
      </c>
      <c r="C22" t="s">
        <v>1849</v>
      </c>
      <c r="D22" t="s">
        <v>129</v>
      </c>
      <c r="E22" t="s">
        <v>1850</v>
      </c>
      <c r="F22" t="s">
        <v>1531</v>
      </c>
      <c r="G22" t="s">
        <v>246</v>
      </c>
      <c r="H22" t="s">
        <v>838</v>
      </c>
      <c r="I22" t="s">
        <v>116</v>
      </c>
      <c r="J22" s="79">
        <v>7450</v>
      </c>
      <c r="K22" s="79">
        <v>2245</v>
      </c>
      <c r="L22" s="79">
        <v>649.27420500000005</v>
      </c>
      <c r="M22" s="79">
        <v>0</v>
      </c>
      <c r="N22" s="79">
        <v>0.81</v>
      </c>
      <c r="O22" s="79">
        <v>0.05</v>
      </c>
    </row>
    <row r="23" spans="2:15">
      <c r="B23" t="s">
        <v>1851</v>
      </c>
      <c r="C23" t="s">
        <v>1852</v>
      </c>
      <c r="D23" t="s">
        <v>129</v>
      </c>
      <c r="E23" t="s">
        <v>1853</v>
      </c>
      <c r="F23" t="s">
        <v>1531</v>
      </c>
      <c r="G23" t="s">
        <v>246</v>
      </c>
      <c r="H23" t="s">
        <v>838</v>
      </c>
      <c r="I23" t="s">
        <v>112</v>
      </c>
      <c r="J23" s="79">
        <v>3817.66</v>
      </c>
      <c r="K23" s="79">
        <v>12413</v>
      </c>
      <c r="L23" s="79">
        <v>1713.098380917</v>
      </c>
      <c r="M23" s="79">
        <v>0</v>
      </c>
      <c r="N23" s="79">
        <v>2.15</v>
      </c>
      <c r="O23" s="79">
        <v>0.14000000000000001</v>
      </c>
    </row>
    <row r="24" spans="2:15">
      <c r="B24" t="s">
        <v>1854</v>
      </c>
      <c r="C24" t="s">
        <v>1855</v>
      </c>
      <c r="D24" t="s">
        <v>129</v>
      </c>
      <c r="E24">
        <v>1100886</v>
      </c>
      <c r="F24" t="s">
        <v>1608</v>
      </c>
      <c r="G24" t="s">
        <v>246</v>
      </c>
      <c r="H24" t="s">
        <v>838</v>
      </c>
      <c r="I24" t="s">
        <v>116</v>
      </c>
      <c r="J24" s="79">
        <v>571</v>
      </c>
      <c r="K24" s="79">
        <v>117303</v>
      </c>
      <c r="L24" s="79">
        <v>2600.1641046599998</v>
      </c>
      <c r="M24" s="79">
        <v>0</v>
      </c>
      <c r="N24" s="79">
        <v>3.26</v>
      </c>
      <c r="O24" s="79">
        <v>0.21</v>
      </c>
    </row>
    <row r="25" spans="2:15">
      <c r="B25" t="s">
        <v>1856</v>
      </c>
      <c r="C25" t="s">
        <v>1857</v>
      </c>
      <c r="D25" t="s">
        <v>129</v>
      </c>
      <c r="E25" t="s">
        <v>1858</v>
      </c>
      <c r="F25" t="s">
        <v>1531</v>
      </c>
      <c r="G25" t="s">
        <v>246</v>
      </c>
      <c r="H25" t="s">
        <v>838</v>
      </c>
      <c r="I25" t="s">
        <v>112</v>
      </c>
      <c r="J25" s="79">
        <v>0.01</v>
      </c>
      <c r="K25" s="79">
        <v>120808</v>
      </c>
      <c r="L25" s="79">
        <v>4.3672092000000003E-2</v>
      </c>
      <c r="M25" s="79">
        <v>0</v>
      </c>
      <c r="N25" s="79">
        <v>0</v>
      </c>
      <c r="O25" s="79">
        <v>0</v>
      </c>
    </row>
    <row r="26" spans="2:15">
      <c r="B26" t="s">
        <v>1859</v>
      </c>
      <c r="C26" t="s">
        <v>1860</v>
      </c>
      <c r="D26" t="s">
        <v>129</v>
      </c>
      <c r="E26" t="s">
        <v>1861</v>
      </c>
      <c r="F26" t="s">
        <v>1531</v>
      </c>
      <c r="G26" t="s">
        <v>246</v>
      </c>
      <c r="H26" t="s">
        <v>838</v>
      </c>
      <c r="I26" t="s">
        <v>112</v>
      </c>
      <c r="J26" s="79">
        <v>17865</v>
      </c>
      <c r="K26" s="79">
        <v>1607.62</v>
      </c>
      <c r="L26" s="79">
        <v>1038.2327464949999</v>
      </c>
      <c r="M26" s="79">
        <v>0</v>
      </c>
      <c r="N26" s="79">
        <v>1.3</v>
      </c>
      <c r="O26" s="79">
        <v>0.08</v>
      </c>
    </row>
    <row r="27" spans="2:15">
      <c r="B27" t="s">
        <v>1862</v>
      </c>
      <c r="C27" t="s">
        <v>1863</v>
      </c>
      <c r="D27" t="s">
        <v>129</v>
      </c>
      <c r="E27" t="s">
        <v>1864</v>
      </c>
      <c r="F27" t="s">
        <v>1531</v>
      </c>
      <c r="G27" t="s">
        <v>246</v>
      </c>
      <c r="H27" t="s">
        <v>838</v>
      </c>
      <c r="I27" t="s">
        <v>112</v>
      </c>
      <c r="J27" s="79">
        <v>23390.2</v>
      </c>
      <c r="K27" s="79">
        <v>1555</v>
      </c>
      <c r="L27" s="79">
        <v>1314.83916015</v>
      </c>
      <c r="M27" s="79">
        <v>0</v>
      </c>
      <c r="N27" s="79">
        <v>1.65</v>
      </c>
      <c r="O27" s="79">
        <v>0.1</v>
      </c>
    </row>
    <row r="28" spans="2:15">
      <c r="B28" t="s">
        <v>1865</v>
      </c>
      <c r="C28" t="s">
        <v>1866</v>
      </c>
      <c r="D28" t="s">
        <v>129</v>
      </c>
      <c r="E28" t="s">
        <v>1867</v>
      </c>
      <c r="F28" t="s">
        <v>1531</v>
      </c>
      <c r="G28" t="s">
        <v>246</v>
      </c>
      <c r="H28" t="s">
        <v>838</v>
      </c>
      <c r="I28" t="s">
        <v>112</v>
      </c>
      <c r="J28" s="79">
        <v>676.06</v>
      </c>
      <c r="K28" s="79">
        <v>177974</v>
      </c>
      <c r="L28" s="79">
        <v>4349.6078532060001</v>
      </c>
      <c r="M28" s="79">
        <v>0</v>
      </c>
      <c r="N28" s="79">
        <v>5.46</v>
      </c>
      <c r="O28" s="79">
        <v>0.35</v>
      </c>
    </row>
    <row r="29" spans="2:15">
      <c r="B29" t="s">
        <v>1868</v>
      </c>
      <c r="C29" t="s">
        <v>1838</v>
      </c>
      <c r="D29" t="s">
        <v>129</v>
      </c>
      <c r="E29" t="s">
        <v>1839</v>
      </c>
      <c r="F29" t="s">
        <v>1531</v>
      </c>
      <c r="G29" t="s">
        <v>246</v>
      </c>
      <c r="H29" t="s">
        <v>838</v>
      </c>
      <c r="I29" t="s">
        <v>112</v>
      </c>
      <c r="J29" s="79">
        <v>362272</v>
      </c>
      <c r="K29" s="79">
        <v>1216</v>
      </c>
      <c r="L29" s="79">
        <v>15924.8974848</v>
      </c>
      <c r="M29" s="79">
        <v>0.87</v>
      </c>
      <c r="N29" s="79">
        <v>19.97</v>
      </c>
      <c r="O29" s="79">
        <v>1.27</v>
      </c>
    </row>
    <row r="30" spans="2:15">
      <c r="B30" t="s">
        <v>1869</v>
      </c>
      <c r="C30" t="s">
        <v>1870</v>
      </c>
      <c r="D30" t="s">
        <v>129</v>
      </c>
      <c r="E30" t="s">
        <v>1871</v>
      </c>
      <c r="F30" t="s">
        <v>129</v>
      </c>
      <c r="G30" t="s">
        <v>246</v>
      </c>
      <c r="H30" t="s">
        <v>838</v>
      </c>
      <c r="I30" t="s">
        <v>112</v>
      </c>
      <c r="J30" s="79">
        <v>940</v>
      </c>
      <c r="K30" s="79">
        <v>45372</v>
      </c>
      <c r="L30" s="79">
        <v>1541.785932</v>
      </c>
      <c r="M30" s="79">
        <v>0</v>
      </c>
      <c r="N30" s="79">
        <v>1.93</v>
      </c>
      <c r="O30" s="79">
        <v>0.12</v>
      </c>
    </row>
    <row r="31" spans="2:15">
      <c r="B31" t="s">
        <v>1872</v>
      </c>
      <c r="C31" t="s">
        <v>1873</v>
      </c>
      <c r="D31" t="s">
        <v>129</v>
      </c>
      <c r="E31" t="s">
        <v>1874</v>
      </c>
      <c r="F31" t="s">
        <v>1531</v>
      </c>
      <c r="G31" t="s">
        <v>246</v>
      </c>
      <c r="H31" t="s">
        <v>838</v>
      </c>
      <c r="I31" t="s">
        <v>112</v>
      </c>
      <c r="J31" s="79">
        <v>0.01</v>
      </c>
      <c r="K31" s="79">
        <v>1533</v>
      </c>
      <c r="L31" s="79">
        <v>5.5417949999999998E-4</v>
      </c>
      <c r="M31" s="79">
        <v>0</v>
      </c>
      <c r="N31" s="79">
        <v>0</v>
      </c>
      <c r="O31" s="79">
        <v>0</v>
      </c>
    </row>
    <row r="32" spans="2:15">
      <c r="B32" t="s">
        <v>1875</v>
      </c>
      <c r="C32" t="s">
        <v>1876</v>
      </c>
      <c r="D32" t="s">
        <v>129</v>
      </c>
      <c r="E32" t="s">
        <v>1877</v>
      </c>
      <c r="F32" t="s">
        <v>1531</v>
      </c>
      <c r="G32" t="s">
        <v>246</v>
      </c>
      <c r="H32" t="s">
        <v>838</v>
      </c>
      <c r="I32" t="s">
        <v>112</v>
      </c>
      <c r="J32" s="79">
        <v>19660</v>
      </c>
      <c r="K32" s="79">
        <v>1900.29</v>
      </c>
      <c r="L32" s="79">
        <v>1350.5532056100001</v>
      </c>
      <c r="M32" s="79">
        <v>0</v>
      </c>
      <c r="N32" s="79">
        <v>1.69</v>
      </c>
      <c r="O32" s="79">
        <v>0.11</v>
      </c>
    </row>
    <row r="33" spans="2:15">
      <c r="B33" t="s">
        <v>1878</v>
      </c>
      <c r="C33" t="s">
        <v>1879</v>
      </c>
      <c r="D33" t="s">
        <v>129</v>
      </c>
      <c r="E33" t="s">
        <v>1880</v>
      </c>
      <c r="F33" t="s">
        <v>1531</v>
      </c>
      <c r="G33" t="s">
        <v>246</v>
      </c>
      <c r="H33" t="s">
        <v>838</v>
      </c>
      <c r="I33" t="s">
        <v>116</v>
      </c>
      <c r="J33" s="79">
        <v>11679</v>
      </c>
      <c r="K33" s="79">
        <v>24512</v>
      </c>
      <c r="L33" s="79">
        <v>11113.220655360001</v>
      </c>
      <c r="M33" s="79">
        <v>0</v>
      </c>
      <c r="N33" s="79">
        <v>13.94</v>
      </c>
      <c r="O33" s="79">
        <v>0.88</v>
      </c>
    </row>
    <row r="34" spans="2:15">
      <c r="B34" t="s">
        <v>1881</v>
      </c>
      <c r="C34" t="s">
        <v>1882</v>
      </c>
      <c r="D34" t="s">
        <v>129</v>
      </c>
      <c r="E34" t="s">
        <v>1883</v>
      </c>
      <c r="F34" t="s">
        <v>1531</v>
      </c>
      <c r="G34" t="s">
        <v>246</v>
      </c>
      <c r="H34" t="s">
        <v>838</v>
      </c>
      <c r="I34" t="s">
        <v>116</v>
      </c>
      <c r="J34" s="79">
        <v>68116</v>
      </c>
      <c r="K34" s="79">
        <v>1183.8399999999999</v>
      </c>
      <c r="L34" s="79">
        <v>3130.3844519807999</v>
      </c>
      <c r="M34" s="79">
        <v>0</v>
      </c>
      <c r="N34" s="79">
        <v>3.93</v>
      </c>
      <c r="O34" s="79">
        <v>0.25</v>
      </c>
    </row>
    <row r="35" spans="2:15">
      <c r="B35" t="s">
        <v>1884</v>
      </c>
      <c r="C35" t="s">
        <v>1885</v>
      </c>
      <c r="D35" t="s">
        <v>129</v>
      </c>
      <c r="E35" t="s">
        <v>1886</v>
      </c>
      <c r="F35" t="s">
        <v>1531</v>
      </c>
      <c r="G35" t="s">
        <v>246</v>
      </c>
      <c r="H35" t="s">
        <v>838</v>
      </c>
      <c r="I35" t="s">
        <v>196</v>
      </c>
      <c r="J35" s="79">
        <v>10617.98</v>
      </c>
      <c r="K35" s="79">
        <v>914962.79999999912</v>
      </c>
      <c r="L35" s="79">
        <v>3159.62789416536</v>
      </c>
      <c r="M35" s="79">
        <v>0</v>
      </c>
      <c r="N35" s="79">
        <v>3.96</v>
      </c>
      <c r="O35" s="79">
        <v>0.25</v>
      </c>
    </row>
    <row r="36" spans="2:15">
      <c r="B36" t="s">
        <v>1887</v>
      </c>
      <c r="C36" t="s">
        <v>1888</v>
      </c>
      <c r="D36" t="s">
        <v>129</v>
      </c>
      <c r="E36" t="s">
        <v>1889</v>
      </c>
      <c r="F36" t="s">
        <v>1531</v>
      </c>
      <c r="G36" t="s">
        <v>246</v>
      </c>
      <c r="H36" t="s">
        <v>838</v>
      </c>
      <c r="I36" t="s">
        <v>112</v>
      </c>
      <c r="J36" s="79">
        <v>68052.92</v>
      </c>
      <c r="K36" s="79">
        <v>10611</v>
      </c>
      <c r="L36" s="79">
        <v>26104.259658438001</v>
      </c>
      <c r="M36" s="79">
        <v>0</v>
      </c>
      <c r="N36" s="79">
        <v>32.74</v>
      </c>
      <c r="O36" s="79">
        <v>2.08</v>
      </c>
    </row>
    <row r="37" spans="2:15">
      <c r="B37" t="s">
        <v>253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190</v>
      </c>
    </row>
    <row r="2" spans="2:60">
      <c r="B2" s="2" t="s">
        <v>1</v>
      </c>
      <c r="C2" s="12" t="s">
        <v>2619</v>
      </c>
    </row>
    <row r="3" spans="2:60">
      <c r="B3" s="2" t="s">
        <v>2</v>
      </c>
      <c r="C3" s="96" t="s">
        <v>191</v>
      </c>
    </row>
    <row r="4" spans="2:60">
      <c r="B4" s="2" t="s">
        <v>3</v>
      </c>
      <c r="C4" s="96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71413.25</v>
      </c>
      <c r="H11" s="7"/>
      <c r="I11" s="78">
        <v>83.391887499999996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71413.25</v>
      </c>
      <c r="I12" s="81">
        <v>83.391887499999996</v>
      </c>
      <c r="K12" s="81">
        <v>100</v>
      </c>
      <c r="L12" s="81">
        <v>0.01</v>
      </c>
    </row>
    <row r="13" spans="2:60">
      <c r="B13" s="80" t="s">
        <v>1890</v>
      </c>
      <c r="D13" s="16"/>
      <c r="E13" s="16"/>
      <c r="G13" s="81">
        <v>71413.25</v>
      </c>
      <c r="I13" s="81">
        <v>83.391887499999996</v>
      </c>
      <c r="K13" s="81">
        <v>100</v>
      </c>
      <c r="L13" s="81">
        <v>0.01</v>
      </c>
    </row>
    <row r="14" spans="2:60">
      <c r="B14" t="s">
        <v>1891</v>
      </c>
      <c r="C14" t="s">
        <v>1892</v>
      </c>
      <c r="D14" t="s">
        <v>106</v>
      </c>
      <c r="E14" t="s">
        <v>1114</v>
      </c>
      <c r="F14" t="s">
        <v>108</v>
      </c>
      <c r="G14" s="79">
        <v>1112.5</v>
      </c>
      <c r="H14" s="79">
        <v>5683</v>
      </c>
      <c r="I14" s="79">
        <v>63.223374999999997</v>
      </c>
      <c r="J14" s="79">
        <v>7.0000000000000007E-2</v>
      </c>
      <c r="K14" s="79">
        <v>75.81</v>
      </c>
      <c r="L14" s="79">
        <v>0.01</v>
      </c>
    </row>
    <row r="15" spans="2:60">
      <c r="B15" t="s">
        <v>1893</v>
      </c>
      <c r="C15" t="s">
        <v>1894</v>
      </c>
      <c r="D15" t="s">
        <v>106</v>
      </c>
      <c r="E15" t="s">
        <v>1204</v>
      </c>
      <c r="F15" t="s">
        <v>108</v>
      </c>
      <c r="G15" s="79">
        <v>16721.75</v>
      </c>
      <c r="H15" s="79">
        <v>111</v>
      </c>
      <c r="I15" s="79">
        <v>18.561142499999999</v>
      </c>
      <c r="J15" s="79">
        <v>0.26</v>
      </c>
      <c r="K15" s="79">
        <v>22.26</v>
      </c>
      <c r="L15" s="79">
        <v>0</v>
      </c>
    </row>
    <row r="16" spans="2:60">
      <c r="B16" t="s">
        <v>1895</v>
      </c>
      <c r="C16" t="s">
        <v>1896</v>
      </c>
      <c r="D16" t="s">
        <v>106</v>
      </c>
      <c r="E16" t="s">
        <v>1204</v>
      </c>
      <c r="F16" t="s">
        <v>108</v>
      </c>
      <c r="G16" s="79">
        <v>53579</v>
      </c>
      <c r="H16" s="79">
        <v>3</v>
      </c>
      <c r="I16" s="79">
        <v>1.60737</v>
      </c>
      <c r="J16" s="79">
        <v>0.15</v>
      </c>
      <c r="K16" s="79">
        <v>1.93</v>
      </c>
      <c r="L16" s="79">
        <v>0</v>
      </c>
    </row>
    <row r="17" spans="2:12">
      <c r="B17" s="80" t="s">
        <v>250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1897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246</v>
      </c>
      <c r="C19" t="s">
        <v>246</v>
      </c>
      <c r="D19" s="16"/>
      <c r="E19" t="s">
        <v>246</v>
      </c>
      <c r="F19" t="s">
        <v>246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253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062536-A691-41E0-8502-6525A048D83C}"/>
</file>

<file path=customXml/itemProps2.xml><?xml version="1.0" encoding="utf-8"?>
<ds:datastoreItem xmlns:ds="http://schemas.openxmlformats.org/officeDocument/2006/customXml" ds:itemID="{025FAA02-0A77-492D-B73F-75F84E50488C}"/>
</file>

<file path=customXml/itemProps3.xml><?xml version="1.0" encoding="utf-8"?>
<ds:datastoreItem xmlns:ds="http://schemas.openxmlformats.org/officeDocument/2006/customXml" ds:itemID="{4FE9C796-83DC-4714-95A9-E428555BA0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