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7" i="26" l="1"/>
  <c r="J16" i="26"/>
  <c r="J15" i="26"/>
  <c r="J14" i="26"/>
  <c r="J13" i="26"/>
  <c r="J12" i="26"/>
  <c r="J11" i="26"/>
  <c r="I11" i="26"/>
  <c r="C37" i="1" s="1"/>
  <c r="I12" i="26"/>
  <c r="J13" i="2"/>
  <c r="J12" i="2" l="1"/>
  <c r="J11" i="2" l="1"/>
  <c r="K12" i="2"/>
  <c r="K31" i="2" l="1"/>
  <c r="K27" i="2"/>
  <c r="K19" i="2"/>
  <c r="C11" i="1"/>
  <c r="K18" i="2"/>
  <c r="K29" i="2"/>
  <c r="K25" i="2"/>
  <c r="K21" i="2"/>
  <c r="K17" i="2"/>
  <c r="K28" i="2"/>
  <c r="K24" i="2"/>
  <c r="K20" i="2"/>
  <c r="K16" i="2"/>
  <c r="K23" i="2"/>
  <c r="K15" i="2"/>
  <c r="K11" i="2"/>
  <c r="K30" i="2"/>
  <c r="K26" i="2"/>
  <c r="K22" i="2"/>
  <c r="K14" i="2"/>
  <c r="K13" i="2"/>
  <c r="C42" i="1" l="1"/>
  <c r="D11" i="1"/>
  <c r="D39" i="1" l="1"/>
  <c r="K17" i="26"/>
  <c r="K15" i="26"/>
  <c r="K13" i="26"/>
  <c r="K11" i="26"/>
  <c r="K16" i="26"/>
  <c r="K14" i="26"/>
  <c r="K12" i="26"/>
  <c r="D41" i="1"/>
  <c r="D27" i="1"/>
  <c r="D30" i="1"/>
  <c r="D33" i="1"/>
  <c r="D32" i="1"/>
  <c r="D25" i="1"/>
  <c r="D42" i="1"/>
  <c r="L29" i="2"/>
  <c r="L21" i="2"/>
  <c r="L14" i="2"/>
  <c r="L26" i="2"/>
  <c r="L18" i="2"/>
  <c r="D22" i="1"/>
  <c r="D43" i="1"/>
  <c r="D19" i="1"/>
  <c r="D24" i="1"/>
  <c r="D28" i="1"/>
  <c r="D16" i="1"/>
  <c r="L27" i="2"/>
  <c r="L19" i="2"/>
  <c r="L12" i="2"/>
  <c r="L24" i="2"/>
  <c r="L16" i="2"/>
  <c r="D37" i="1"/>
  <c r="D15" i="1"/>
  <c r="D21" i="1"/>
  <c r="D18" i="1"/>
  <c r="D35" i="1"/>
  <c r="D17" i="1"/>
  <c r="D13" i="1"/>
  <c r="L25" i="2"/>
  <c r="L17" i="2"/>
  <c r="L30" i="2"/>
  <c r="L22" i="2"/>
  <c r="L13" i="2"/>
  <c r="D20" i="1"/>
  <c r="D26" i="1"/>
  <c r="D34" i="1"/>
  <c r="D29" i="1"/>
  <c r="D14" i="1"/>
  <c r="D31" i="1"/>
  <c r="L31" i="2"/>
  <c r="L23" i="2"/>
  <c r="L15" i="2"/>
  <c r="L28" i="2"/>
  <c r="L20" i="2"/>
  <c r="L11" i="2"/>
  <c r="D36" i="1"/>
  <c r="D40" i="1"/>
</calcChain>
</file>

<file path=xl/sharedStrings.xml><?xml version="1.0" encoding="utf-8"?>
<sst xmlns="http://schemas.openxmlformats.org/spreadsheetml/2006/main" count="2430" uniqueCount="313">
  <si>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</si>
  <si>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</si>
  <si>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</si>
  <si>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</si>
  <si>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</si>
  <si>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</si>
  <si>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</si>
  <si>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</si>
  <si>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</si>
  <si>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</si>
  <si>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</si>
  <si>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</si>
  <si>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</si>
  <si>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</si>
  <si>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</si>
  <si>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</si>
  <si>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</si>
  <si>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</si>
  <si>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</si>
  <si>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</si>
  <si>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</si>
  <si>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</si>
  <si>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</si>
  <si>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</si>
  <si>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</si>
  <si>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</si>
  <si>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</si>
  <si>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</si>
  <si>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</si>
  <si>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</si>
  <si>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</si>
  <si>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</si>
  <si>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</si>
  <si>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</si>
  <si>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</si>
  <si>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</si>
  <si>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</si>
  <si>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</si>
  <si>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</si>
  <si>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</si>
  <si>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</si>
  <si>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</si>
  <si>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</si>
  <si>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</si>
  <si>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</si>
  <si>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</si>
  <si>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</si>
  <si>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</si>
  <si>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</si>
  <si>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</si>
  <si>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</si>
  <si>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</si>
  <si>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</si>
  <si>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</si>
  <si>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</si>
  <si>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</si>
  <si>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</si>
  <si>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</si>
  <si>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</si>
  <si>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</si>
  <si>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</si>
  <si>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</si>
  <si>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</si>
  <si>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</si>
  <si>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</si>
  <si>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</si>
  <si>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</si>
  <si>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</si>
  <si>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</si>
  <si>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</si>
  <si>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</si>
  <si>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</si>
  <si>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</si>
  <si>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</si>
  <si>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</si>
  <si>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</si>
  <si>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</si>
  <si>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</si>
  <si>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</si>
  <si>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</si>
  <si>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</si>
  <si>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</si>
  <si>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</si>
  <si>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</si>
  <si>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</si>
  <si>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</si>
  <si>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</si>
  <si>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</si>
  <si>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</si>
  <si>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</si>
  <si>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</si>
  <si>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</si>
  <si>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</si>
  <si>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</si>
  <si>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</si>
  <si>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</si>
  <si>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</si>
  <si>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</si>
  <si>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</si>
  <si>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</si>
  <si>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</si>
  <si>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</si>
  <si>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</si>
  <si>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</si>
  <si>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</si>
  <si>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</si>
  <si>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</si>
  <si>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</si>
  <si>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</si>
  <si>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</si>
  <si>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</si>
  <si>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</si>
  <si>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</si>
  <si>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</si>
  <si>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</si>
  <si>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</si>
  <si>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</si>
  <si>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</si>
  <si>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</si>
  <si>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</si>
  <si>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</si>
  <si>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</si>
  <si>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</si>
  <si>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</si>
  <si>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</si>
  <si>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</si>
  <si>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</si>
  <si>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</si>
  <si>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</si>
  <si>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</si>
  <si>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</si>
  <si>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</si>
  <si>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</si>
  <si>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</si>
  <si>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</si>
  <si>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</si>
  <si>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</si>
  <si>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</si>
  <si>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</si>
  <si>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</si>
  <si>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</si>
  <si>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</si>
  <si>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</si>
  <si>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</si>
  <si>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</si>
  <si>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</si>
  <si>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</si>
  <si>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</si>
  <si>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</si>
  <si>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</si>
  <si>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</si>
  <si>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</si>
  <si>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</si>
  <si>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</si>
  <si>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</si>
  <si>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</si>
  <si>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</si>
  <si>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</si>
  <si>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</si>
  <si>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</si>
  <si>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</si>
  <si>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</si>
  <si>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</si>
  <si>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</si>
  <si>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</si>
  <si>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</si>
  <si>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</si>
  <si>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</si>
  <si>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</si>
  <si>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</si>
  <si>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</si>
  <si>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</si>
  <si>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</si>
  <si>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</si>
  <si>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</si>
  <si>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</si>
  <si>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</si>
  <si>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</si>
  <si>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</si>
  <si>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</si>
  <si>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</si>
  <si>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</si>
  <si>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</si>
  <si>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</si>
  <si>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</si>
  <si>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</si>
  <si>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</si>
  <si>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</si>
  <si>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</si>
  <si>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</si>
  <si>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</si>
  <si>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1316מגדל גמל להשקעה שקלי זמן קצר</t>
  </si>
  <si>
    <t>7931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</si>
  <si>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</si>
  <si>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</si>
  <si>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</si>
  <si>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</si>
  <si>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</si>
  <si>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</si>
  <si>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</si>
  <si>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</si>
  <si>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</si>
  <si>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</si>
  <si>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</si>
  <si>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</si>
  <si>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</si>
  <si>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</si>
  <si>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</si>
  <si>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</si>
  <si>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</si>
  <si>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</si>
  <si>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</si>
  <si>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</si>
  <si>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</si>
  <si>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</si>
  <si>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</si>
  <si>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</si>
  <si>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</si>
  <si>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05/01/17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</si>
  <si>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</si>
  <si>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</si>
  <si>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</si>
  <si>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</si>
  <si>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</si>
  <si>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07/03/17</t>
  </si>
  <si>
    <t>מקמ 1217 פדיון 3.12.17- בנק ישראל- מק"מ</t>
  </si>
  <si>
    <t>8171217</t>
  </si>
  <si>
    <t>19/12/16</t>
  </si>
  <si>
    <t>סה"כ שחר</t>
  </si>
  <si>
    <t>סה"כ גילון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</si>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</sst>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312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19.36373</v>
      </c>
      <c r="D11" s="78">
        <f>C11/$C$42*100</f>
        <v>4.4142832222788613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408.23245780000002</v>
      </c>
      <c r="D13" s="79">
        <f t="shared" ref="D13:D43" si="0">C13/$C$42*100</f>
        <v>93.06335552376548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0</v>
      </c>
      <c r="D17" s="79">
        <f t="shared" si="0"/>
        <v>0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0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11.06461</v>
      </c>
      <c r="D37" s="79">
        <f t="shared" si="0"/>
        <v>2.5223612539556637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438.66079780000001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312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312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312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260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261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260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261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262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312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271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312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272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312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272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312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312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282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312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312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312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J12+J27</f>
        <v>19.36373</v>
      </c>
      <c r="K11" s="78">
        <f>J11/$J$11*100</f>
        <v>100</v>
      </c>
      <c r="L11" s="78">
        <f>J11/'סכום נכסי הקרן'!$C$42*100</f>
        <v>4.4142832222788613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f>J13+J15+J17+J19</f>
        <v>19.36373</v>
      </c>
      <c r="K12" s="81">
        <f t="shared" ref="K12:K31" si="0">J12/$J$11*100</f>
        <v>100</v>
      </c>
      <c r="L12" s="81">
        <f>J12/'סכום נכסי הקרן'!$C$42*100</f>
        <v>4.4142832222788613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19.36373</v>
      </c>
      <c r="K13" s="81">
        <f t="shared" si="0"/>
        <v>100</v>
      </c>
      <c r="L13" s="81">
        <f>J13/'סכום נכסי הקרן'!$C$42*100</f>
        <v>4.4142832222788613</v>
      </c>
    </row>
    <row r="14" spans="2:13">
      <c r="B14" s="82" t="s">
        <v>311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19.36373</v>
      </c>
      <c r="K14" s="79">
        <f t="shared" si="0"/>
        <v>100</v>
      </c>
      <c r="L14" s="79">
        <f>J14/'סכום נכסי הקרן'!$C$42*100</f>
        <v>4.4142832222788613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f t="shared" si="0"/>
        <v>0</v>
      </c>
      <c r="L15" s="81">
        <f>J15/'סכום נכסי הקרן'!$C$42*100</f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f t="shared" si="0"/>
        <v>0</v>
      </c>
      <c r="L16" s="79">
        <f>J16/'סכום נכסי הקרן'!$C$42*100</f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f t="shared" si="0"/>
        <v>0</v>
      </c>
      <c r="L17" s="81">
        <f>J17/'סכום נכסי הקרן'!$C$42*100</f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f t="shared" si="0"/>
        <v>0</v>
      </c>
      <c r="L18" s="79">
        <f>J18/'סכום נכסי הקרן'!$C$42*100</f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312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312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260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261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260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261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262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312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291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292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312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312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302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303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302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303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312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312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I12+I16</f>
        <v>11.06461</v>
      </c>
      <c r="J11" s="78">
        <f>I11/$I$11*100</f>
        <v>100</v>
      </c>
      <c r="K11" s="78">
        <f>I11/'סכום נכסי הקרן'!$C$42*100</f>
        <v>2.5223612539556637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f>SUM(I13:I15)</f>
        <v>11.06461</v>
      </c>
      <c r="J12" s="81">
        <f t="shared" ref="J12:J17" si="0">I12/$I$11*100</f>
        <v>100</v>
      </c>
      <c r="K12" s="81">
        <f>I12/'סכום נכסי הקרן'!$C$42*100</f>
        <v>2.5223612539556637</v>
      </c>
    </row>
    <row r="13" spans="2:60">
      <c r="B13" t="s">
        <v>304</v>
      </c>
      <c r="C13" t="s">
        <v>305</v>
      </c>
      <c r="D13" t="s">
        <v>201</v>
      </c>
      <c r="E13" t="s">
        <v>306</v>
      </c>
      <c r="F13" s="79">
        <v>0</v>
      </c>
      <c r="G13" t="s">
        <v>108</v>
      </c>
      <c r="H13" s="79">
        <v>0</v>
      </c>
      <c r="I13" s="79">
        <v>-0.21926999999999999</v>
      </c>
      <c r="J13" s="79">
        <f t="shared" si="0"/>
        <v>-1.9817237119067008</v>
      </c>
      <c r="K13" s="79">
        <f>I13/'סכום נכסי הקרן'!$C$42*100</f>
        <v>-4.9986231069586586E-2</v>
      </c>
    </row>
    <row r="14" spans="2:60">
      <c r="B14" s="82" t="s">
        <v>309</v>
      </c>
      <c r="C14" t="s">
        <v>310</v>
      </c>
      <c r="D14" t="s">
        <v>201</v>
      </c>
      <c r="E14" t="s">
        <v>306</v>
      </c>
      <c r="F14" s="79">
        <v>0</v>
      </c>
      <c r="G14" t="s">
        <v>108</v>
      </c>
      <c r="H14" s="79">
        <v>0</v>
      </c>
      <c r="I14" s="79">
        <v>11.284179999999999</v>
      </c>
      <c r="J14" s="79">
        <f t="shared" si="0"/>
        <v>101.9844350591661</v>
      </c>
      <c r="K14" s="79">
        <f>I14/'סכום נכסי הקרן'!$C$42*100</f>
        <v>2.572415874997982</v>
      </c>
    </row>
    <row r="15" spans="2:60">
      <c r="B15" t="s">
        <v>307</v>
      </c>
      <c r="C15" t="s">
        <v>308</v>
      </c>
      <c r="D15" t="s">
        <v>201</v>
      </c>
      <c r="E15" t="s">
        <v>306</v>
      </c>
      <c r="F15" s="79">
        <v>0</v>
      </c>
      <c r="G15" t="s">
        <v>108</v>
      </c>
      <c r="H15" s="79">
        <v>0</v>
      </c>
      <c r="I15" s="79">
        <v>-2.9999999999999997E-4</v>
      </c>
      <c r="J15" s="79">
        <f t="shared" si="0"/>
        <v>-2.7113472594153787E-3</v>
      </c>
      <c r="K15" s="79">
        <f>I15/'סכום נכסי הקרן'!$C$42*100</f>
        <v>-6.8389972731682284E-5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f t="shared" si="0"/>
        <v>0</v>
      </c>
      <c r="K16" s="81">
        <f>I16/'סכום נכסי הקרן'!$C$42*100</f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f t="shared" si="0"/>
        <v>0</v>
      </c>
      <c r="K17" s="79">
        <f>I17/'סכום נכסי הקרן'!$C$42*100</f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312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312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312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312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0.76</v>
      </c>
      <c r="I11" s="7"/>
      <c r="J11" s="7"/>
      <c r="K11" s="78">
        <v>0.02</v>
      </c>
      <c r="L11" s="78">
        <v>408594</v>
      </c>
      <c r="M11" s="7"/>
      <c r="N11" s="78">
        <v>408.23245780000002</v>
      </c>
      <c r="O11" s="7"/>
      <c r="P11" s="78">
        <v>100</v>
      </c>
      <c r="Q11" s="78">
        <v>93.06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0.76</v>
      </c>
      <c r="K12" s="81">
        <v>0.02</v>
      </c>
      <c r="L12" s="81">
        <v>408594</v>
      </c>
      <c r="N12" s="81">
        <v>408.23245780000002</v>
      </c>
      <c r="P12" s="81">
        <v>100</v>
      </c>
      <c r="Q12" s="81">
        <v>93.06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0.76</v>
      </c>
      <c r="K16" s="81">
        <v>0.02</v>
      </c>
      <c r="L16" s="81">
        <v>408594</v>
      </c>
      <c r="N16" s="81">
        <v>408.23245780000002</v>
      </c>
      <c r="P16" s="81">
        <v>100</v>
      </c>
      <c r="Q16" s="81">
        <v>93.06</v>
      </c>
    </row>
    <row r="17" spans="2:17">
      <c r="B17" s="80" t="s">
        <v>214</v>
      </c>
      <c r="C17" s="16"/>
      <c r="D17" s="16"/>
      <c r="H17" s="81">
        <v>0.79</v>
      </c>
      <c r="K17" s="81">
        <v>0.02</v>
      </c>
      <c r="L17" s="81">
        <v>374194</v>
      </c>
      <c r="N17" s="81">
        <v>373.82901779999997</v>
      </c>
      <c r="P17" s="81">
        <v>91.57</v>
      </c>
      <c r="Q17" s="81">
        <v>85.22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0.76</v>
      </c>
      <c r="I18" t="s">
        <v>108</v>
      </c>
      <c r="J18" s="79">
        <v>0</v>
      </c>
      <c r="K18" s="79">
        <v>0</v>
      </c>
      <c r="L18" s="79">
        <v>222400</v>
      </c>
      <c r="M18" s="79">
        <v>99.92</v>
      </c>
      <c r="N18" s="79">
        <v>222.22208000000001</v>
      </c>
      <c r="O18" s="79">
        <v>0</v>
      </c>
      <c r="P18" s="79">
        <v>54.44</v>
      </c>
      <c r="Q18" s="79">
        <v>50.66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0.86</v>
      </c>
      <c r="I19" t="s">
        <v>108</v>
      </c>
      <c r="J19" s="79">
        <v>0</v>
      </c>
      <c r="K19" s="79">
        <v>0</v>
      </c>
      <c r="L19" s="79">
        <v>37100</v>
      </c>
      <c r="M19" s="79">
        <v>99.87</v>
      </c>
      <c r="N19" s="79">
        <v>37.051769999999998</v>
      </c>
      <c r="O19" s="79">
        <v>0</v>
      </c>
      <c r="P19" s="79">
        <v>9.08</v>
      </c>
      <c r="Q19" s="79">
        <v>8.4499999999999993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0.93</v>
      </c>
      <c r="I20" t="s">
        <v>108</v>
      </c>
      <c r="J20" s="79">
        <v>0</v>
      </c>
      <c r="K20" s="79">
        <v>0.14000000000000001</v>
      </c>
      <c r="L20" s="79">
        <v>63344</v>
      </c>
      <c r="M20" s="79">
        <v>99.87</v>
      </c>
      <c r="N20" s="79">
        <v>63.2616528</v>
      </c>
      <c r="O20" s="79">
        <v>0</v>
      </c>
      <c r="P20" s="79">
        <v>15.5</v>
      </c>
      <c r="Q20" s="79">
        <v>14.42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0.68</v>
      </c>
      <c r="I21" t="s">
        <v>108</v>
      </c>
      <c r="J21" s="79">
        <v>0</v>
      </c>
      <c r="K21" s="79">
        <v>0</v>
      </c>
      <c r="L21" s="79">
        <v>51350</v>
      </c>
      <c r="M21" s="79">
        <v>99.89</v>
      </c>
      <c r="N21" s="79">
        <v>51.293514999999999</v>
      </c>
      <c r="O21" s="79">
        <v>0</v>
      </c>
      <c r="P21" s="79">
        <v>12.56</v>
      </c>
      <c r="Q21" s="79">
        <v>11.69</v>
      </c>
    </row>
    <row r="22" spans="2:17">
      <c r="B22" s="80" t="s">
        <v>228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229</v>
      </c>
      <c r="C24" s="16"/>
      <c r="D24" s="16"/>
      <c r="H24" s="81">
        <v>0.42</v>
      </c>
      <c r="K24" s="81">
        <v>0</v>
      </c>
      <c r="L24" s="81">
        <v>34400</v>
      </c>
      <c r="N24" s="81">
        <v>34.403440000000003</v>
      </c>
      <c r="P24" s="81">
        <v>8.43</v>
      </c>
      <c r="Q24" s="81">
        <v>7.84</v>
      </c>
    </row>
    <row r="25" spans="2:17">
      <c r="B25" t="s">
        <v>230</v>
      </c>
      <c r="C25" t="s">
        <v>231</v>
      </c>
      <c r="D25" t="s">
        <v>106</v>
      </c>
      <c r="E25" t="s">
        <v>217</v>
      </c>
      <c r="F25" t="s">
        <v>157</v>
      </c>
      <c r="G25" t="s">
        <v>232</v>
      </c>
      <c r="H25" s="79">
        <v>0.42</v>
      </c>
      <c r="I25" t="s">
        <v>108</v>
      </c>
      <c r="J25" s="79">
        <v>7.0000000000000007E-2</v>
      </c>
      <c r="K25" s="79">
        <v>0</v>
      </c>
      <c r="L25" s="79">
        <v>34400</v>
      </c>
      <c r="M25" s="79">
        <v>100.01</v>
      </c>
      <c r="N25" s="79">
        <v>34.403440000000003</v>
      </c>
      <c r="O25" s="79">
        <v>0</v>
      </c>
      <c r="P25" s="79">
        <v>8.43</v>
      </c>
      <c r="Q25" s="79">
        <v>7.84</v>
      </c>
    </row>
    <row r="26" spans="2:17">
      <c r="B26" s="80" t="s">
        <v>233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207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234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312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272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312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312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312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241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242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312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250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251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312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252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312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9EB920-9971-4CA5-83C0-61CD148205B9}"/>
</file>

<file path=customXml/itemProps2.xml><?xml version="1.0" encoding="utf-8"?>
<ds:datastoreItem xmlns:ds="http://schemas.openxmlformats.org/officeDocument/2006/customXml" ds:itemID="{21640B12-D7B3-453E-97C1-8F3AAB2F3D12}"/>
</file>

<file path=customXml/itemProps3.xml><?xml version="1.0" encoding="utf-8"?>
<ds:datastoreItem xmlns:ds="http://schemas.openxmlformats.org/officeDocument/2006/customXml" ds:itemID="{FAB338E1-516D-4EF0-BA6D-C7CF8F7D21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