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I19" i="26" l="1"/>
  <c r="J20" i="26"/>
  <c r="J18" i="26"/>
  <c r="J16" i="26"/>
  <c r="J14" i="26"/>
  <c r="J12" i="26"/>
  <c r="I11" i="26"/>
  <c r="C37" i="1" s="1"/>
  <c r="I12" i="26"/>
  <c r="I13" i="26"/>
  <c r="J13" i="2"/>
  <c r="J12" i="2" s="1"/>
  <c r="J11" i="2" l="1"/>
  <c r="K12" i="2"/>
  <c r="J11" i="26"/>
  <c r="J13" i="26"/>
  <c r="J15" i="26"/>
  <c r="J17" i="26"/>
  <c r="J19" i="26"/>
  <c r="K14" i="2" l="1"/>
  <c r="K18" i="2"/>
  <c r="K22" i="2"/>
  <c r="K26" i="2"/>
  <c r="K30" i="2"/>
  <c r="K11" i="2"/>
  <c r="C11" i="1"/>
  <c r="K15" i="2"/>
  <c r="K19" i="2"/>
  <c r="K23" i="2"/>
  <c r="K27" i="2"/>
  <c r="K31" i="2"/>
  <c r="K16" i="2"/>
  <c r="K20" i="2"/>
  <c r="K24" i="2"/>
  <c r="K28" i="2"/>
  <c r="K32" i="2"/>
  <c r="K17" i="2"/>
  <c r="K21" i="2"/>
  <c r="K25" i="2"/>
  <c r="K29" i="2"/>
  <c r="K33" i="2"/>
  <c r="K13" i="2"/>
  <c r="C42" i="1" l="1"/>
  <c r="D15" i="1" l="1"/>
  <c r="L20" i="2"/>
  <c r="L12" i="2"/>
  <c r="L17" i="2"/>
  <c r="D37" i="1"/>
  <c r="D28" i="1"/>
  <c r="D30" i="1"/>
  <c r="D21" i="1"/>
  <c r="D35" i="1"/>
  <c r="D14" i="1"/>
  <c r="L27" i="2"/>
  <c r="L18" i="2"/>
  <c r="K17" i="26"/>
  <c r="K11" i="26"/>
  <c r="D17" i="1"/>
  <c r="K18" i="26"/>
  <c r="K19" i="26"/>
  <c r="L22" i="2"/>
  <c r="L31" i="2"/>
  <c r="D18" i="1"/>
  <c r="D39" i="1"/>
  <c r="D36" i="1"/>
  <c r="L13" i="2"/>
  <c r="L25" i="2"/>
  <c r="D24" i="1"/>
  <c r="D33" i="1"/>
  <c r="L14" i="2"/>
  <c r="L32" i="2"/>
  <c r="K16" i="26"/>
  <c r="K15" i="26"/>
  <c r="D16" i="1"/>
  <c r="D25" i="1"/>
  <c r="D34" i="1"/>
  <c r="L11" i="2"/>
  <c r="L19" i="2"/>
  <c r="L28" i="2"/>
  <c r="D27" i="1"/>
  <c r="D40" i="1"/>
  <c r="L16" i="2"/>
  <c r="L29" i="2"/>
  <c r="K14" i="26"/>
  <c r="K13" i="26"/>
  <c r="D32" i="1"/>
  <c r="D41" i="1"/>
  <c r="L21" i="2"/>
  <c r="L26" i="2"/>
  <c r="D13" i="1"/>
  <c r="D22" i="1"/>
  <c r="D43" i="1"/>
  <c r="L23" i="2"/>
  <c r="L33" i="2"/>
  <c r="D31" i="1"/>
  <c r="K20" i="26"/>
  <c r="K12" i="26"/>
  <c r="L15" i="2"/>
  <c r="L24" i="2"/>
  <c r="D19" i="1"/>
  <c r="D20" i="1"/>
  <c r="D29" i="1"/>
  <c r="D42" i="1"/>
  <c r="L30" i="2"/>
  <c r="D26" i="1"/>
  <c r="D11" i="1"/>
</calcChain>
</file>

<file path=xl/sharedStrings.xml><?xml version="1.0" encoding="utf-8"?>
<sst xmlns="http://schemas.openxmlformats.org/spreadsheetml/2006/main" count="2789" uniqueCount="490">
  <si>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</si>
  <si>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</si>
  <si>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</si>
  <si>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</si>
  <si>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</si>
  <si>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</si>
  <si>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</si>
  <si>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</si>
  <si>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</si>
  <si>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</si>
  <si>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</si>
  <si>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</si>
  <si>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</si>
  <si>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</si>
  <si>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</si>
  <si>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</si>
  <si>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</si>
  <si>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</si>
  <si>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</si>
  <si>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</si>
  <si>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</si>
  <si>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</si>
  <si>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</si>
  <si>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</si>
  <si>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</si>
  <si>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</si>
  <si>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</si>
  <si>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</si>
  <si>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</si>
  <si>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</si>
  <si>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</si>
  <si>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</si>
  <si>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</si>
  <si>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</si>
  <si>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</si>
  <si>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</si>
  <si>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</si>
  <si>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</si>
  <si>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</si>
  <si>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</si>
  <si>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</si>
  <si>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</si>
  <si>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</si>
  <si>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</si>
  <si>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</si>
  <si>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</si>
  <si>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</si>
  <si>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</si>
  <si>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</si>
  <si>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</si>
  <si>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</si>
  <si>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</si>
  <si>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</si>
  <si>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</si>
  <si>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</si>
  <si>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</si>
  <si>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</si>
  <si>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</si>
  <si>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</si>
  <si>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</si>
  <si>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</si>
  <si>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</si>
  <si>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</si>
  <si>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</si>
  <si>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</si>
  <si>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</si>
  <si>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</si>
  <si>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</si>
  <si>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</si>
  <si>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</si>
  <si>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</si>
  <si>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</si>
  <si>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</si>
  <si>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</si>
  <si>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</si>
  <si>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</si>
  <si>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</si>
  <si>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</si>
  <si>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</si>
  <si>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</si>
  <si>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</si>
  <si>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</si>
  <si>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</si>
  <si>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</si>
  <si>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</si>
  <si>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</si>
  <si>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</si>
  <si>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</si>
  <si>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</si>
  <si>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</si>
  <si>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</si>
  <si>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</si>
  <si>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</si>
  <si>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</si>
  <si>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</si>
  <si>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</si>
  <si>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</si>
  <si>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</si>
  <si>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</si>
  <si>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</si>
  <si>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</si>
  <si>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</si>
  <si>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</si>
  <si>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</si>
  <si>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</si>
  <si>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</si>
  <si>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</si>
  <si>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</si>
  <si>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</si>
  <si>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</si>
  <si>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</si>
  <si>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</si>
  <si>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</si>
  <si>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</si>
  <si>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</si>
  <si>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</si>
  <si>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</si>
  <si>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</si>
  <si>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</si>
  <si>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</si>
  <si>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</si>
  <si>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</si>
  <si>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</si>
  <si>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</si>
  <si>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</si>
  <si>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</si>
  <si>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</si>
  <si>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</si>
  <si>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</si>
  <si>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</si>
  <si>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</si>
  <si>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</si>
  <si>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</si>
  <si>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</si>
  <si>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</si>
  <si>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</si>
  <si>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</si>
  <si>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</si>
  <si>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</si>
  <si>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</si>
  <si>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</si>
  <si>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</si>
  <si>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</si>
  <si>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</si>
  <si>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</si>
  <si>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</si>
  <si>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</si>
  <si>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</si>
  <si>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</si>
  <si>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</si>
  <si>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</si>
  <si>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</si>
  <si>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</si>
  <si>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</si>
  <si>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</si>
  <si>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</si>
  <si>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</si>
  <si>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</si>
  <si>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</si>
  <si>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</si>
  <si>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</si>
  <si>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</si>
  <si>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</si>
  <si>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</si>
  <si>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</si>
  <si>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</si>
  <si>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</si>
  <si>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</si>
  <si>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</si>
  <si>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</si>
  <si>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</si>
  <si>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</si>
  <si>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</si>
  <si>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</si>
  <si>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</si>
  <si>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</si>
  <si>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</si>
  <si>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</si>
  <si>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</si>
  <si>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</si>
  <si>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</si>
  <si>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</si>
  <si>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</si>
  <si>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</si>
  <si>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</si>
  <si>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</si>
  <si>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</si>
  <si>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</si>
  <si>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</si>
  <si>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</si>
  <si>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</si>
  <si>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1321מגדל גמל להשקעה כללי</t>
  </si>
  <si>
    <t>7936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</si>
  <si>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</si>
  <si>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</si>
  <si>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</si>
  <si>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</si>
  <si>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</si>
  <si>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</si>
  <si>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</si>
  <si>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</si>
  <si>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</si>
  <si>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</si>
  <si>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</si>
  <si>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</si>
  <si>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</si>
  <si>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</si>
  <si>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</si>
  <si>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</si>
  <si>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</si>
  <si>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</si>
  <si>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</si>
  <si>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</si>
  <si>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</si>
  <si>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</si>
  <si>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</si>
  <si>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</si>
  <si>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</si>
  <si>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</si>
  <si>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</si>
  <si>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</si>
  <si>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גליל 5904- גליל</t>
  </si>
  <si>
    <t>9590431</t>
  </si>
  <si>
    <t>26/03/17</t>
  </si>
  <si>
    <t>ממשל צמודה 0418- גליל</t>
  </si>
  <si>
    <t>1108927</t>
  </si>
  <si>
    <t>25/12/16</t>
  </si>
  <si>
    <t>ממשל צמודה 1019- גליל</t>
  </si>
  <si>
    <t>1114750</t>
  </si>
  <si>
    <t>27/11/16</t>
  </si>
  <si>
    <t>ממשל צמודה 1025- גליל</t>
  </si>
  <si>
    <t>1135912</t>
  </si>
  <si>
    <t>29/12/16</t>
  </si>
  <si>
    <t>ממשלתי צמוד 1020- גליל</t>
  </si>
  <si>
    <t>1137181</t>
  </si>
  <si>
    <t>19/12/16</t>
  </si>
  <si>
    <t>ממשלתי צמודה 0536- גליל</t>
  </si>
  <si>
    <t>1097708</t>
  </si>
  <si>
    <t>14/12/16</t>
  </si>
  <si>
    <t>סה"כ לא צמודות</t>
  </si>
  <si>
    <t>סה"כ מלווה קצר מועד</t>
  </si>
  <si>
    <t>מ.ק.מ 1127 פדיון 1.11.17- בנק ישראל- מק"מ</t>
  </si>
  <si>
    <t>8171126</t>
  </si>
  <si>
    <t>06/12/16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</si>
  <si>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</si>
  <si>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</si>
  <si>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</si>
  <si>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</si>
  <si>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</si>
  <si>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</si>
  <si>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</si>
  <si>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</si>
  <si>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14/03/17</t>
  </si>
  <si>
    <t>מקמ 1217 פדיון 3.12.17- בנק ישראל- מק"מ</t>
  </si>
  <si>
    <t>8171217</t>
  </si>
  <si>
    <t>סה"כ שחר</t>
  </si>
  <si>
    <t>ממשל שקלית 0327- שחר</t>
  </si>
  <si>
    <t>1139344</t>
  </si>
  <si>
    <t>ממשל שקלית 1018- שחר</t>
  </si>
  <si>
    <t>1136548</t>
  </si>
  <si>
    <t>19/01/17</t>
  </si>
  <si>
    <t>ממשל שקלית 323- שחר</t>
  </si>
  <si>
    <t>1126747</t>
  </si>
  <si>
    <t>ממשל שקלית 421- שחר</t>
  </si>
  <si>
    <t>1138130</t>
  </si>
  <si>
    <t>21/12/16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</si>
  <si>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</si>
  <si>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</si>
  <si>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</si>
  <si>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</si>
  <si>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</si>
  <si>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0520- גילון חדש</t>
  </si>
  <si>
    <t>1116193</t>
  </si>
  <si>
    <t>30/03/17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</si>
  <si>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</si>
  <si>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</si>
  <si>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</si>
  <si>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</si>
  <si>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</si>
  <si>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</si>
  <si>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</si>
  <si>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</si>
  <si>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</si>
  <si>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</si>
  <si>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</si>
  <si>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</si>
  <si>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</si>
  <si>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</si>
  <si>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</si>
  <si>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1249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</si>
  <si>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</si>
  <si>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</si>
  <si>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</si>
  <si>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</si>
  <si>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</si>
  <si>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</si>
  <si>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</si>
  <si>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</si>
  <si>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</si>
  <si>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</si>
  <si>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</si>
  <si>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</si>
  <si>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</si>
  <si>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</si>
  <si>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</si>
  <si>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</si>
  <si>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</si>
  <si>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</si>
  <si>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</si>
  <si>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</si>
  <si>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</si>
  <si>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</si>
  <si>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</si>
  <si>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</si>
  <si>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</si>
  <si>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</si>
  <si>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</si>
  <si>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</si>
  <si>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</si>
  <si>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</si>
  <si>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</si>
  <si>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</si>
  <si>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</si>
  <si>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</si>
  <si>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</si>
  <si>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</si>
  <si>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</si>
  <si>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</si>
  <si>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</si>
  <si>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</si>
  <si>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</si>
  <si>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</si>
  <si>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</si>
  <si>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</si>
  <si>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</si>
  <si>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</si>
  <si>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</si>
  <si>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</si>
  <si>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</si>
  <si>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</si>
  <si>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</si>
  <si>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</si>
  <si>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</si>
  <si>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</si>
  <si>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</si>
  <si>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</si>
  <si>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</si>
  <si>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</si>
  <si>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</si>
  <si>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</si>
  <si>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</si>
  <si>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</si>
  <si>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</si>
  <si>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</si>
  <si>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</si>
  <si>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</si>
  <si>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</si>
  <si>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</si>
  <si>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</si>
  <si>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</si>
  <si>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</si>
  <si>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 S&amp;P 500-USD- VANGUARAD S&amp;P 500 ETF</t>
  </si>
  <si>
    <t>IE00B3XXRP09</t>
  </si>
  <si>
    <t>25014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</si>
  <si>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</si>
  <si>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</si>
  <si>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</si>
  <si>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</si>
  <si>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</si>
  <si>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</si>
  <si>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</si>
  <si>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</si>
  <si>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</si>
  <si>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</si>
  <si>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</si>
  <si>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</si>
  <si>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</si>
  <si>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</si>
  <si>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</si>
  <si>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</si>
  <si>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</si>
  <si>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</si>
  <si>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</si>
  <si>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</si>
  <si>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Pimco inv grade bond- PIMCO-GBL INV GRADE-INST ACC</t>
  </si>
  <si>
    <t>US72201R8170</t>
  </si>
  <si>
    <t>26009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</si>
  <si>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</si>
  <si>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</si>
  <si>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</si>
  <si>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</si>
  <si>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</si>
  <si>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</si>
  <si>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</si>
  <si>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</si>
  <si>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</si>
  <si>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</si>
  <si>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</si>
  <si>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</si>
  <si>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</si>
  <si>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</si>
  <si>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</si>
  <si>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</si>
  <si>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</si>
  <si>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</si>
  <si>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</si>
  <si>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</si>
  <si>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</si>
  <si>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</si>
  <si>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</si>
  <si>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</si>
  <si>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</si>
  <si>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</si>
  <si>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</si>
  <si>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</si>
  <si>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</si>
  <si>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</si>
  <si>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</si>
  <si>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</si>
  <si>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</si>
  <si>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</si>
  <si>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</si>
  <si>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</si>
  <si>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</si>
  <si>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</si>
  <si>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</si>
  <si>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</si>
  <si>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</si>
  <si>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</si>
  <si>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</si>
  <si>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</si>
  <si>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</si>
  <si>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</si>
  <si>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</si>
  <si>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</si>
  <si>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</si>
  <si>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</si>
  <si>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</si>
  <si>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</si>
  <si>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</si>
  <si>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</si>
  <si>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</si>
  <si>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</si>
  <si>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20170227 USD\ILS 3.6700000 20170605- בנק לאומי לישראל בע"מ</t>
  </si>
  <si>
    <t>90003653</t>
  </si>
  <si>
    <t>27/02/17</t>
  </si>
  <si>
    <t>FWD CCY\ILS 20170302 USD\ILS 3.6823000 20170605- בנק לאומי לישראל בע"מ</t>
  </si>
  <si>
    <t>90003698</t>
  </si>
  <si>
    <t>02/03/17</t>
  </si>
  <si>
    <t>FWD CCY\ILS 20170327 USD\ILS 3.6060000 20170605- בנק לאומי לישראל בע"מ</t>
  </si>
  <si>
    <t>90003896</t>
  </si>
  <si>
    <t>27/03/17</t>
  </si>
  <si>
    <t>FWD CCY\ILS 20170329 USD\ILS 3.6151000 20170605- בנק לאומי לישראל בע"מ</t>
  </si>
  <si>
    <t>90003910</t>
  </si>
  <si>
    <t>29/03/17</t>
  </si>
  <si>
    <t>FWD CCY\CCY 20170228 EUR\USD 1.0631500 20170606- בנק לאומי לישראל בע"מ</t>
  </si>
  <si>
    <t>90003672</t>
  </si>
  <si>
    <t>28/02/17</t>
  </si>
  <si>
    <t>סה"כ כנגד חסכון עמיתים/מבוטחים</t>
  </si>
  <si>
    <t>הלוואות לחברים מגדל</t>
  </si>
  <si>
    <t>לא</t>
  </si>
  <si>
    <t>29991172</t>
  </si>
  <si>
    <t>AA+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</si>
  <si>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</si>
  <si>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</si>
  <si>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</si>
  <si>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</si>
  <si>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</si>
  <si>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</si>
  <si>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</si>
  <si>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</si>
  <si>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</si>
  <si>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</si>
  <si>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</si>
  <si>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</si>
  <si>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</si>
  <si>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</si>
  <si>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</si>
  <si>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</si>
  <si>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</si>
  <si>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</si>
  <si>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</si>
  <si>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</si>
  <si>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ממשל שקלית 0327(ריבית לקבל)</t>
  </si>
  <si>
    <t>ממשל שקלית 323(ריבית לקבל)</t>
  </si>
  <si>
    <t>ממשלתי שקלי 324(ריבית לקבל)</t>
  </si>
  <si>
    <t>VANG S&amp;P 500-USD(דיבידנד לקבל)</t>
  </si>
  <si>
    <t>70408489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</si>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</sst>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489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731.10553781127999</v>
      </c>
      <c r="D11" s="78">
        <f>C11/$C$42*100</f>
        <v>4.0746807843342854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4500.6576400000004</v>
      </c>
      <c r="D13" s="79">
        <f t="shared" ref="D13:D43" si="0">C13/$C$42*100</f>
        <v>25.083578572631559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12571.087039905</v>
      </c>
      <c r="D17" s="79">
        <f t="shared" si="0"/>
        <v>70.062616339963895</v>
      </c>
    </row>
    <row r="18" spans="1:4">
      <c r="A18" s="10" t="s">
        <v>13</v>
      </c>
      <c r="B18" s="73" t="s">
        <v>21</v>
      </c>
      <c r="C18" s="79">
        <v>161.75838060000001</v>
      </c>
      <c r="D18" s="79">
        <f t="shared" si="0"/>
        <v>0.90153025937821407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0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26.374234655749596</v>
      </c>
      <c r="D31" s="79">
        <f t="shared" si="0"/>
        <v>0.14699189322930087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105.5</v>
      </c>
      <c r="D33" s="79">
        <f t="shared" si="0"/>
        <v>0.58798463493273612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-153.83710174999996</v>
      </c>
      <c r="D37" s="79">
        <f t="shared" si="0"/>
        <v>-0.85738248446998955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17942.64573122203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0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489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410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411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412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281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410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412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281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489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489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414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415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416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417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418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419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420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414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415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416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417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418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419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420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489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421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422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423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424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281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425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489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426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427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281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428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429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489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426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427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281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430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431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489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489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432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433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434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435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436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437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438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439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489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440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409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489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410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411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441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412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281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410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442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412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413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281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489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J12+J29</f>
        <v>731.10553781127999</v>
      </c>
      <c r="K11" s="78">
        <f>J11/$J$11*100</f>
        <v>100</v>
      </c>
      <c r="L11" s="78">
        <f>J11/'סכום נכסי הקרן'!$C$42*100</f>
        <v>4.0746807843342854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J13+J15+J19+J21+J23+J25+J27</f>
        <v>731.10553781127999</v>
      </c>
      <c r="K12" s="81">
        <f t="shared" ref="K12:K33" si="0">J12/$J$11*100</f>
        <v>100</v>
      </c>
      <c r="L12" s="81">
        <f>J12/'סכום נכסי הקרן'!$C$42*100</f>
        <v>4.0746807843342854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747.21420999999998</v>
      </c>
      <c r="K13" s="81">
        <f t="shared" si="0"/>
        <v>102.20333062131424</v>
      </c>
      <c r="L13" s="81">
        <f>J13/'סכום נכסי הקרן'!$C$42*100</f>
        <v>4.1644594737763292</v>
      </c>
    </row>
    <row r="14" spans="2:13">
      <c r="B14" s="82" t="s">
        <v>488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747.21420999999998</v>
      </c>
      <c r="K14" s="79">
        <f t="shared" si="0"/>
        <v>102.20333062131424</v>
      </c>
      <c r="L14" s="79">
        <f>J14/'סכום נכסי הקרן'!$C$42*100</f>
        <v>4.1644594737763292</v>
      </c>
    </row>
    <row r="15" spans="2:13">
      <c r="B15" s="80" t="s">
        <v>201</v>
      </c>
      <c r="D15" s="16"/>
      <c r="I15" s="81">
        <v>0</v>
      </c>
      <c r="J15" s="81">
        <v>-16.10867218872</v>
      </c>
      <c r="K15" s="81">
        <f t="shared" si="0"/>
        <v>-2.2033306213142274</v>
      </c>
      <c r="L15" s="81">
        <f>J15/'סכום נכסי הקרן'!$C$42*100</f>
        <v>-8.9778689442044049E-2</v>
      </c>
    </row>
    <row r="16" spans="2:13">
      <c r="B16" s="82" t="s">
        <v>488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-16.2688737</v>
      </c>
      <c r="K16" s="79">
        <f t="shared" si="0"/>
        <v>-2.2252428491657081</v>
      </c>
      <c r="L16" s="79">
        <f>J16/'סכום נכסי הקרן'!$C$42*100</f>
        <v>-9.0671542779727873E-2</v>
      </c>
    </row>
    <row r="17" spans="2:12">
      <c r="B17" s="82" t="s">
        <v>488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0.11657646000000001</v>
      </c>
      <c r="K17" s="79">
        <f t="shared" si="0"/>
        <v>1.594523006199576E-2</v>
      </c>
      <c r="L17" s="79">
        <f>J17/'סכום נכסי הקרן'!$C$42*100</f>
        <v>6.4971722535403509E-4</v>
      </c>
    </row>
    <row r="18" spans="2:12">
      <c r="B18" s="82" t="s">
        <v>488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4.362505128E-2</v>
      </c>
      <c r="K18" s="79">
        <f t="shared" si="0"/>
        <v>5.9669977894847952E-3</v>
      </c>
      <c r="L18" s="79">
        <f>J18/'סכום נכסי הקרן'!$C$42*100</f>
        <v>2.4313611232978851E-4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f t="shared" si="0"/>
        <v>0</v>
      </c>
      <c r="L19" s="81">
        <f>J19/'סכום נכסי הקרן'!$C$42*100</f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f t="shared" si="0"/>
        <v>0</v>
      </c>
      <c r="L20" s="79">
        <f>J20/'סכום נכסי הקרן'!$C$42*100</f>
        <v>0</v>
      </c>
    </row>
    <row r="21" spans="2:12">
      <c r="B21" s="80" t="s">
        <v>207</v>
      </c>
      <c r="D21" s="16"/>
      <c r="I21" s="81">
        <v>0</v>
      </c>
      <c r="J21" s="81">
        <v>0</v>
      </c>
      <c r="K21" s="81">
        <f t="shared" si="0"/>
        <v>0</v>
      </c>
      <c r="L21" s="81">
        <f>J21/'סכום נכסי הקרן'!$C$42*100</f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s="80" t="s">
        <v>208</v>
      </c>
      <c r="D23" s="16"/>
      <c r="I23" s="81">
        <v>0</v>
      </c>
      <c r="J23" s="81">
        <v>0</v>
      </c>
      <c r="K23" s="81">
        <f t="shared" si="0"/>
        <v>0</v>
      </c>
      <c r="L23" s="81">
        <f>J23/'סכום נכסי הקרן'!$C$42*100</f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f t="shared" si="0"/>
        <v>0</v>
      </c>
      <c r="L25" s="81">
        <f>J25/'סכום נכסי הקרן'!$C$42*100</f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f t="shared" si="0"/>
        <v>0</v>
      </c>
      <c r="L27" s="81">
        <f>J27/'סכום נכסי הקרן'!$C$42*100</f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f t="shared" si="0"/>
        <v>0</v>
      </c>
      <c r="L29" s="81">
        <f>J29/'סכום נכסי הקרן'!$C$42*100</f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s="80" t="s">
        <v>213</v>
      </c>
      <c r="D32" s="16"/>
      <c r="I32" s="81">
        <v>0</v>
      </c>
      <c r="J32" s="81">
        <v>0</v>
      </c>
      <c r="K32" s="81">
        <f t="shared" si="0"/>
        <v>0</v>
      </c>
      <c r="L32" s="81">
        <f>J32/'סכום נכסי הקרן'!$C$42*100</f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214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489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-610800</v>
      </c>
      <c r="H11" s="7"/>
      <c r="I11" s="78">
        <v>26.374234655749596</v>
      </c>
      <c r="J11" s="78">
        <v>100</v>
      </c>
      <c r="K11" s="78">
        <v>0.15</v>
      </c>
      <c r="AW11" s="16"/>
    </row>
    <row r="12" spans="2:49">
      <c r="B12" s="80" t="s">
        <v>196</v>
      </c>
      <c r="C12" s="16"/>
      <c r="D12" s="16"/>
      <c r="G12" s="81">
        <v>-610800</v>
      </c>
      <c r="I12" s="81">
        <v>26.374234655749596</v>
      </c>
      <c r="J12" s="81">
        <v>100</v>
      </c>
      <c r="K12" s="81">
        <v>0.15</v>
      </c>
    </row>
    <row r="13" spans="2:49">
      <c r="B13" s="80" t="s">
        <v>410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411</v>
      </c>
      <c r="C15" s="16"/>
      <c r="D15" s="16"/>
      <c r="G15" s="81">
        <v>-544300</v>
      </c>
      <c r="I15" s="81">
        <v>29.734175333715697</v>
      </c>
      <c r="J15" s="81">
        <v>112.74</v>
      </c>
      <c r="K15" s="81">
        <v>0.17</v>
      </c>
    </row>
    <row r="16" spans="2:49">
      <c r="B16" t="s">
        <v>443</v>
      </c>
      <c r="C16" t="s">
        <v>444</v>
      </c>
      <c r="D16" t="s">
        <v>129</v>
      </c>
      <c r="E16" t="s">
        <v>112</v>
      </c>
      <c r="F16" t="s">
        <v>445</v>
      </c>
      <c r="G16" s="79">
        <v>-449300</v>
      </c>
      <c r="H16" s="79">
        <v>-6.2222254251945692</v>
      </c>
      <c r="I16" s="79">
        <v>27.9564588353992</v>
      </c>
      <c r="J16" s="79">
        <v>106</v>
      </c>
      <c r="K16" s="79">
        <v>0.16</v>
      </c>
    </row>
    <row r="17" spans="2:11">
      <c r="B17" t="s">
        <v>446</v>
      </c>
      <c r="C17" t="s">
        <v>447</v>
      </c>
      <c r="D17" t="s">
        <v>129</v>
      </c>
      <c r="E17" t="s">
        <v>112</v>
      </c>
      <c r="F17" t="s">
        <v>448</v>
      </c>
      <c r="G17" s="79">
        <v>-10000</v>
      </c>
      <c r="H17" s="79">
        <v>-7.4520740740740701</v>
      </c>
      <c r="I17" s="79">
        <v>0.74520740740740699</v>
      </c>
      <c r="J17" s="79">
        <v>2.83</v>
      </c>
      <c r="K17" s="79">
        <v>0</v>
      </c>
    </row>
    <row r="18" spans="2:11">
      <c r="B18" t="s">
        <v>449</v>
      </c>
      <c r="C18" t="s">
        <v>450</v>
      </c>
      <c r="D18" t="s">
        <v>129</v>
      </c>
      <c r="E18" t="s">
        <v>112</v>
      </c>
      <c r="F18" t="s">
        <v>451</v>
      </c>
      <c r="G18" s="79">
        <v>45000</v>
      </c>
      <c r="H18" s="79">
        <v>0.1769090909090911</v>
      </c>
      <c r="I18" s="79">
        <v>7.9609090909091004E-2</v>
      </c>
      <c r="J18" s="79">
        <v>0.3</v>
      </c>
      <c r="K18" s="79">
        <v>0</v>
      </c>
    </row>
    <row r="19" spans="2:11">
      <c r="B19" t="s">
        <v>452</v>
      </c>
      <c r="C19" t="s">
        <v>453</v>
      </c>
      <c r="D19" t="s">
        <v>129</v>
      </c>
      <c r="E19" t="s">
        <v>112</v>
      </c>
      <c r="F19" t="s">
        <v>454</v>
      </c>
      <c r="G19" s="79">
        <v>-130000</v>
      </c>
      <c r="H19" s="79">
        <v>-0.73299999999999998</v>
      </c>
      <c r="I19" s="79">
        <v>0.95289999999999997</v>
      </c>
      <c r="J19" s="79">
        <v>3.61</v>
      </c>
      <c r="K19" s="79">
        <v>0.01</v>
      </c>
    </row>
    <row r="20" spans="2:11">
      <c r="B20" s="80" t="s">
        <v>441</v>
      </c>
      <c r="C20" s="16"/>
      <c r="D20" s="16"/>
      <c r="G20" s="81">
        <v>-66500</v>
      </c>
      <c r="I20" s="81">
        <v>-3.3599406779661001</v>
      </c>
      <c r="J20" s="81">
        <v>-12.74</v>
      </c>
      <c r="K20" s="81">
        <v>-0.02</v>
      </c>
    </row>
    <row r="21" spans="2:11">
      <c r="B21" t="s">
        <v>455</v>
      </c>
      <c r="C21" t="s">
        <v>456</v>
      </c>
      <c r="D21" t="s">
        <v>129</v>
      </c>
      <c r="E21" t="s">
        <v>116</v>
      </c>
      <c r="F21" t="s">
        <v>457</v>
      </c>
      <c r="G21" s="79">
        <v>-66500</v>
      </c>
      <c r="H21" s="79">
        <v>5.0525423728813532</v>
      </c>
      <c r="I21" s="79">
        <v>-3.3599406779661001</v>
      </c>
      <c r="J21" s="79">
        <v>-12.74</v>
      </c>
      <c r="K21" s="79">
        <v>-0.02</v>
      </c>
    </row>
    <row r="22" spans="2:11">
      <c r="B22" s="80" t="s">
        <v>412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281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s="80" t="s">
        <v>410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442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412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281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214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489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414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415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416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417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418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419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420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414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415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416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417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418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419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420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489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0</v>
      </c>
      <c r="H11" s="18"/>
      <c r="I11" s="18"/>
      <c r="J11" s="78">
        <v>0</v>
      </c>
      <c r="K11" s="78">
        <v>105500</v>
      </c>
      <c r="L11" s="7"/>
      <c r="M11" s="78">
        <v>105.5</v>
      </c>
      <c r="N11" s="78">
        <v>100</v>
      </c>
      <c r="O11" s="78">
        <v>0.59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105500</v>
      </c>
      <c r="M12" s="81">
        <v>105.5</v>
      </c>
      <c r="N12" s="81">
        <v>100</v>
      </c>
      <c r="O12" s="81">
        <v>0.59</v>
      </c>
    </row>
    <row r="13" spans="2:59">
      <c r="B13" s="80" t="s">
        <v>458</v>
      </c>
      <c r="G13" s="81">
        <v>0</v>
      </c>
      <c r="J13" s="81">
        <v>0</v>
      </c>
      <c r="K13" s="81">
        <v>105500</v>
      </c>
      <c r="M13" s="81">
        <v>105.5</v>
      </c>
      <c r="N13" s="81">
        <v>100</v>
      </c>
      <c r="O13" s="81">
        <v>0.59</v>
      </c>
    </row>
    <row r="14" spans="2:59">
      <c r="B14" t="s">
        <v>459</v>
      </c>
      <c r="C14" t="s">
        <v>460</v>
      </c>
      <c r="D14" t="s">
        <v>461</v>
      </c>
      <c r="E14" t="s">
        <v>462</v>
      </c>
      <c r="F14" t="s">
        <v>157</v>
      </c>
      <c r="H14" t="s">
        <v>108</v>
      </c>
      <c r="I14" s="79">
        <v>0</v>
      </c>
      <c r="J14" s="79">
        <v>0</v>
      </c>
      <c r="K14" s="79">
        <v>105500</v>
      </c>
      <c r="L14" s="79">
        <v>100</v>
      </c>
      <c r="M14" s="79">
        <v>105.5</v>
      </c>
      <c r="N14" s="79">
        <v>100</v>
      </c>
      <c r="O14" s="79">
        <v>0.59</v>
      </c>
    </row>
    <row r="15" spans="2:59">
      <c r="B15" s="80" t="s">
        <v>463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464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465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466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467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468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469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470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471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472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464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465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471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489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426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427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473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474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489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475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476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475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476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489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489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I12+I19</f>
        <v>-153.83710174999996</v>
      </c>
      <c r="J11" s="78">
        <f>I11/$I$11*100</f>
        <v>100</v>
      </c>
      <c r="K11" s="78">
        <f>I11/'סכום נכסי הקרן'!$C$42*100</f>
        <v>-0.85738248446998955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SUM(I13:I18)</f>
        <v>-153.96922999999995</v>
      </c>
      <c r="J12" s="81">
        <f t="shared" ref="J12:J20" si="0">I12/$I$11*100</f>
        <v>100.08588841605631</v>
      </c>
      <c r="K12" s="81">
        <f>I12/'סכום נכסי הקרן'!$C$42*100</f>
        <v>-0.85811887670544496</v>
      </c>
    </row>
    <row r="13" spans="2:60">
      <c r="B13" t="s">
        <v>477</v>
      </c>
      <c r="C13" t="s">
        <v>478</v>
      </c>
      <c r="D13" t="s">
        <v>206</v>
      </c>
      <c r="E13" t="s">
        <v>407</v>
      </c>
      <c r="F13" s="79">
        <v>0</v>
      </c>
      <c r="G13" t="s">
        <v>108</v>
      </c>
      <c r="H13" s="79">
        <v>0</v>
      </c>
      <c r="I13" s="79">
        <f>-9.76581-162.15724</f>
        <v>-171.92304999999999</v>
      </c>
      <c r="J13" s="79">
        <f t="shared" si="0"/>
        <v>111.7565581022135</v>
      </c>
      <c r="K13" s="79">
        <f>I13/'סכום נכסי הקרן'!$C$42*100</f>
        <v>-0.95818115441490526</v>
      </c>
    </row>
    <row r="14" spans="2:60">
      <c r="B14" t="s">
        <v>479</v>
      </c>
      <c r="C14" t="s">
        <v>480</v>
      </c>
      <c r="D14" t="s">
        <v>206</v>
      </c>
      <c r="E14" t="s">
        <v>407</v>
      </c>
      <c r="F14" s="79">
        <v>0</v>
      </c>
      <c r="G14" t="s">
        <v>108</v>
      </c>
      <c r="H14" s="79">
        <v>0</v>
      </c>
      <c r="I14" s="79">
        <v>-0.17432</v>
      </c>
      <c r="J14" s="79">
        <f t="shared" si="0"/>
        <v>0.11331466727921508</v>
      </c>
      <c r="K14" s="79">
        <f>I14/'סכום נכסי הקרן'!$C$42*100</f>
        <v>-9.7154010958743647E-4</v>
      </c>
    </row>
    <row r="15" spans="2:60">
      <c r="B15" t="s">
        <v>481</v>
      </c>
      <c r="C15" t="s">
        <v>482</v>
      </c>
      <c r="D15" t="s">
        <v>206</v>
      </c>
      <c r="E15" t="s">
        <v>407</v>
      </c>
      <c r="F15" s="79">
        <v>0</v>
      </c>
      <c r="G15" t="s">
        <v>108</v>
      </c>
      <c r="H15" s="79">
        <v>0</v>
      </c>
      <c r="I15" s="79">
        <v>0.95579999999999998</v>
      </c>
      <c r="J15" s="79">
        <f t="shared" si="0"/>
        <v>-0.62130655682350711</v>
      </c>
      <c r="K15" s="79">
        <f>I15/'סכום נכסי הקרן'!$C$42*100</f>
        <v>5.3269735930683328E-3</v>
      </c>
    </row>
    <row r="16" spans="2:60">
      <c r="B16" t="s">
        <v>483</v>
      </c>
      <c r="C16" t="s">
        <v>257</v>
      </c>
      <c r="D16" t="s">
        <v>206</v>
      </c>
      <c r="E16" t="s">
        <v>157</v>
      </c>
      <c r="F16" s="79">
        <v>0</v>
      </c>
      <c r="G16" t="s">
        <v>108</v>
      </c>
      <c r="H16" s="79">
        <v>0</v>
      </c>
      <c r="I16" s="79">
        <v>0.15670999999999999</v>
      </c>
      <c r="J16" s="79">
        <f t="shared" si="0"/>
        <v>-0.10186749374326406</v>
      </c>
      <c r="K16" s="79">
        <f>I16/'סכום נכסי הקרן'!$C$42*100</f>
        <v>8.7339404872330858E-4</v>
      </c>
    </row>
    <row r="17" spans="2:11">
      <c r="B17" t="s">
        <v>484</v>
      </c>
      <c r="C17" t="s">
        <v>262</v>
      </c>
      <c r="D17" t="s">
        <v>206</v>
      </c>
      <c r="E17" t="s">
        <v>157</v>
      </c>
      <c r="F17" s="79">
        <v>0</v>
      </c>
      <c r="G17" t="s">
        <v>108</v>
      </c>
      <c r="H17" s="79">
        <v>0</v>
      </c>
      <c r="I17" s="79">
        <v>7.65</v>
      </c>
      <c r="J17" s="79">
        <f t="shared" si="0"/>
        <v>-4.9727925922785419</v>
      </c>
      <c r="K17" s="79">
        <f>I17/'סכום נכסי הקרן'!$C$42*100</f>
        <v>4.2635852675217356E-2</v>
      </c>
    </row>
    <row r="18" spans="2:11">
      <c r="B18" t="s">
        <v>485</v>
      </c>
      <c r="C18" t="s">
        <v>267</v>
      </c>
      <c r="D18" t="s">
        <v>206</v>
      </c>
      <c r="E18" t="s">
        <v>157</v>
      </c>
      <c r="F18" s="79">
        <v>0</v>
      </c>
      <c r="G18" t="s">
        <v>108</v>
      </c>
      <c r="H18" s="79">
        <v>0</v>
      </c>
      <c r="I18" s="79">
        <v>9.3656299999999995</v>
      </c>
      <c r="J18" s="79">
        <f t="shared" si="0"/>
        <v>-6.0880177105910684</v>
      </c>
      <c r="K18" s="79">
        <f>I18/'סכום נכסי הקרן'!$C$42*100</f>
        <v>5.2197597502038673E-2</v>
      </c>
    </row>
    <row r="19" spans="2:11">
      <c r="B19" s="80" t="s">
        <v>211</v>
      </c>
      <c r="D19" s="19"/>
      <c r="E19" s="19"/>
      <c r="F19" s="19"/>
      <c r="G19" s="19"/>
      <c r="H19" s="81">
        <v>0</v>
      </c>
      <c r="I19" s="81">
        <f>SUM(I20)</f>
        <v>0.13212825</v>
      </c>
      <c r="J19" s="81">
        <f t="shared" si="0"/>
        <v>-8.5888416056304207E-2</v>
      </c>
      <c r="K19" s="81">
        <f>I19/'סכום נכסי הקרן'!$C$42*100</f>
        <v>7.3639223545546241E-4</v>
      </c>
    </row>
    <row r="20" spans="2:11">
      <c r="B20" t="s">
        <v>486</v>
      </c>
      <c r="C20" t="s">
        <v>487</v>
      </c>
      <c r="D20" t="s">
        <v>206</v>
      </c>
      <c r="E20" t="s">
        <v>407</v>
      </c>
      <c r="F20" s="79">
        <v>0</v>
      </c>
      <c r="G20" t="s">
        <v>112</v>
      </c>
      <c r="H20" s="79">
        <v>0</v>
      </c>
      <c r="I20" s="79">
        <v>0.13212825</v>
      </c>
      <c r="J20" s="79">
        <f t="shared" si="0"/>
        <v>-8.5888416056304207E-2</v>
      </c>
      <c r="K20" s="79">
        <f>I20/'סכום נכסי הקרן'!$C$42*100</f>
        <v>7.3639223545546241E-4</v>
      </c>
    </row>
    <row r="21" spans="2:11">
      <c r="B21" t="s">
        <v>214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489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489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489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426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427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489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3.82</v>
      </c>
      <c r="I11" s="7"/>
      <c r="J11" s="7"/>
      <c r="K11" s="78">
        <v>0.02</v>
      </c>
      <c r="L11" s="78">
        <v>4175479</v>
      </c>
      <c r="M11" s="7"/>
      <c r="N11" s="78">
        <v>4500.6576400000004</v>
      </c>
      <c r="O11" s="7"/>
      <c r="P11" s="78">
        <v>100</v>
      </c>
      <c r="Q11" s="78">
        <v>25.08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3.82</v>
      </c>
      <c r="K12" s="81">
        <v>0.02</v>
      </c>
      <c r="L12" s="81">
        <v>4175479</v>
      </c>
      <c r="N12" s="81">
        <v>4500.6576400000004</v>
      </c>
      <c r="P12" s="81">
        <v>100</v>
      </c>
      <c r="Q12" s="81">
        <v>25.08</v>
      </c>
    </row>
    <row r="13" spans="2:52">
      <c r="B13" s="80" t="s">
        <v>215</v>
      </c>
      <c r="C13" s="16"/>
      <c r="D13" s="16"/>
      <c r="H13" s="81">
        <v>4.9800000000000004</v>
      </c>
      <c r="K13" s="81">
        <v>0</v>
      </c>
      <c r="L13" s="81">
        <v>1739948</v>
      </c>
      <c r="N13" s="81">
        <v>1965.92985</v>
      </c>
      <c r="P13" s="81">
        <v>43.68</v>
      </c>
      <c r="Q13" s="81">
        <v>10.96</v>
      </c>
    </row>
    <row r="14" spans="2:52">
      <c r="B14" s="80" t="s">
        <v>216</v>
      </c>
      <c r="C14" s="16"/>
      <c r="D14" s="16"/>
      <c r="H14" s="81">
        <v>4.9800000000000004</v>
      </c>
      <c r="K14" s="81">
        <v>0</v>
      </c>
      <c r="L14" s="81">
        <v>1739948</v>
      </c>
      <c r="N14" s="81">
        <v>1965.92985</v>
      </c>
      <c r="P14" s="81">
        <v>43.68</v>
      </c>
      <c r="Q14" s="81">
        <v>10.96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4</v>
      </c>
      <c r="I15" t="s">
        <v>108</v>
      </c>
      <c r="J15" s="79">
        <v>4</v>
      </c>
      <c r="K15" s="79">
        <v>0</v>
      </c>
      <c r="L15" s="79">
        <v>236000</v>
      </c>
      <c r="M15" s="79">
        <v>154.38</v>
      </c>
      <c r="N15" s="79">
        <v>364.33679999999998</v>
      </c>
      <c r="O15" s="79">
        <v>0</v>
      </c>
      <c r="P15" s="79">
        <v>8.1</v>
      </c>
      <c r="Q15" s="79">
        <v>2.0299999999999998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9">
        <v>6.47</v>
      </c>
      <c r="I16" t="s">
        <v>108</v>
      </c>
      <c r="J16" s="79">
        <v>4</v>
      </c>
      <c r="K16" s="79">
        <v>0</v>
      </c>
      <c r="L16" s="79">
        <v>100000</v>
      </c>
      <c r="M16" s="79">
        <v>156.35</v>
      </c>
      <c r="N16" s="79">
        <v>156.35</v>
      </c>
      <c r="O16" s="79">
        <v>0</v>
      </c>
      <c r="P16" s="79">
        <v>3.47</v>
      </c>
      <c r="Q16" s="79">
        <v>0.87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9">
        <v>1.05</v>
      </c>
      <c r="I17" t="s">
        <v>108</v>
      </c>
      <c r="J17" s="79">
        <v>3.5</v>
      </c>
      <c r="K17" s="79">
        <v>0</v>
      </c>
      <c r="L17" s="79">
        <v>25000</v>
      </c>
      <c r="M17" s="79">
        <v>123.76</v>
      </c>
      <c r="N17" s="79">
        <v>30.94</v>
      </c>
      <c r="O17" s="79">
        <v>0</v>
      </c>
      <c r="P17" s="79">
        <v>0.69</v>
      </c>
      <c r="Q17" s="79">
        <v>0.17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9">
        <v>2.5</v>
      </c>
      <c r="I18" t="s">
        <v>108</v>
      </c>
      <c r="J18" s="79">
        <v>3</v>
      </c>
      <c r="K18" s="79">
        <v>0</v>
      </c>
      <c r="L18" s="79">
        <v>66550</v>
      </c>
      <c r="M18" s="79">
        <v>118.9</v>
      </c>
      <c r="N18" s="79">
        <v>79.127949999999998</v>
      </c>
      <c r="O18" s="79">
        <v>0</v>
      </c>
      <c r="P18" s="79">
        <v>1.76</v>
      </c>
      <c r="Q18" s="79">
        <v>0.44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232</v>
      </c>
      <c r="H19" s="79">
        <v>8.33</v>
      </c>
      <c r="I19" t="s">
        <v>108</v>
      </c>
      <c r="J19" s="79">
        <v>0.75</v>
      </c>
      <c r="K19" s="79">
        <v>0.01</v>
      </c>
      <c r="L19" s="79">
        <v>367500</v>
      </c>
      <c r="M19" s="79">
        <v>100.3</v>
      </c>
      <c r="N19" s="79">
        <v>368.60250000000002</v>
      </c>
      <c r="O19" s="79">
        <v>0</v>
      </c>
      <c r="P19" s="79">
        <v>8.19</v>
      </c>
      <c r="Q19" s="79">
        <v>2.0499999999999998</v>
      </c>
    </row>
    <row r="20" spans="2:17">
      <c r="B20" t="s">
        <v>233</v>
      </c>
      <c r="C20" t="s">
        <v>234</v>
      </c>
      <c r="D20" t="s">
        <v>106</v>
      </c>
      <c r="E20" t="s">
        <v>219</v>
      </c>
      <c r="F20" t="s">
        <v>157</v>
      </c>
      <c r="G20" t="s">
        <v>235</v>
      </c>
      <c r="H20" s="79">
        <v>3.58</v>
      </c>
      <c r="I20" t="s">
        <v>108</v>
      </c>
      <c r="J20" s="79">
        <v>0.1</v>
      </c>
      <c r="K20" s="79">
        <v>0</v>
      </c>
      <c r="L20" s="79">
        <v>915898</v>
      </c>
      <c r="M20" s="79">
        <v>100</v>
      </c>
      <c r="N20" s="79">
        <v>915.89800000000002</v>
      </c>
      <c r="O20" s="79">
        <v>0.01</v>
      </c>
      <c r="P20" s="79">
        <v>20.350000000000001</v>
      </c>
      <c r="Q20" s="79">
        <v>5.0999999999999996</v>
      </c>
    </row>
    <row r="21" spans="2:17">
      <c r="B21" t="s">
        <v>236</v>
      </c>
      <c r="C21" t="s">
        <v>237</v>
      </c>
      <c r="D21" t="s">
        <v>106</v>
      </c>
      <c r="E21" t="s">
        <v>219</v>
      </c>
      <c r="F21" t="s">
        <v>157</v>
      </c>
      <c r="G21" t="s">
        <v>238</v>
      </c>
      <c r="H21" s="79">
        <v>14.45</v>
      </c>
      <c r="I21" t="s">
        <v>108</v>
      </c>
      <c r="J21" s="79">
        <v>4</v>
      </c>
      <c r="K21" s="79">
        <v>0.01</v>
      </c>
      <c r="L21" s="79">
        <v>29000</v>
      </c>
      <c r="M21" s="79">
        <v>174.74</v>
      </c>
      <c r="N21" s="79">
        <v>50.674599999999998</v>
      </c>
      <c r="O21" s="79">
        <v>0</v>
      </c>
      <c r="P21" s="79">
        <v>1.1299999999999999</v>
      </c>
      <c r="Q21" s="79">
        <v>0.28000000000000003</v>
      </c>
    </row>
    <row r="22" spans="2:17">
      <c r="B22" s="80" t="s">
        <v>239</v>
      </c>
      <c r="C22" s="16"/>
      <c r="D22" s="16"/>
      <c r="H22" s="81">
        <v>2.93</v>
      </c>
      <c r="K22" s="81">
        <v>0.04</v>
      </c>
      <c r="L22" s="81">
        <v>2435531</v>
      </c>
      <c r="N22" s="81">
        <v>2534.7277899999999</v>
      </c>
      <c r="P22" s="81">
        <v>56.32</v>
      </c>
      <c r="Q22" s="81">
        <v>14.13</v>
      </c>
    </row>
    <row r="23" spans="2:17">
      <c r="B23" s="80" t="s">
        <v>240</v>
      </c>
      <c r="C23" s="16"/>
      <c r="D23" s="16"/>
      <c r="H23" s="81">
        <v>0.77</v>
      </c>
      <c r="K23" s="81">
        <v>0.03</v>
      </c>
      <c r="L23" s="81">
        <v>1334349</v>
      </c>
      <c r="N23" s="81">
        <v>1332.8743368</v>
      </c>
      <c r="P23" s="81">
        <v>29.62</v>
      </c>
      <c r="Q23" s="81">
        <v>7.43</v>
      </c>
    </row>
    <row r="24" spans="2:17">
      <c r="B24" t="s">
        <v>241</v>
      </c>
      <c r="C24" t="s">
        <v>242</v>
      </c>
      <c r="D24" t="s">
        <v>106</v>
      </c>
      <c r="E24" t="s">
        <v>219</v>
      </c>
      <c r="F24" t="s">
        <v>157</v>
      </c>
      <c r="G24" t="s">
        <v>243</v>
      </c>
      <c r="H24" s="79">
        <v>0.61</v>
      </c>
      <c r="I24" t="s">
        <v>108</v>
      </c>
      <c r="J24" s="79">
        <v>0</v>
      </c>
      <c r="K24" s="79">
        <v>0</v>
      </c>
      <c r="L24" s="79">
        <v>8000</v>
      </c>
      <c r="M24" s="79">
        <v>99.92</v>
      </c>
      <c r="N24" s="79">
        <v>7.9935999999999998</v>
      </c>
      <c r="O24" s="79">
        <v>0</v>
      </c>
      <c r="P24" s="79">
        <v>0.18</v>
      </c>
      <c r="Q24" s="79">
        <v>0.04</v>
      </c>
    </row>
    <row r="25" spans="2:17">
      <c r="B25" t="s">
        <v>244</v>
      </c>
      <c r="C25" t="s">
        <v>245</v>
      </c>
      <c r="D25" t="s">
        <v>106</v>
      </c>
      <c r="E25" t="s">
        <v>219</v>
      </c>
      <c r="F25" t="s">
        <v>157</v>
      </c>
      <c r="G25" t="s">
        <v>246</v>
      </c>
      <c r="H25" s="79">
        <v>0.76</v>
      </c>
      <c r="I25" t="s">
        <v>108</v>
      </c>
      <c r="J25" s="79">
        <v>0</v>
      </c>
      <c r="K25" s="79">
        <v>0</v>
      </c>
      <c r="L25" s="79">
        <v>278047</v>
      </c>
      <c r="M25" s="79">
        <v>99.92</v>
      </c>
      <c r="N25" s="79">
        <v>277.82456239999999</v>
      </c>
      <c r="O25" s="79">
        <v>0</v>
      </c>
      <c r="P25" s="79">
        <v>6.17</v>
      </c>
      <c r="Q25" s="79">
        <v>1.55</v>
      </c>
    </row>
    <row r="26" spans="2:17">
      <c r="B26" t="s">
        <v>247</v>
      </c>
      <c r="C26" t="s">
        <v>248</v>
      </c>
      <c r="D26" t="s">
        <v>106</v>
      </c>
      <c r="E26" t="s">
        <v>219</v>
      </c>
      <c r="F26" t="s">
        <v>157</v>
      </c>
      <c r="G26" t="s">
        <v>249</v>
      </c>
      <c r="H26" s="79">
        <v>0.86</v>
      </c>
      <c r="I26" t="s">
        <v>108</v>
      </c>
      <c r="J26" s="79">
        <v>0</v>
      </c>
      <c r="K26" s="79">
        <v>0</v>
      </c>
      <c r="L26" s="79">
        <v>220973</v>
      </c>
      <c r="M26" s="79">
        <v>99.87</v>
      </c>
      <c r="N26" s="79">
        <v>220.68573509999999</v>
      </c>
      <c r="O26" s="79">
        <v>0</v>
      </c>
      <c r="P26" s="79">
        <v>4.9000000000000004</v>
      </c>
      <c r="Q26" s="79">
        <v>1.23</v>
      </c>
    </row>
    <row r="27" spans="2:17">
      <c r="B27" t="s">
        <v>250</v>
      </c>
      <c r="C27" t="s">
        <v>251</v>
      </c>
      <c r="D27" t="s">
        <v>106</v>
      </c>
      <c r="E27" t="s">
        <v>219</v>
      </c>
      <c r="F27" t="s">
        <v>157</v>
      </c>
      <c r="G27" t="s">
        <v>252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242494</v>
      </c>
      <c r="M27" s="79">
        <v>99.87</v>
      </c>
      <c r="N27" s="79">
        <v>242.1787578</v>
      </c>
      <c r="O27" s="79">
        <v>0</v>
      </c>
      <c r="P27" s="79">
        <v>5.38</v>
      </c>
      <c r="Q27" s="79">
        <v>1.35</v>
      </c>
    </row>
    <row r="28" spans="2:17">
      <c r="B28" t="s">
        <v>253</v>
      </c>
      <c r="C28" t="s">
        <v>254</v>
      </c>
      <c r="D28" t="s">
        <v>106</v>
      </c>
      <c r="E28" t="s">
        <v>219</v>
      </c>
      <c r="F28" t="s">
        <v>157</v>
      </c>
      <c r="G28" t="s">
        <v>243</v>
      </c>
      <c r="H28" s="79">
        <v>0.68</v>
      </c>
      <c r="I28" t="s">
        <v>108</v>
      </c>
      <c r="J28" s="79">
        <v>0</v>
      </c>
      <c r="K28" s="79">
        <v>0</v>
      </c>
      <c r="L28" s="79">
        <v>584835</v>
      </c>
      <c r="M28" s="79">
        <v>99.89</v>
      </c>
      <c r="N28" s="79">
        <v>584.19168149999996</v>
      </c>
      <c r="O28" s="79">
        <v>0.01</v>
      </c>
      <c r="P28" s="79">
        <v>12.98</v>
      </c>
      <c r="Q28" s="79">
        <v>3.26</v>
      </c>
    </row>
    <row r="29" spans="2:17">
      <c r="B29" s="80" t="s">
        <v>255</v>
      </c>
      <c r="C29" s="16"/>
      <c r="D29" s="16"/>
      <c r="H29" s="81">
        <v>5.46</v>
      </c>
      <c r="K29" s="81">
        <v>0.05</v>
      </c>
      <c r="L29" s="81">
        <v>1026182</v>
      </c>
      <c r="N29" s="81">
        <v>1127.1159531999999</v>
      </c>
      <c r="P29" s="81">
        <v>25.04</v>
      </c>
      <c r="Q29" s="81">
        <v>6.28</v>
      </c>
    </row>
    <row r="30" spans="2:17">
      <c r="B30" t="s">
        <v>256</v>
      </c>
      <c r="C30" t="s">
        <v>257</v>
      </c>
      <c r="D30" t="s">
        <v>106</v>
      </c>
      <c r="E30" t="s">
        <v>219</v>
      </c>
      <c r="F30" t="s">
        <v>157</v>
      </c>
      <c r="G30" t="s">
        <v>252</v>
      </c>
      <c r="H30" s="79">
        <v>9.15</v>
      </c>
      <c r="I30" t="s">
        <v>108</v>
      </c>
      <c r="J30" s="79">
        <v>0</v>
      </c>
      <c r="K30" s="79">
        <v>2.17</v>
      </c>
      <c r="L30" s="79">
        <v>20000</v>
      </c>
      <c r="M30" s="79">
        <v>98.52</v>
      </c>
      <c r="N30" s="79">
        <v>19.704000000000001</v>
      </c>
      <c r="O30" s="79">
        <v>0</v>
      </c>
      <c r="P30" s="79">
        <v>0.44</v>
      </c>
      <c r="Q30" s="79">
        <v>0.11</v>
      </c>
    </row>
    <row r="31" spans="2:17">
      <c r="B31" t="s">
        <v>258</v>
      </c>
      <c r="C31" t="s">
        <v>259</v>
      </c>
      <c r="D31" t="s">
        <v>106</v>
      </c>
      <c r="E31" t="s">
        <v>219</v>
      </c>
      <c r="F31" t="s">
        <v>157</v>
      </c>
      <c r="G31" t="s">
        <v>260</v>
      </c>
      <c r="H31" s="79">
        <v>1.58</v>
      </c>
      <c r="I31" t="s">
        <v>108</v>
      </c>
      <c r="J31" s="79">
        <v>0.5</v>
      </c>
      <c r="K31" s="79">
        <v>0</v>
      </c>
      <c r="L31" s="79">
        <v>190000</v>
      </c>
      <c r="M31" s="79">
        <v>100.59</v>
      </c>
      <c r="N31" s="79">
        <v>191.12100000000001</v>
      </c>
      <c r="O31" s="79">
        <v>0</v>
      </c>
      <c r="P31" s="79">
        <v>4.25</v>
      </c>
      <c r="Q31" s="79">
        <v>1.07</v>
      </c>
    </row>
    <row r="32" spans="2:17">
      <c r="B32" t="s">
        <v>261</v>
      </c>
      <c r="C32" t="s">
        <v>262</v>
      </c>
      <c r="D32" t="s">
        <v>106</v>
      </c>
      <c r="E32" t="s">
        <v>219</v>
      </c>
      <c r="F32" t="s">
        <v>157</v>
      </c>
      <c r="G32" t="s">
        <v>246</v>
      </c>
      <c r="H32" s="79">
        <v>5.47</v>
      </c>
      <c r="I32" t="s">
        <v>108</v>
      </c>
      <c r="J32" s="79">
        <v>4.25</v>
      </c>
      <c r="K32" s="79">
        <v>0.01</v>
      </c>
      <c r="L32" s="79">
        <v>219940</v>
      </c>
      <c r="M32" s="79">
        <v>116.8</v>
      </c>
      <c r="N32" s="79">
        <v>256.88992000000002</v>
      </c>
      <c r="O32" s="79">
        <v>0</v>
      </c>
      <c r="P32" s="79">
        <v>5.71</v>
      </c>
      <c r="Q32" s="79">
        <v>1.43</v>
      </c>
    </row>
    <row r="33" spans="2:17">
      <c r="B33" t="s">
        <v>263</v>
      </c>
      <c r="C33" t="s">
        <v>264</v>
      </c>
      <c r="D33" t="s">
        <v>106</v>
      </c>
      <c r="E33" t="s">
        <v>219</v>
      </c>
      <c r="F33" t="s">
        <v>157</v>
      </c>
      <c r="G33" t="s">
        <v>265</v>
      </c>
      <c r="H33" s="79">
        <v>3.99</v>
      </c>
      <c r="I33" t="s">
        <v>108</v>
      </c>
      <c r="J33" s="79">
        <v>1</v>
      </c>
      <c r="K33" s="79">
        <v>0.01</v>
      </c>
      <c r="L33" s="79">
        <v>286492</v>
      </c>
      <c r="M33" s="79">
        <v>101.46</v>
      </c>
      <c r="N33" s="79">
        <v>290.67478319999998</v>
      </c>
      <c r="O33" s="79">
        <v>0</v>
      </c>
      <c r="P33" s="79">
        <v>6.46</v>
      </c>
      <c r="Q33" s="79">
        <v>1.62</v>
      </c>
    </row>
    <row r="34" spans="2:17">
      <c r="B34" t="s">
        <v>266</v>
      </c>
      <c r="C34" t="s">
        <v>267</v>
      </c>
      <c r="D34" t="s">
        <v>106</v>
      </c>
      <c r="E34" t="s">
        <v>219</v>
      </c>
      <c r="F34" t="s">
        <v>157</v>
      </c>
      <c r="G34" t="s">
        <v>229</v>
      </c>
      <c r="H34" s="79">
        <v>6.34</v>
      </c>
      <c r="I34" t="s">
        <v>108</v>
      </c>
      <c r="J34" s="79">
        <v>3.75</v>
      </c>
      <c r="K34" s="79">
        <v>0.02</v>
      </c>
      <c r="L34" s="79">
        <v>249750</v>
      </c>
      <c r="M34" s="79">
        <v>114.3</v>
      </c>
      <c r="N34" s="79">
        <v>285.46424999999999</v>
      </c>
      <c r="O34" s="79">
        <v>0</v>
      </c>
      <c r="P34" s="79">
        <v>6.34</v>
      </c>
      <c r="Q34" s="79">
        <v>1.59</v>
      </c>
    </row>
    <row r="35" spans="2:17">
      <c r="B35" t="s">
        <v>268</v>
      </c>
      <c r="C35" t="s">
        <v>269</v>
      </c>
      <c r="D35" t="s">
        <v>106</v>
      </c>
      <c r="E35" t="s">
        <v>219</v>
      </c>
      <c r="F35" t="s">
        <v>157</v>
      </c>
      <c r="G35" t="s">
        <v>223</v>
      </c>
      <c r="H35" s="79">
        <v>15.64</v>
      </c>
      <c r="I35" t="s">
        <v>108</v>
      </c>
      <c r="J35" s="79">
        <v>5.5</v>
      </c>
      <c r="K35" s="79">
        <v>0.03</v>
      </c>
      <c r="L35" s="79">
        <v>60000</v>
      </c>
      <c r="M35" s="79">
        <v>138.77000000000001</v>
      </c>
      <c r="N35" s="79">
        <v>83.262</v>
      </c>
      <c r="O35" s="79">
        <v>0</v>
      </c>
      <c r="P35" s="79">
        <v>1.85</v>
      </c>
      <c r="Q35" s="79">
        <v>0.46</v>
      </c>
    </row>
    <row r="36" spans="2:17">
      <c r="B36" s="80" t="s">
        <v>270</v>
      </c>
      <c r="C36" s="16"/>
      <c r="D36" s="16"/>
      <c r="H36" s="81">
        <v>3.16</v>
      </c>
      <c r="K36" s="81">
        <v>0</v>
      </c>
      <c r="L36" s="81">
        <v>75000</v>
      </c>
      <c r="N36" s="81">
        <v>74.737499999999997</v>
      </c>
      <c r="P36" s="81">
        <v>1.66</v>
      </c>
      <c r="Q36" s="81">
        <v>0.42</v>
      </c>
    </row>
    <row r="37" spans="2:17">
      <c r="B37" t="s">
        <v>271</v>
      </c>
      <c r="C37" t="s">
        <v>272</v>
      </c>
      <c r="D37" t="s">
        <v>106</v>
      </c>
      <c r="E37" t="s">
        <v>219</v>
      </c>
      <c r="F37" t="s">
        <v>157</v>
      </c>
      <c r="G37" t="s">
        <v>273</v>
      </c>
      <c r="H37" s="79">
        <v>3.16</v>
      </c>
      <c r="I37" t="s">
        <v>108</v>
      </c>
      <c r="J37" s="79">
        <v>7.0000000000000007E-2</v>
      </c>
      <c r="K37" s="79">
        <v>0</v>
      </c>
      <c r="L37" s="79">
        <v>75000</v>
      </c>
      <c r="M37" s="79">
        <v>99.65</v>
      </c>
      <c r="N37" s="79">
        <v>74.737499999999997</v>
      </c>
      <c r="O37" s="79">
        <v>0</v>
      </c>
      <c r="P37" s="79">
        <v>1.66</v>
      </c>
      <c r="Q37" s="79">
        <v>0.42</v>
      </c>
    </row>
    <row r="38" spans="2:17">
      <c r="B38" s="80" t="s">
        <v>274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211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s="80" t="s">
        <v>275</v>
      </c>
      <c r="C41" s="16"/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206</v>
      </c>
      <c r="C42" t="s">
        <v>206</v>
      </c>
      <c r="D42" s="16"/>
      <c r="E42" t="s">
        <v>206</v>
      </c>
      <c r="H42" s="79">
        <v>0</v>
      </c>
      <c r="I42" t="s">
        <v>206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s="80" t="s">
        <v>276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206</v>
      </c>
      <c r="C44" t="s">
        <v>206</v>
      </c>
      <c r="D44" s="16"/>
      <c r="E44" t="s">
        <v>206</v>
      </c>
      <c r="H44" s="79">
        <v>0</v>
      </c>
      <c r="I44" t="s">
        <v>206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489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426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427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281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489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489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277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239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278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281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9">
        <v>0</v>
      </c>
      <c r="L20" t="s">
        <v>206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211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279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280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9">
        <v>0</v>
      </c>
      <c r="L25" t="s">
        <v>206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489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282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283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284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285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279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280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489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948619</v>
      </c>
      <c r="I11" s="7"/>
      <c r="J11" s="78">
        <v>12571.087039905</v>
      </c>
      <c r="K11" s="7"/>
      <c r="L11" s="78">
        <v>100</v>
      </c>
      <c r="M11" s="78">
        <v>70.06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930734</v>
      </c>
      <c r="J12" s="81">
        <v>7404.9799854000003</v>
      </c>
      <c r="L12" s="81">
        <v>58.9</v>
      </c>
      <c r="M12" s="81">
        <v>41.27</v>
      </c>
    </row>
    <row r="13" spans="2:62">
      <c r="B13" s="80" t="s">
        <v>286</v>
      </c>
      <c r="D13" s="16"/>
      <c r="E13" s="16"/>
      <c r="F13" s="16"/>
      <c r="G13" s="16"/>
      <c r="H13" s="81">
        <v>123915</v>
      </c>
      <c r="J13" s="81">
        <v>2637.77603</v>
      </c>
      <c r="L13" s="81">
        <v>20.98</v>
      </c>
      <c r="M13" s="81">
        <v>14.7</v>
      </c>
    </row>
    <row r="14" spans="2:62">
      <c r="B14" t="s">
        <v>287</v>
      </c>
      <c r="C14" t="s">
        <v>288</v>
      </c>
      <c r="D14" t="s">
        <v>106</v>
      </c>
      <c r="E14" t="s">
        <v>289</v>
      </c>
      <c r="F14" t="s">
        <v>129</v>
      </c>
      <c r="G14" t="s">
        <v>108</v>
      </c>
      <c r="H14" s="79">
        <v>47575</v>
      </c>
      <c r="I14" s="79">
        <v>1243</v>
      </c>
      <c r="J14" s="79">
        <v>591.35725000000002</v>
      </c>
      <c r="K14" s="79">
        <v>0.02</v>
      </c>
      <c r="L14" s="79">
        <v>4.7</v>
      </c>
      <c r="M14" s="79">
        <v>3.3</v>
      </c>
    </row>
    <row r="15" spans="2:62">
      <c r="B15" t="s">
        <v>290</v>
      </c>
      <c r="C15" t="s">
        <v>291</v>
      </c>
      <c r="D15" t="s">
        <v>106</v>
      </c>
      <c r="E15" t="s">
        <v>292</v>
      </c>
      <c r="F15" t="s">
        <v>129</v>
      </c>
      <c r="G15" t="s">
        <v>108</v>
      </c>
      <c r="H15" s="79">
        <v>25057</v>
      </c>
      <c r="I15" s="79">
        <v>1244</v>
      </c>
      <c r="J15" s="79">
        <v>311.70907999999997</v>
      </c>
      <c r="K15" s="79">
        <v>0.02</v>
      </c>
      <c r="L15" s="79">
        <v>2.48</v>
      </c>
      <c r="M15" s="79">
        <v>1.74</v>
      </c>
    </row>
    <row r="16" spans="2:62">
      <c r="B16" t="s">
        <v>293</v>
      </c>
      <c r="C16" t="s">
        <v>294</v>
      </c>
      <c r="D16" t="s">
        <v>106</v>
      </c>
      <c r="E16" t="s">
        <v>295</v>
      </c>
      <c r="F16" t="s">
        <v>129</v>
      </c>
      <c r="G16" t="s">
        <v>108</v>
      </c>
      <c r="H16" s="79">
        <v>5121</v>
      </c>
      <c r="I16" s="79">
        <v>12450</v>
      </c>
      <c r="J16" s="79">
        <v>637.56449999999995</v>
      </c>
      <c r="K16" s="79">
        <v>0</v>
      </c>
      <c r="L16" s="79">
        <v>5.07</v>
      </c>
      <c r="M16" s="79">
        <v>3.55</v>
      </c>
    </row>
    <row r="17" spans="2:13">
      <c r="B17" t="s">
        <v>296</v>
      </c>
      <c r="C17" t="s">
        <v>297</v>
      </c>
      <c r="D17" t="s">
        <v>106</v>
      </c>
      <c r="E17" t="s">
        <v>298</v>
      </c>
      <c r="F17" t="s">
        <v>129</v>
      </c>
      <c r="G17" t="s">
        <v>108</v>
      </c>
      <c r="H17" s="79">
        <v>4662</v>
      </c>
      <c r="I17" s="79">
        <v>12460</v>
      </c>
      <c r="J17" s="79">
        <v>580.88520000000005</v>
      </c>
      <c r="K17" s="79">
        <v>0.01</v>
      </c>
      <c r="L17" s="79">
        <v>4.62</v>
      </c>
      <c r="M17" s="79">
        <v>3.24</v>
      </c>
    </row>
    <row r="18" spans="2:13">
      <c r="B18" t="s">
        <v>299</v>
      </c>
      <c r="C18" t="s">
        <v>300</v>
      </c>
      <c r="D18" t="s">
        <v>106</v>
      </c>
      <c r="E18" t="s">
        <v>301</v>
      </c>
      <c r="F18" t="s">
        <v>134</v>
      </c>
      <c r="G18" t="s">
        <v>108</v>
      </c>
      <c r="H18" s="79">
        <v>41500</v>
      </c>
      <c r="I18" s="79">
        <v>1244</v>
      </c>
      <c r="J18" s="79">
        <v>516.26</v>
      </c>
      <c r="K18" s="79">
        <v>0.02</v>
      </c>
      <c r="L18" s="79">
        <v>4.1100000000000003</v>
      </c>
      <c r="M18" s="79">
        <v>2.88</v>
      </c>
    </row>
    <row r="19" spans="2:13">
      <c r="B19" s="80" t="s">
        <v>302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303</v>
      </c>
      <c r="D21" s="16"/>
      <c r="E21" s="16"/>
      <c r="F21" s="16"/>
      <c r="G21" s="16"/>
      <c r="H21" s="81">
        <v>806819</v>
      </c>
      <c r="J21" s="81">
        <v>4767.2039554000003</v>
      </c>
      <c r="L21" s="81">
        <v>37.92</v>
      </c>
      <c r="M21" s="81">
        <v>26.57</v>
      </c>
    </row>
    <row r="22" spans="2:13">
      <c r="B22" t="s">
        <v>304</v>
      </c>
      <c r="C22" t="s">
        <v>305</v>
      </c>
      <c r="D22" t="s">
        <v>106</v>
      </c>
      <c r="E22" t="s">
        <v>306</v>
      </c>
      <c r="F22" t="s">
        <v>129</v>
      </c>
      <c r="G22" t="s">
        <v>108</v>
      </c>
      <c r="H22" s="79">
        <v>1400</v>
      </c>
      <c r="I22" s="79">
        <v>3093.91</v>
      </c>
      <c r="J22" s="79">
        <v>43.31474</v>
      </c>
      <c r="K22" s="79">
        <v>0</v>
      </c>
      <c r="L22" s="79">
        <v>0.34</v>
      </c>
      <c r="M22" s="79">
        <v>0.24</v>
      </c>
    </row>
    <row r="23" spans="2:13">
      <c r="B23" t="s">
        <v>307</v>
      </c>
      <c r="C23" t="s">
        <v>308</v>
      </c>
      <c r="D23" t="s">
        <v>106</v>
      </c>
      <c r="E23" t="s">
        <v>309</v>
      </c>
      <c r="F23" t="s">
        <v>129</v>
      </c>
      <c r="G23" t="s">
        <v>108</v>
      </c>
      <c r="H23" s="79">
        <v>18152</v>
      </c>
      <c r="I23" s="79">
        <v>3124.94</v>
      </c>
      <c r="J23" s="79">
        <v>567.23910880000005</v>
      </c>
      <c r="K23" s="79">
        <v>0.01</v>
      </c>
      <c r="L23" s="79">
        <v>4.51</v>
      </c>
      <c r="M23" s="79">
        <v>3.16</v>
      </c>
    </row>
    <row r="24" spans="2:13">
      <c r="B24" t="s">
        <v>310</v>
      </c>
      <c r="C24" t="s">
        <v>311</v>
      </c>
      <c r="D24" t="s">
        <v>106</v>
      </c>
      <c r="E24" t="s">
        <v>301</v>
      </c>
      <c r="F24" t="s">
        <v>134</v>
      </c>
      <c r="G24" t="s">
        <v>108</v>
      </c>
      <c r="H24" s="79">
        <v>16900</v>
      </c>
      <c r="I24" s="79">
        <v>319.45999999999998</v>
      </c>
      <c r="J24" s="79">
        <v>53.98874</v>
      </c>
      <c r="K24" s="79">
        <v>0.01</v>
      </c>
      <c r="L24" s="79">
        <v>0.43</v>
      </c>
      <c r="M24" s="79">
        <v>0.3</v>
      </c>
    </row>
    <row r="25" spans="2:13">
      <c r="B25" t="s">
        <v>312</v>
      </c>
      <c r="C25" t="s">
        <v>313</v>
      </c>
      <c r="D25" t="s">
        <v>106</v>
      </c>
      <c r="E25" t="s">
        <v>301</v>
      </c>
      <c r="F25" t="s">
        <v>134</v>
      </c>
      <c r="G25" t="s">
        <v>108</v>
      </c>
      <c r="H25" s="79">
        <v>431753</v>
      </c>
      <c r="I25" s="79">
        <v>311.01</v>
      </c>
      <c r="J25" s="79">
        <v>1342.7950053</v>
      </c>
      <c r="K25" s="79">
        <v>0.17</v>
      </c>
      <c r="L25" s="79">
        <v>10.68</v>
      </c>
      <c r="M25" s="79">
        <v>7.48</v>
      </c>
    </row>
    <row r="26" spans="2:13">
      <c r="B26" t="s">
        <v>314</v>
      </c>
      <c r="C26" t="s">
        <v>315</v>
      </c>
      <c r="D26" t="s">
        <v>106</v>
      </c>
      <c r="E26" t="s">
        <v>289</v>
      </c>
      <c r="F26" t="s">
        <v>134</v>
      </c>
      <c r="G26" t="s">
        <v>108</v>
      </c>
      <c r="H26" s="79">
        <v>167450</v>
      </c>
      <c r="I26" s="79">
        <v>349.6</v>
      </c>
      <c r="J26" s="79">
        <v>585.40520000000004</v>
      </c>
      <c r="K26" s="79">
        <v>0.11</v>
      </c>
      <c r="L26" s="79">
        <v>4.66</v>
      </c>
      <c r="M26" s="79">
        <v>3.26</v>
      </c>
    </row>
    <row r="27" spans="2:13">
      <c r="B27" t="s">
        <v>316</v>
      </c>
      <c r="C27" t="s">
        <v>317</v>
      </c>
      <c r="D27" t="s">
        <v>106</v>
      </c>
      <c r="E27" t="s">
        <v>306</v>
      </c>
      <c r="F27" t="s">
        <v>134</v>
      </c>
      <c r="G27" t="s">
        <v>108</v>
      </c>
      <c r="H27" s="79">
        <v>112800</v>
      </c>
      <c r="I27" s="79">
        <v>350.08</v>
      </c>
      <c r="J27" s="79">
        <v>394.89024000000001</v>
      </c>
      <c r="K27" s="79">
        <v>0.02</v>
      </c>
      <c r="L27" s="79">
        <v>3.14</v>
      </c>
      <c r="M27" s="79">
        <v>2.2000000000000002</v>
      </c>
    </row>
    <row r="28" spans="2:13">
      <c r="B28" t="s">
        <v>318</v>
      </c>
      <c r="C28" t="s">
        <v>319</v>
      </c>
      <c r="D28" t="s">
        <v>106</v>
      </c>
      <c r="E28" t="s">
        <v>306</v>
      </c>
      <c r="F28" t="s">
        <v>134</v>
      </c>
      <c r="G28" t="s">
        <v>108</v>
      </c>
      <c r="H28" s="79">
        <v>4700</v>
      </c>
      <c r="I28" s="79">
        <v>3190.93</v>
      </c>
      <c r="J28" s="79">
        <v>149.97371000000001</v>
      </c>
      <c r="K28" s="79">
        <v>0.02</v>
      </c>
      <c r="L28" s="79">
        <v>1.19</v>
      </c>
      <c r="M28" s="79">
        <v>0.84</v>
      </c>
    </row>
    <row r="29" spans="2:13">
      <c r="B29" t="s">
        <v>320</v>
      </c>
      <c r="C29" t="s">
        <v>321</v>
      </c>
      <c r="D29" t="s">
        <v>106</v>
      </c>
      <c r="E29" t="s">
        <v>295</v>
      </c>
      <c r="F29" t="s">
        <v>134</v>
      </c>
      <c r="G29" t="s">
        <v>108</v>
      </c>
      <c r="H29" s="79">
        <v>17795</v>
      </c>
      <c r="I29" s="79">
        <v>3103.61</v>
      </c>
      <c r="J29" s="79">
        <v>552.28739949999999</v>
      </c>
      <c r="K29" s="79">
        <v>0.01</v>
      </c>
      <c r="L29" s="79">
        <v>4.3899999999999997</v>
      </c>
      <c r="M29" s="79">
        <v>3.08</v>
      </c>
    </row>
    <row r="30" spans="2:13">
      <c r="B30" t="s">
        <v>322</v>
      </c>
      <c r="C30" t="s">
        <v>323</v>
      </c>
      <c r="D30" t="s">
        <v>106</v>
      </c>
      <c r="E30" t="s">
        <v>295</v>
      </c>
      <c r="F30" t="s">
        <v>134</v>
      </c>
      <c r="G30" t="s">
        <v>108</v>
      </c>
      <c r="H30" s="79">
        <v>25119</v>
      </c>
      <c r="I30" s="79">
        <v>3506.72</v>
      </c>
      <c r="J30" s="79">
        <v>880.85299680000003</v>
      </c>
      <c r="K30" s="79">
        <v>0.11</v>
      </c>
      <c r="L30" s="79">
        <v>7.01</v>
      </c>
      <c r="M30" s="79">
        <v>4.91</v>
      </c>
    </row>
    <row r="31" spans="2:13">
      <c r="B31" t="s">
        <v>324</v>
      </c>
      <c r="C31" t="s">
        <v>325</v>
      </c>
      <c r="D31" t="s">
        <v>106</v>
      </c>
      <c r="E31" t="s">
        <v>326</v>
      </c>
      <c r="F31" t="s">
        <v>134</v>
      </c>
      <c r="G31" t="s">
        <v>108</v>
      </c>
      <c r="H31" s="79">
        <v>5650</v>
      </c>
      <c r="I31" s="79">
        <v>316.89</v>
      </c>
      <c r="J31" s="79">
        <v>17.904285000000002</v>
      </c>
      <c r="K31" s="79">
        <v>0</v>
      </c>
      <c r="L31" s="79">
        <v>0.14000000000000001</v>
      </c>
      <c r="M31" s="79">
        <v>0.1</v>
      </c>
    </row>
    <row r="32" spans="2:13">
      <c r="B32" t="s">
        <v>327</v>
      </c>
      <c r="C32" t="s">
        <v>328</v>
      </c>
      <c r="D32" t="s">
        <v>106</v>
      </c>
      <c r="E32" t="s">
        <v>329</v>
      </c>
      <c r="F32" t="s">
        <v>134</v>
      </c>
      <c r="G32" t="s">
        <v>108</v>
      </c>
      <c r="H32" s="79">
        <v>5100</v>
      </c>
      <c r="I32" s="79">
        <v>3501.03</v>
      </c>
      <c r="J32" s="79">
        <v>178.55252999999999</v>
      </c>
      <c r="K32" s="79">
        <v>0.01</v>
      </c>
      <c r="L32" s="79">
        <v>1.42</v>
      </c>
      <c r="M32" s="79">
        <v>1</v>
      </c>
    </row>
    <row r="33" spans="2:13">
      <c r="B33" s="80" t="s">
        <v>330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281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331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211</v>
      </c>
      <c r="D39" s="16"/>
      <c r="E39" s="16"/>
      <c r="F39" s="16"/>
      <c r="G39" s="16"/>
      <c r="H39" s="81">
        <v>17885</v>
      </c>
      <c r="J39" s="81">
        <v>5166.1070545049997</v>
      </c>
      <c r="L39" s="81">
        <v>41.1</v>
      </c>
      <c r="M39" s="81">
        <v>28.79</v>
      </c>
    </row>
    <row r="40" spans="2:13">
      <c r="B40" s="80" t="s">
        <v>332</v>
      </c>
      <c r="D40" s="16"/>
      <c r="E40" s="16"/>
      <c r="F40" s="16"/>
      <c r="G40" s="16"/>
      <c r="H40" s="81">
        <v>11139</v>
      </c>
      <c r="J40" s="81">
        <v>3326.2304948400001</v>
      </c>
      <c r="L40" s="81">
        <v>26.46</v>
      </c>
      <c r="M40" s="81">
        <v>18.54</v>
      </c>
    </row>
    <row r="41" spans="2:13">
      <c r="B41" t="s">
        <v>333</v>
      </c>
      <c r="C41" t="s">
        <v>334</v>
      </c>
      <c r="D41" t="s">
        <v>335</v>
      </c>
      <c r="E41" t="s">
        <v>336</v>
      </c>
      <c r="F41" t="s">
        <v>337</v>
      </c>
      <c r="G41" t="s">
        <v>195</v>
      </c>
      <c r="H41" s="79">
        <v>206</v>
      </c>
      <c r="I41" s="79">
        <v>1969000</v>
      </c>
      <c r="J41" s="79">
        <v>131.91784122000001</v>
      </c>
      <c r="K41" s="79">
        <v>0</v>
      </c>
      <c r="L41" s="79">
        <v>1.05</v>
      </c>
      <c r="M41" s="79">
        <v>0.74</v>
      </c>
    </row>
    <row r="42" spans="2:13">
      <c r="B42" t="s">
        <v>338</v>
      </c>
      <c r="C42" t="s">
        <v>339</v>
      </c>
      <c r="D42" t="s">
        <v>335</v>
      </c>
      <c r="E42" t="s">
        <v>340</v>
      </c>
      <c r="F42" t="s">
        <v>337</v>
      </c>
      <c r="G42" t="s">
        <v>112</v>
      </c>
      <c r="H42" s="79">
        <v>1783</v>
      </c>
      <c r="I42" s="79">
        <v>2700</v>
      </c>
      <c r="J42" s="79">
        <v>174.02971500000001</v>
      </c>
      <c r="K42" s="79">
        <v>0</v>
      </c>
      <c r="L42" s="79">
        <v>1.38</v>
      </c>
      <c r="M42" s="79">
        <v>0.97</v>
      </c>
    </row>
    <row r="43" spans="2:13">
      <c r="B43" t="s">
        <v>341</v>
      </c>
      <c r="C43" t="s">
        <v>342</v>
      </c>
      <c r="D43" t="s">
        <v>343</v>
      </c>
      <c r="E43" t="s">
        <v>344</v>
      </c>
      <c r="F43" t="s">
        <v>337</v>
      </c>
      <c r="G43" t="s">
        <v>116</v>
      </c>
      <c r="H43" s="79">
        <v>2101</v>
      </c>
      <c r="I43" s="79">
        <v>7551</v>
      </c>
      <c r="J43" s="79">
        <v>615.86575182000001</v>
      </c>
      <c r="K43" s="79">
        <v>0.05</v>
      </c>
      <c r="L43" s="79">
        <v>4.9000000000000004</v>
      </c>
      <c r="M43" s="79">
        <v>3.43</v>
      </c>
    </row>
    <row r="44" spans="2:13">
      <c r="B44" t="s">
        <v>345</v>
      </c>
      <c r="C44" t="s">
        <v>346</v>
      </c>
      <c r="D44" t="s">
        <v>335</v>
      </c>
      <c r="E44" t="s">
        <v>347</v>
      </c>
      <c r="F44" t="s">
        <v>337</v>
      </c>
      <c r="G44" t="s">
        <v>112</v>
      </c>
      <c r="H44" s="79">
        <v>647</v>
      </c>
      <c r="I44" s="79">
        <v>22511</v>
      </c>
      <c r="J44" s="79">
        <v>526.51090454999996</v>
      </c>
      <c r="K44" s="79">
        <v>0</v>
      </c>
      <c r="L44" s="79">
        <v>4.1900000000000004</v>
      </c>
      <c r="M44" s="79">
        <v>2.93</v>
      </c>
    </row>
    <row r="45" spans="2:13">
      <c r="B45" t="s">
        <v>348</v>
      </c>
      <c r="C45" t="s">
        <v>349</v>
      </c>
      <c r="D45" t="s">
        <v>335</v>
      </c>
      <c r="E45" t="s">
        <v>350</v>
      </c>
      <c r="F45" t="s">
        <v>337</v>
      </c>
      <c r="G45" t="s">
        <v>112</v>
      </c>
      <c r="H45" s="79">
        <v>394</v>
      </c>
      <c r="I45" s="79">
        <v>2288</v>
      </c>
      <c r="J45" s="79">
        <v>32.588212800000001</v>
      </c>
      <c r="K45" s="79">
        <v>0</v>
      </c>
      <c r="L45" s="79">
        <v>0.26</v>
      </c>
      <c r="M45" s="79">
        <v>0.18</v>
      </c>
    </row>
    <row r="46" spans="2:13">
      <c r="B46" t="s">
        <v>351</v>
      </c>
      <c r="C46" t="s">
        <v>352</v>
      </c>
      <c r="D46" t="s">
        <v>335</v>
      </c>
      <c r="E46" t="s">
        <v>353</v>
      </c>
      <c r="F46" t="s">
        <v>337</v>
      </c>
      <c r="G46" t="s">
        <v>112</v>
      </c>
      <c r="H46" s="79">
        <v>2194</v>
      </c>
      <c r="I46" s="79">
        <v>2840</v>
      </c>
      <c r="J46" s="79">
        <v>225.24920399999999</v>
      </c>
      <c r="K46" s="79">
        <v>0.01</v>
      </c>
      <c r="L46" s="79">
        <v>1.79</v>
      </c>
      <c r="M46" s="79">
        <v>1.26</v>
      </c>
    </row>
    <row r="47" spans="2:13">
      <c r="B47" t="s">
        <v>354</v>
      </c>
      <c r="C47" t="s">
        <v>355</v>
      </c>
      <c r="D47" t="s">
        <v>335</v>
      </c>
      <c r="E47" t="s">
        <v>356</v>
      </c>
      <c r="F47" t="s">
        <v>337</v>
      </c>
      <c r="G47" t="s">
        <v>112</v>
      </c>
      <c r="H47" s="79">
        <v>758</v>
      </c>
      <c r="I47" s="79">
        <v>41190</v>
      </c>
      <c r="J47" s="79">
        <v>1128.676023</v>
      </c>
      <c r="K47" s="79">
        <v>0.01</v>
      </c>
      <c r="L47" s="79">
        <v>8.98</v>
      </c>
      <c r="M47" s="79">
        <v>6.29</v>
      </c>
    </row>
    <row r="48" spans="2:13">
      <c r="B48" t="s">
        <v>357</v>
      </c>
      <c r="C48" t="s">
        <v>358</v>
      </c>
      <c r="D48" t="s">
        <v>359</v>
      </c>
      <c r="E48" t="s">
        <v>360</v>
      </c>
      <c r="F48" t="s">
        <v>337</v>
      </c>
      <c r="G48" t="s">
        <v>112</v>
      </c>
      <c r="H48" s="79">
        <v>65</v>
      </c>
      <c r="I48" s="79">
        <v>23629</v>
      </c>
      <c r="J48" s="79">
        <v>55.522242749999997</v>
      </c>
      <c r="K48" s="79">
        <v>0</v>
      </c>
      <c r="L48" s="79">
        <v>0.44</v>
      </c>
      <c r="M48" s="79">
        <v>0.31</v>
      </c>
    </row>
    <row r="49" spans="2:13">
      <c r="B49" t="s">
        <v>361</v>
      </c>
      <c r="C49" t="s">
        <v>362</v>
      </c>
      <c r="D49" t="s">
        <v>359</v>
      </c>
      <c r="E49" t="s">
        <v>363</v>
      </c>
      <c r="F49" t="s">
        <v>337</v>
      </c>
      <c r="G49" t="s">
        <v>112</v>
      </c>
      <c r="H49" s="79">
        <v>176</v>
      </c>
      <c r="I49" s="79">
        <v>4498</v>
      </c>
      <c r="J49" s="79">
        <v>28.6180752</v>
      </c>
      <c r="K49" s="79">
        <v>0</v>
      </c>
      <c r="L49" s="79">
        <v>0.23</v>
      </c>
      <c r="M49" s="79">
        <v>0.16</v>
      </c>
    </row>
    <row r="50" spans="2:13">
      <c r="B50" t="s">
        <v>364</v>
      </c>
      <c r="C50" t="s">
        <v>365</v>
      </c>
      <c r="D50" t="s">
        <v>359</v>
      </c>
      <c r="E50" t="s">
        <v>366</v>
      </c>
      <c r="F50" t="s">
        <v>337</v>
      </c>
      <c r="G50" t="s">
        <v>112</v>
      </c>
      <c r="H50" s="79">
        <v>2815</v>
      </c>
      <c r="I50" s="79">
        <v>4002</v>
      </c>
      <c r="J50" s="79">
        <v>407.25252449999999</v>
      </c>
      <c r="K50" s="79">
        <v>0</v>
      </c>
      <c r="L50" s="79">
        <v>3.24</v>
      </c>
      <c r="M50" s="79">
        <v>2.27</v>
      </c>
    </row>
    <row r="51" spans="2:13">
      <c r="B51" s="80" t="s">
        <v>367</v>
      </c>
      <c r="D51" s="16"/>
      <c r="E51" s="16"/>
      <c r="F51" s="16"/>
      <c r="G51" s="16"/>
      <c r="H51" s="81">
        <v>6746</v>
      </c>
      <c r="J51" s="81">
        <v>1839.8765596650001</v>
      </c>
      <c r="L51" s="81">
        <v>14.64</v>
      </c>
      <c r="M51" s="81">
        <v>10.25</v>
      </c>
    </row>
    <row r="52" spans="2:13">
      <c r="B52" t="s">
        <v>368</v>
      </c>
      <c r="C52" t="s">
        <v>369</v>
      </c>
      <c r="D52" t="s">
        <v>335</v>
      </c>
      <c r="E52" t="s">
        <v>370</v>
      </c>
      <c r="F52" t="s">
        <v>337</v>
      </c>
      <c r="G52" t="s">
        <v>116</v>
      </c>
      <c r="H52" s="79">
        <v>61</v>
      </c>
      <c r="I52" s="79">
        <v>21105</v>
      </c>
      <c r="J52" s="79">
        <v>49.977062099999998</v>
      </c>
      <c r="K52" s="79">
        <v>0</v>
      </c>
      <c r="L52" s="79">
        <v>0.4</v>
      </c>
      <c r="M52" s="79">
        <v>0.28000000000000003</v>
      </c>
    </row>
    <row r="53" spans="2:13">
      <c r="B53" t="s">
        <v>371</v>
      </c>
      <c r="C53" t="s">
        <v>372</v>
      </c>
      <c r="D53" t="s">
        <v>335</v>
      </c>
      <c r="E53" t="s">
        <v>373</v>
      </c>
      <c r="F53" t="s">
        <v>337</v>
      </c>
      <c r="G53" t="s">
        <v>116</v>
      </c>
      <c r="H53" s="79">
        <v>353</v>
      </c>
      <c r="I53" s="79">
        <v>18389</v>
      </c>
      <c r="J53" s="79">
        <v>251.99292593999999</v>
      </c>
      <c r="K53" s="79">
        <v>0.04</v>
      </c>
      <c r="L53" s="79">
        <v>2</v>
      </c>
      <c r="M53" s="79">
        <v>1.4</v>
      </c>
    </row>
    <row r="54" spans="2:13">
      <c r="B54" t="s">
        <v>374</v>
      </c>
      <c r="C54" t="s">
        <v>375</v>
      </c>
      <c r="D54" t="s">
        <v>335</v>
      </c>
      <c r="E54" t="s">
        <v>376</v>
      </c>
      <c r="F54" t="s">
        <v>337</v>
      </c>
      <c r="G54" t="s">
        <v>112</v>
      </c>
      <c r="H54" s="79">
        <v>495</v>
      </c>
      <c r="I54" s="79">
        <v>11322</v>
      </c>
      <c r="J54" s="79">
        <v>202.59869850000001</v>
      </c>
      <c r="K54" s="79">
        <v>0</v>
      </c>
      <c r="L54" s="79">
        <v>1.61</v>
      </c>
      <c r="M54" s="79">
        <v>1.1299999999999999</v>
      </c>
    </row>
    <row r="55" spans="2:13">
      <c r="B55" t="s">
        <v>377</v>
      </c>
      <c r="C55" t="s">
        <v>378</v>
      </c>
      <c r="D55" t="s">
        <v>335</v>
      </c>
      <c r="E55" t="s">
        <v>350</v>
      </c>
      <c r="F55" t="s">
        <v>337</v>
      </c>
      <c r="G55" t="s">
        <v>112</v>
      </c>
      <c r="H55" s="79">
        <v>257</v>
      </c>
      <c r="I55" s="79">
        <v>10209</v>
      </c>
      <c r="J55" s="79">
        <v>94.847224949999998</v>
      </c>
      <c r="K55" s="79">
        <v>0.01</v>
      </c>
      <c r="L55" s="79">
        <v>0.75</v>
      </c>
      <c r="M55" s="79">
        <v>0.53</v>
      </c>
    </row>
    <row r="56" spans="2:13">
      <c r="B56" t="s">
        <v>379</v>
      </c>
      <c r="C56" t="s">
        <v>380</v>
      </c>
      <c r="D56" t="s">
        <v>335</v>
      </c>
      <c r="E56" t="s">
        <v>381</v>
      </c>
      <c r="F56" t="s">
        <v>337</v>
      </c>
      <c r="G56" t="s">
        <v>112</v>
      </c>
      <c r="H56" s="79">
        <v>545</v>
      </c>
      <c r="I56" s="79">
        <v>10598</v>
      </c>
      <c r="J56" s="79">
        <v>208.79914650000001</v>
      </c>
      <c r="K56" s="79">
        <v>0</v>
      </c>
      <c r="L56" s="79">
        <v>1.66</v>
      </c>
      <c r="M56" s="79">
        <v>1.1599999999999999</v>
      </c>
    </row>
    <row r="57" spans="2:13">
      <c r="B57" t="s">
        <v>382</v>
      </c>
      <c r="C57" t="s">
        <v>383</v>
      </c>
      <c r="D57" t="s">
        <v>335</v>
      </c>
      <c r="E57" t="s">
        <v>381</v>
      </c>
      <c r="F57" t="s">
        <v>337</v>
      </c>
      <c r="G57" t="s">
        <v>116</v>
      </c>
      <c r="H57" s="79">
        <v>128</v>
      </c>
      <c r="I57" s="79">
        <v>10560</v>
      </c>
      <c r="J57" s="79">
        <v>52.4722176</v>
      </c>
      <c r="K57" s="79">
        <v>0</v>
      </c>
      <c r="L57" s="79">
        <v>0.42</v>
      </c>
      <c r="M57" s="79">
        <v>0.28999999999999998</v>
      </c>
    </row>
    <row r="58" spans="2:13">
      <c r="B58" t="s">
        <v>384</v>
      </c>
      <c r="C58" t="s">
        <v>385</v>
      </c>
      <c r="D58" t="s">
        <v>335</v>
      </c>
      <c r="E58" t="s">
        <v>386</v>
      </c>
      <c r="F58" t="s">
        <v>337</v>
      </c>
      <c r="G58" t="s">
        <v>112</v>
      </c>
      <c r="H58" s="79">
        <v>464</v>
      </c>
      <c r="I58" s="79">
        <v>10310</v>
      </c>
      <c r="J58" s="79">
        <v>172.93581599999999</v>
      </c>
      <c r="K58" s="79">
        <v>0.01</v>
      </c>
      <c r="L58" s="79">
        <v>1.38</v>
      </c>
      <c r="M58" s="79">
        <v>0.96</v>
      </c>
    </row>
    <row r="59" spans="2:13">
      <c r="B59" t="s">
        <v>387</v>
      </c>
      <c r="C59" t="s">
        <v>388</v>
      </c>
      <c r="D59" t="s">
        <v>335</v>
      </c>
      <c r="E59" t="s">
        <v>360</v>
      </c>
      <c r="F59" t="s">
        <v>337</v>
      </c>
      <c r="G59" t="s">
        <v>112</v>
      </c>
      <c r="H59" s="79">
        <v>1462</v>
      </c>
      <c r="I59" s="79">
        <v>3696</v>
      </c>
      <c r="J59" s="79">
        <v>195.33840480000001</v>
      </c>
      <c r="K59" s="79">
        <v>0</v>
      </c>
      <c r="L59" s="79">
        <v>1.55</v>
      </c>
      <c r="M59" s="79">
        <v>1.0900000000000001</v>
      </c>
    </row>
    <row r="60" spans="2:13">
      <c r="B60" t="s">
        <v>389</v>
      </c>
      <c r="C60" t="s">
        <v>390</v>
      </c>
      <c r="D60" t="s">
        <v>335</v>
      </c>
      <c r="E60" t="s">
        <v>391</v>
      </c>
      <c r="F60" t="s">
        <v>337</v>
      </c>
      <c r="G60" t="s">
        <v>112</v>
      </c>
      <c r="H60" s="79">
        <v>1482</v>
      </c>
      <c r="I60" s="79">
        <v>3410</v>
      </c>
      <c r="J60" s="79">
        <v>182.68836300000001</v>
      </c>
      <c r="K60" s="79">
        <v>0</v>
      </c>
      <c r="L60" s="79">
        <v>1.45</v>
      </c>
      <c r="M60" s="79">
        <v>1.02</v>
      </c>
    </row>
    <row r="61" spans="2:13">
      <c r="B61" t="s">
        <v>392</v>
      </c>
      <c r="C61" t="s">
        <v>393</v>
      </c>
      <c r="D61" t="s">
        <v>335</v>
      </c>
      <c r="E61" t="s">
        <v>391</v>
      </c>
      <c r="F61" t="s">
        <v>337</v>
      </c>
      <c r="G61" t="s">
        <v>112</v>
      </c>
      <c r="H61" s="79">
        <v>157</v>
      </c>
      <c r="I61" s="79">
        <v>7342.5</v>
      </c>
      <c r="J61" s="79">
        <v>41.672725874999998</v>
      </c>
      <c r="K61" s="79">
        <v>0</v>
      </c>
      <c r="L61" s="79">
        <v>0.33</v>
      </c>
      <c r="M61" s="79">
        <v>0.23</v>
      </c>
    </row>
    <row r="62" spans="2:13">
      <c r="B62" t="s">
        <v>394</v>
      </c>
      <c r="C62" t="s">
        <v>395</v>
      </c>
      <c r="D62" t="s">
        <v>335</v>
      </c>
      <c r="E62" t="s">
        <v>396</v>
      </c>
      <c r="F62" t="s">
        <v>337</v>
      </c>
      <c r="G62" t="s">
        <v>112</v>
      </c>
      <c r="H62" s="79">
        <v>1342</v>
      </c>
      <c r="I62" s="79">
        <v>7968</v>
      </c>
      <c r="J62" s="79">
        <v>386.55397440000002</v>
      </c>
      <c r="K62" s="79">
        <v>0</v>
      </c>
      <c r="L62" s="79">
        <v>3.07</v>
      </c>
      <c r="M62" s="79">
        <v>2.15</v>
      </c>
    </row>
    <row r="63" spans="2:13">
      <c r="B63" s="80" t="s">
        <v>281</v>
      </c>
      <c r="D63" s="16"/>
      <c r="E63" s="16"/>
      <c r="F63" s="16"/>
      <c r="G63" s="16"/>
      <c r="H63" s="81">
        <v>0</v>
      </c>
      <c r="J63" s="81">
        <v>0</v>
      </c>
      <c r="L63" s="81">
        <v>0</v>
      </c>
      <c r="M63" s="81">
        <v>0</v>
      </c>
    </row>
    <row r="64" spans="2:13">
      <c r="B64" t="s">
        <v>206</v>
      </c>
      <c r="C64" t="s">
        <v>206</v>
      </c>
      <c r="D64" s="16"/>
      <c r="E64" s="16"/>
      <c r="F64" t="s">
        <v>206</v>
      </c>
      <c r="G64" t="s">
        <v>206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</row>
    <row r="65" spans="2:13">
      <c r="B65" s="80" t="s">
        <v>331</v>
      </c>
      <c r="D65" s="16"/>
      <c r="E65" s="16"/>
      <c r="F65" s="16"/>
      <c r="G65" s="16"/>
      <c r="H65" s="81">
        <v>0</v>
      </c>
      <c r="J65" s="81">
        <v>0</v>
      </c>
      <c r="L65" s="81">
        <v>0</v>
      </c>
      <c r="M65" s="81">
        <v>0</v>
      </c>
    </row>
    <row r="66" spans="2:13">
      <c r="B66" t="s">
        <v>206</v>
      </c>
      <c r="C66" t="s">
        <v>206</v>
      </c>
      <c r="D66" s="16"/>
      <c r="E66" s="16"/>
      <c r="F66" t="s">
        <v>206</v>
      </c>
      <c r="G66" t="s">
        <v>206</v>
      </c>
      <c r="H66" s="79">
        <v>0</v>
      </c>
      <c r="I66" s="79">
        <v>0</v>
      </c>
      <c r="J66" s="79">
        <v>0</v>
      </c>
      <c r="K66" s="79">
        <v>0</v>
      </c>
      <c r="L66" s="79">
        <v>0</v>
      </c>
      <c r="M66" s="79">
        <v>0</v>
      </c>
    </row>
    <row r="67" spans="2:13">
      <c r="B67" t="s">
        <v>214</v>
      </c>
      <c r="D67" s="16"/>
      <c r="E67" s="16"/>
      <c r="F67" s="16"/>
      <c r="G67" s="16"/>
    </row>
    <row r="68" spans="2:13">
      <c r="D68" s="16"/>
      <c r="E68" s="16"/>
      <c r="F68" s="16"/>
      <c r="G68" s="16"/>
    </row>
    <row r="69" spans="2:13">
      <c r="D69" s="16"/>
      <c r="E69" s="16"/>
      <c r="F69" s="16"/>
      <c r="G69" s="16"/>
    </row>
    <row r="70" spans="2:13"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489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2132</v>
      </c>
      <c r="K11" s="7"/>
      <c r="L11" s="78">
        <v>161.75838060000001</v>
      </c>
      <c r="M11" s="7"/>
      <c r="N11" s="78">
        <v>100</v>
      </c>
      <c r="O11" s="78">
        <v>0.9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397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2132</v>
      </c>
      <c r="L15" s="81">
        <v>161.75838060000001</v>
      </c>
      <c r="N15" s="81">
        <v>100</v>
      </c>
      <c r="O15" s="81">
        <v>0.9</v>
      </c>
    </row>
    <row r="16" spans="2:65">
      <c r="B16" s="80" t="s">
        <v>398</v>
      </c>
      <c r="C16" s="16"/>
      <c r="D16" s="16"/>
      <c r="E16" s="16"/>
      <c r="J16" s="81">
        <v>2132</v>
      </c>
      <c r="L16" s="81">
        <v>161.75838060000001</v>
      </c>
      <c r="N16" s="81">
        <v>100</v>
      </c>
      <c r="O16" s="81">
        <v>0.9</v>
      </c>
    </row>
    <row r="17" spans="2:15">
      <c r="B17" t="s">
        <v>399</v>
      </c>
      <c r="C17" t="s">
        <v>400</v>
      </c>
      <c r="D17" t="s">
        <v>129</v>
      </c>
      <c r="E17" t="s">
        <v>401</v>
      </c>
      <c r="F17" t="s">
        <v>402</v>
      </c>
      <c r="G17" t="s">
        <v>403</v>
      </c>
      <c r="H17" t="s">
        <v>157</v>
      </c>
      <c r="I17" t="s">
        <v>112</v>
      </c>
      <c r="J17" s="79">
        <v>1932</v>
      </c>
      <c r="K17" s="79">
        <v>1217</v>
      </c>
      <c r="L17" s="79">
        <v>84.9974706</v>
      </c>
      <c r="M17" s="79">
        <v>0</v>
      </c>
      <c r="N17" s="79">
        <v>52.55</v>
      </c>
      <c r="O17" s="79">
        <v>0.47</v>
      </c>
    </row>
    <row r="18" spans="2:15">
      <c r="B18" t="s">
        <v>404</v>
      </c>
      <c r="C18" t="s">
        <v>405</v>
      </c>
      <c r="D18" t="s">
        <v>129</v>
      </c>
      <c r="E18" t="s">
        <v>406</v>
      </c>
      <c r="F18" t="s">
        <v>337</v>
      </c>
      <c r="G18" t="s">
        <v>206</v>
      </c>
      <c r="H18" t="s">
        <v>407</v>
      </c>
      <c r="I18" t="s">
        <v>112</v>
      </c>
      <c r="J18" s="79">
        <v>200</v>
      </c>
      <c r="K18" s="79">
        <v>10617</v>
      </c>
      <c r="L18" s="79">
        <v>76.760909999999996</v>
      </c>
      <c r="M18" s="79">
        <v>0.01</v>
      </c>
      <c r="N18" s="79">
        <v>47.45</v>
      </c>
      <c r="O18" s="79">
        <v>0.43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489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408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409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A8B26BB-40F0-47A9-8E15-5D82FA2C88B0}"/>
</file>

<file path=customXml/itemProps2.xml><?xml version="1.0" encoding="utf-8"?>
<ds:datastoreItem xmlns:ds="http://schemas.openxmlformats.org/officeDocument/2006/customXml" ds:itemID="{DEF1D9D6-77D0-492B-8A86-FCDE93C21C6C}"/>
</file>

<file path=customXml/itemProps3.xml><?xml version="1.0" encoding="utf-8"?>
<ds:datastoreItem xmlns:ds="http://schemas.openxmlformats.org/officeDocument/2006/customXml" ds:itemID="{8ADF74EC-09A8-4547-BC6A-37C37C6F4E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