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80" yWindow="30" windowWidth="15180" windowHeight="10620" firstSheet="25" activeTab="25"/>
  </bookViews>
  <sheets>
    <sheet name="סכום נכסי הקרן" sheetId="31" r:id="rId1"/>
    <sheet name="מזומנים" sheetId="30" r:id="rId2"/>
    <sheet name="תעודות התחייבות ממשלתיות" sheetId="29" r:id="rId3"/>
    <sheet name="תעודות חוב מסחריות" sheetId="28" r:id="rId4"/>
    <sheet name="אג&quot;ח קונצרני" sheetId="27" r:id="rId5"/>
    <sheet name="מניות" sheetId="26" r:id="rId6"/>
    <sheet name="תעודות סל" sheetId="25" r:id="rId7"/>
    <sheet name="קרנות נאמנות" sheetId="24" r:id="rId8"/>
    <sheet name="כתבי אופציה" sheetId="23" r:id="rId9"/>
    <sheet name="אופציות" sheetId="22" r:id="rId10"/>
    <sheet name="חוזים עתידיים" sheetId="21" r:id="rId11"/>
    <sheet name="מוצרים מובנים" sheetId="20" r:id="rId12"/>
    <sheet name="לא סחיר - תעודות התחייבות ממשלת" sheetId="19" r:id="rId13"/>
    <sheet name="לא סחיר - תעודות חוב מסחריות" sheetId="18" r:id="rId14"/>
    <sheet name="לא סחיר - אג&quot;ח קונצרני" sheetId="17" r:id="rId15"/>
    <sheet name="לא סחיר - מניות" sheetId="16" r:id="rId16"/>
    <sheet name="לא סחיר - קרנות השקעה" sheetId="15" r:id="rId17"/>
    <sheet name="לא סחיר - כתבי אופציה" sheetId="14" r:id="rId18"/>
    <sheet name="לא סחיר - אופציות" sheetId="13" r:id="rId19"/>
    <sheet name="לא סחיר - חוזים עתידיים" sheetId="12" r:id="rId20"/>
    <sheet name="לא סחיר - מוצרים מובנים" sheetId="11" r:id="rId21"/>
    <sheet name="הלוואות" sheetId="10" r:id="rId22"/>
    <sheet name="פקדונות מעל 3 חודשים" sheetId="9" r:id="rId23"/>
    <sheet name="זכויות במקרקעין" sheetId="8" r:id="rId24"/>
    <sheet name="השקעה בחברות מוחזקות" sheetId="7" r:id="rId25"/>
    <sheet name="השקעות אחרות" sheetId="6" r:id="rId26"/>
    <sheet name="יתרת התחייבות להשקעה" sheetId="5" r:id="rId27"/>
    <sheet name="עלות מתואמת אג&quot;ח קונצרני סחיר" sheetId="4" r:id="rId28"/>
    <sheet name="עלות מתואמת אג&quot;ח קונצרני ל.סחיר" sheetId="3" r:id="rId29"/>
    <sheet name="עלות מתואמת מסגרות אשראי ללווים" sheetId="2" r:id="rId30"/>
  </sheets>
  <calcPr calcId="145621"/>
</workbook>
</file>

<file path=xl/calcChain.xml><?xml version="1.0" encoding="utf-8"?>
<calcChain xmlns="http://schemas.openxmlformats.org/spreadsheetml/2006/main">
  <c r="C38" i="31" l="1"/>
  <c r="I9" i="6"/>
  <c r="I10" i="6"/>
  <c r="I11" i="6"/>
  <c r="J13" i="30" l="1"/>
  <c r="J11" i="30" s="1"/>
  <c r="J10" i="30" l="1"/>
  <c r="C12" i="31" l="1"/>
  <c r="C43" i="31" l="1"/>
  <c r="K11" i="6" s="1"/>
  <c r="D12" i="31" l="1"/>
  <c r="Q22" i="29"/>
  <c r="Q15" i="29"/>
  <c r="T39" i="27"/>
  <c r="T35" i="27"/>
  <c r="T31" i="27"/>
  <c r="T25" i="27"/>
  <c r="T21" i="27"/>
  <c r="T17" i="27"/>
  <c r="T40" i="27"/>
  <c r="T10" i="27"/>
  <c r="M40" i="25"/>
  <c r="M36" i="25"/>
  <c r="M24" i="25"/>
  <c r="M19" i="25"/>
  <c r="M14" i="25"/>
  <c r="K18" i="17"/>
  <c r="K18" i="13"/>
  <c r="K18" i="9"/>
  <c r="K18" i="4"/>
  <c r="K16" i="17"/>
  <c r="K17" i="16"/>
  <c r="K13" i="16"/>
  <c r="K14" i="15"/>
  <c r="K15" i="14"/>
  <c r="K16" i="13"/>
  <c r="K17" i="12"/>
  <c r="K13" i="12"/>
  <c r="K14" i="11"/>
  <c r="K15" i="10"/>
  <c r="K16" i="9"/>
  <c r="K17" i="8"/>
  <c r="K13" i="8"/>
  <c r="K14" i="7"/>
  <c r="K15" i="5"/>
  <c r="K16" i="4"/>
  <c r="K17" i="3"/>
  <c r="K13" i="3"/>
  <c r="K15" i="6"/>
  <c r="K10" i="15"/>
  <c r="K10" i="11"/>
  <c r="K10" i="7"/>
  <c r="K9" i="14"/>
  <c r="K9" i="10"/>
  <c r="K9" i="5"/>
  <c r="D36" i="31"/>
  <c r="D20" i="31"/>
  <c r="D31" i="31"/>
  <c r="D15" i="31"/>
  <c r="D30" i="31"/>
  <c r="D14" i="31"/>
  <c r="D29" i="31"/>
  <c r="D13" i="31"/>
  <c r="D40" i="31"/>
  <c r="Q21" i="29"/>
  <c r="Q12" i="29"/>
  <c r="T38" i="27"/>
  <c r="T34" i="27"/>
  <c r="T28" i="27"/>
  <c r="T24" i="27"/>
  <c r="T20" i="27"/>
  <c r="T16" i="27"/>
  <c r="T29" i="27"/>
  <c r="M39" i="25"/>
  <c r="M27" i="25"/>
  <c r="M23" i="25"/>
  <c r="M18" i="25"/>
  <c r="M12" i="25"/>
  <c r="K18" i="16"/>
  <c r="K18" i="12"/>
  <c r="K18" i="8"/>
  <c r="K18" i="3"/>
  <c r="K15" i="17"/>
  <c r="K16" i="16"/>
  <c r="K17" i="15"/>
  <c r="K13" i="15"/>
  <c r="K14" i="14"/>
  <c r="K15" i="13"/>
  <c r="Q18" i="29"/>
  <c r="Q11" i="29"/>
  <c r="T37" i="27"/>
  <c r="T33" i="27"/>
  <c r="T27" i="27"/>
  <c r="T23" i="27"/>
  <c r="T19" i="27"/>
  <c r="T15" i="27"/>
  <c r="T12" i="27"/>
  <c r="M38" i="25"/>
  <c r="M26" i="25"/>
  <c r="M21" i="25"/>
  <c r="M16" i="25"/>
  <c r="M11" i="25"/>
  <c r="K18" i="15"/>
  <c r="K18" i="11"/>
  <c r="K18" i="7"/>
  <c r="K19" i="6"/>
  <c r="K14" i="17"/>
  <c r="K15" i="16"/>
  <c r="K16" i="15"/>
  <c r="K17" i="14"/>
  <c r="K13" i="14"/>
  <c r="K14" i="13"/>
  <c r="K15" i="12"/>
  <c r="K16" i="11"/>
  <c r="K17" i="10"/>
  <c r="K13" i="10"/>
  <c r="K14" i="9"/>
  <c r="K15" i="8"/>
  <c r="K16" i="7"/>
  <c r="K17" i="5"/>
  <c r="K13" i="5"/>
  <c r="K14" i="4"/>
  <c r="K15" i="3"/>
  <c r="K17" i="6"/>
  <c r="K10" i="17"/>
  <c r="K10" i="13"/>
  <c r="K10" i="9"/>
  <c r="K10" i="4"/>
  <c r="K9" i="16"/>
  <c r="K9" i="12"/>
  <c r="K9" i="8"/>
  <c r="K9" i="3"/>
  <c r="D42" i="31"/>
  <c r="D28" i="31"/>
  <c r="D39" i="31"/>
  <c r="D23" i="31"/>
  <c r="D38" i="31"/>
  <c r="D22" i="31"/>
  <c r="D37" i="31"/>
  <c r="D21" i="31"/>
  <c r="Q16" i="29"/>
  <c r="Q10" i="29"/>
  <c r="T36" i="27"/>
  <c r="T32" i="27"/>
  <c r="T26" i="27"/>
  <c r="T22" i="27"/>
  <c r="T18" i="27"/>
  <c r="T14" i="27"/>
  <c r="T11" i="27"/>
  <c r="M41" i="25"/>
  <c r="M37" i="25"/>
  <c r="M25" i="25"/>
  <c r="M20" i="25"/>
  <c r="M15" i="25"/>
  <c r="M10" i="25"/>
  <c r="K18" i="14"/>
  <c r="K18" i="10"/>
  <c r="K18" i="5"/>
  <c r="K17" i="17"/>
  <c r="K13" i="17"/>
  <c r="K14" i="16"/>
  <c r="K15" i="15"/>
  <c r="K16" i="14"/>
  <c r="K17" i="13"/>
  <c r="K13" i="13"/>
  <c r="K14" i="12"/>
  <c r="K15" i="11"/>
  <c r="K16" i="10"/>
  <c r="K17" i="9"/>
  <c r="K13" i="9"/>
  <c r="K14" i="8"/>
  <c r="K16" i="12"/>
  <c r="K15" i="9"/>
  <c r="K13" i="7"/>
  <c r="K15" i="4"/>
  <c r="K18" i="6"/>
  <c r="K10" i="14"/>
  <c r="K10" i="5"/>
  <c r="K9" i="13"/>
  <c r="K9" i="4"/>
  <c r="D18" i="31"/>
  <c r="K16" i="8"/>
  <c r="K16" i="5"/>
  <c r="K13" i="4"/>
  <c r="K10" i="12"/>
  <c r="K9" i="11"/>
  <c r="L16" i="30"/>
  <c r="L13" i="30"/>
  <c r="K13" i="11"/>
  <c r="K17" i="7"/>
  <c r="K14" i="5"/>
  <c r="K16" i="3"/>
  <c r="K14" i="6"/>
  <c r="K10" i="10"/>
  <c r="K9" i="17"/>
  <c r="K9" i="9"/>
  <c r="D41" i="31"/>
  <c r="D35" i="31"/>
  <c r="D34" i="31"/>
  <c r="D33" i="31"/>
  <c r="K14" i="10"/>
  <c r="K15" i="7"/>
  <c r="K17" i="4"/>
  <c r="K14" i="3"/>
  <c r="K10" i="16"/>
  <c r="K10" i="8"/>
  <c r="K9" i="15"/>
  <c r="K9" i="7"/>
  <c r="D32" i="31"/>
  <c r="D27" i="31"/>
  <c r="D26" i="31"/>
  <c r="D25" i="31"/>
  <c r="D24" i="31"/>
  <c r="D19" i="31"/>
  <c r="D17" i="31"/>
  <c r="K17" i="11"/>
  <c r="K16" i="6"/>
  <c r="K10" i="3"/>
  <c r="K9" i="6"/>
  <c r="D16" i="31"/>
  <c r="L15" i="30"/>
  <c r="L11" i="30"/>
  <c r="L10" i="30"/>
  <c r="M34" i="25" l="1"/>
  <c r="M33" i="25" s="1"/>
  <c r="K10" i="6"/>
</calcChain>
</file>

<file path=xl/sharedStrings.xml><?xml version="1.0" encoding="utf-8"?>
<sst xmlns="http://schemas.openxmlformats.org/spreadsheetml/2006/main" count="1411" uniqueCount="365">
  <si>
    <t>ד ו " ח   ר י ב ע ו נ י   ל א ו צ ר</t>
  </si>
  <si>
    <t>תאריך הפקה: 15/01/2017</t>
  </si>
  <si>
    <t>רשימת  נכסי  הקופה  ליום 29/12/2016</t>
  </si>
  <si>
    <t>חשבון: 23471 אי.בי.אי גמל השק.כלל</t>
  </si>
  <si>
    <t>מס.קופה: 1204</t>
  </si>
  <si>
    <t>מסגרות אשראי מנוצלות ללווים</t>
  </si>
  <si>
    <t>שם המנפיק/שם נייר ערך</t>
  </si>
  <si>
    <t>מספר ני"ע</t>
  </si>
  <si>
    <t>ע נ ף    מ ס ח ר</t>
  </si>
  <si>
    <t>דירוג</t>
  </si>
  <si>
    <t>שם מדרג</t>
  </si>
  <si>
    <t>תאריך רכישה</t>
  </si>
  <si>
    <t>מח"מ</t>
  </si>
  <si>
    <t>סוג מטבע</t>
  </si>
  <si>
    <t>שיעור ריבית</t>
  </si>
  <si>
    <t>ריבית אפקטיבית</t>
  </si>
  <si>
    <t>ערך נקוב</t>
  </si>
  <si>
    <t>עלות מתואמת</t>
  </si>
  <si>
    <t>שיעור מהערך הנקוב המונפק</t>
  </si>
  <si>
    <t>שעור מנכסי אפיק ההשקעה</t>
  </si>
  <si>
    <t>שעור מסך נכסי השקעה**</t>
  </si>
  <si>
    <t>שנים</t>
  </si>
  <si>
    <t>אחוזים</t>
  </si>
  <si>
    <t>אלפי ש"ח</t>
  </si>
  <si>
    <t>סה"כ מסגרות אשראי מנוצלות ללווים</t>
  </si>
  <si>
    <t>אג"ח קונצרני לא סחיר</t>
  </si>
  <si>
    <t>סה"כ אג"ח קונצרני לא סחירות בישראל</t>
  </si>
  <si>
    <t>סה"כ צמוד מדד</t>
  </si>
  <si>
    <t>צמוד מדד</t>
  </si>
  <si>
    <t>סה"כ לא צמוד</t>
  </si>
  <si>
    <t>לא צמוד</t>
  </si>
  <si>
    <t>סה"כ צמודות למט"ח</t>
  </si>
  <si>
    <t>צמודות למט"ח</t>
  </si>
  <si>
    <t>סה"כ אחר</t>
  </si>
  <si>
    <t>אחר</t>
  </si>
  <si>
    <t>אג"ח קונצרני סחיר</t>
  </si>
  <si>
    <t>סה"כ אג"ח קונצרניות סחירות בישראל</t>
  </si>
  <si>
    <t>סה"כ צמודות</t>
  </si>
  <si>
    <t>צמודות</t>
  </si>
  <si>
    <t>סה"כ לא צמודות</t>
  </si>
  <si>
    <t>לא צמודות</t>
  </si>
  <si>
    <t>סה"כ צמודות למדד אחר</t>
  </si>
  <si>
    <t>צמודות למדד אחר</t>
  </si>
  <si>
    <t>יתרת התחייבות להשקעה</t>
  </si>
  <si>
    <t>סכום ההתחייבות</t>
  </si>
  <si>
    <t>תאריך סיום ההתחייבות</t>
  </si>
  <si>
    <t>סה"כ יתרות התחייבות להשקעה</t>
  </si>
  <si>
    <t>סה"כ בישראל</t>
  </si>
  <si>
    <t>בישראל</t>
  </si>
  <si>
    <t>סה"כ חו"ל</t>
  </si>
  <si>
    <t>בחו"ל</t>
  </si>
  <si>
    <t>השקעות אחרות</t>
  </si>
  <si>
    <t>שם המדרג</t>
  </si>
  <si>
    <t>שיעור הריבית</t>
  </si>
  <si>
    <t>תשואה לפדיון</t>
  </si>
  <si>
    <t>שווי הוגן</t>
  </si>
  <si>
    <t>שעור מסך נכסי השקעה</t>
  </si>
  <si>
    <t>סה"כ השקעות אחרות</t>
  </si>
  <si>
    <t>תשלומים לקבל</t>
  </si>
  <si>
    <t>נכסים ובנין סדרה ד' 2020/2025 %4.95</t>
  </si>
  <si>
    <t>שקל חדש</t>
  </si>
  <si>
    <t>בתי זיקוק לנפט א' 2013/2020 %4.8</t>
  </si>
  <si>
    <t>הראל ביטוח א' 2011/2021 %4.65</t>
  </si>
  <si>
    <t>VANECK VECTORS RUSSIA ETF</t>
  </si>
  <si>
    <t>US92189F4037</t>
  </si>
  <si>
    <t>דולר ארה"ב</t>
  </si>
  <si>
    <t>WISDOMTREE JAPAN HEDGED EQUITY</t>
  </si>
  <si>
    <t>US97717W8516</t>
  </si>
  <si>
    <t>סה"כ בחו"ל</t>
  </si>
  <si>
    <t>השקעה בחברות מוחזקות</t>
  </si>
  <si>
    <t>מספר מנפיק</t>
  </si>
  <si>
    <t>סה"כ השקעות בחברות מוחזקות</t>
  </si>
  <si>
    <t>השקעות בחברות מוחזקות בישראל</t>
  </si>
  <si>
    <t>סה"כ בחו'ל</t>
  </si>
  <si>
    <t>השקעות בחברות מוחזקות בחו"ל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</si>
  <si>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</si>
  <si>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</si>
  <si>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</si>
  <si>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</si>
  <si>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</si>
  <si>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</si>
  <si>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סה"כ מקרקעין בישראל</t>
  </si>
  <si>
    <t>סה"כ מניב</t>
  </si>
  <si>
    <t>מניב</t>
  </si>
  <si>
    <t>סה"כ לא מניב</t>
  </si>
  <si>
    <t>לא מניב</t>
  </si>
  <si>
    <t>סה"כ מקרקעין בחו"ל</t>
  </si>
  <si>
    <t>פקדונות מעל 3 חודשים</t>
  </si>
  <si>
    <t>תנאי ושיעור ריבית</t>
  </si>
  <si>
    <t>שער</t>
  </si>
  <si>
    <t>אגורות</t>
  </si>
  <si>
    <t>סה"כ פקדונות מעל 3 חודשים</t>
  </si>
  <si>
    <t>צמוד למדד</t>
  </si>
  <si>
    <t>נקוב במט"ח</t>
  </si>
  <si>
    <t>צמוד למט"ח</t>
  </si>
  <si>
    <t>הלוואות</t>
  </si>
  <si>
    <t>קונסורציום כן/לא</t>
  </si>
  <si>
    <t>שיעור הריבית ממוצע</t>
  </si>
  <si>
    <t>סה"כ הלוואות</t>
  </si>
  <si>
    <t>סה"כ הלוואות בישראל: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</si>
  <si>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</si>
  <si>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</si>
  <si>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</si>
  <si>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</si>
  <si>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</si>
  <si>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</si>
  <si>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</si>
  <si>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</si>
  <si>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</si>
  <si>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</si>
  <si>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</si>
  <si>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מובטחות במשכנתא או תיקי משכנתא</t>
  </si>
  <si>
    <t>ג.ניירות ערך לא סחירים</t>
  </si>
  <si>
    <t>מוצרים מובנים</t>
  </si>
  <si>
    <t>נכס בסיס</t>
  </si>
  <si>
    <t>שווי שוק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</si>
  <si>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</si>
  <si>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</si>
  <si>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</si>
  <si>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</si>
  <si>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</si>
  <si>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</si>
  <si>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(TRANCH)בדרוג AA-ומעלה</t>
  </si>
  <si>
    <t>שכבת חוב (TRANCH)בדרוג BBB-עדA+</t>
  </si>
  <si>
    <t>שכבת חוב (TRANCH)בדרוג BB+ומטה</t>
  </si>
  <si>
    <t>שכבת חוב (EQUITY TRANCH)</t>
  </si>
  <si>
    <t>חוזים עתידיים</t>
  </si>
  <si>
    <t>סה"כ חוזים עתידיים</t>
  </si>
  <si>
    <t>סה"כ חוזים עתידיים בישראל</t>
  </si>
  <si>
    <t>מדדים כולל מניות</t>
  </si>
  <si>
    <t>שקל/מט"ח</t>
  </si>
  <si>
    <t>מט"ח/מט"ח</t>
  </si>
  <si>
    <t>ריבית</t>
  </si>
  <si>
    <t>סה"כ חוזים עתידיים בחו"ל</t>
  </si>
  <si>
    <t>מטבע</t>
  </si>
  <si>
    <t>אופציות</t>
  </si>
  <si>
    <t>סה"כ אופציות</t>
  </si>
  <si>
    <t>סה"כ אופציות בישראל</t>
  </si>
  <si>
    <t>סה"כ אופציות בחו"ל</t>
  </si>
  <si>
    <t>סחורות</t>
  </si>
  <si>
    <t>כתבי אופציה</t>
  </si>
  <si>
    <t>סה"כ כתבי אופציה</t>
  </si>
  <si>
    <t>כתבי אופציה בישראל</t>
  </si>
  <si>
    <t>כתבי אופציה בחו"ל</t>
  </si>
  <si>
    <t>קרנות השקעה</t>
  </si>
  <si>
    <t>סה"כ קרנות השקעה</t>
  </si>
  <si>
    <t>סה"כ קרנות השקעה בישראל</t>
  </si>
  <si>
    <t>קרנות הון סיכון</t>
  </si>
  <si>
    <t>קרנות גידור</t>
  </si>
  <si>
    <t>קרנות נדל"ן</t>
  </si>
  <si>
    <t>קרנות השקעה אחרות</t>
  </si>
  <si>
    <t>סה"כ קרנות השקעה בחו"ל</t>
  </si>
  <si>
    <t>מניות</t>
  </si>
  <si>
    <t>ספק המידע</t>
  </si>
  <si>
    <t>סה"כ מניות</t>
  </si>
  <si>
    <t>סה"כ מניות בישראל</t>
  </si>
  <si>
    <t>סה"כ חברות ישראליות בחו"ל</t>
  </si>
  <si>
    <t>חברות ישראליות בחו"ל</t>
  </si>
  <si>
    <t>סה"כ חברות זרות בחו"ל</t>
  </si>
  <si>
    <t>חברות זרות בחו"ל</t>
  </si>
  <si>
    <t>אג"ח קונצרני</t>
  </si>
  <si>
    <t>שעור מערך נקוב מונפק</t>
  </si>
  <si>
    <t>סה"כ אג"ח קונצרני</t>
  </si>
  <si>
    <t>סה"כ אג"ח קונצרני של חב' ישראליות</t>
  </si>
  <si>
    <t>אג"ח קונצרני של חברות ישראליות</t>
  </si>
  <si>
    <t>סה"כ אג"ח קונצרני של חברות זרות</t>
  </si>
  <si>
    <t>אג"ח קונצרני של חברות זרות</t>
  </si>
  <si>
    <t>תעודות חוב מסחריות</t>
  </si>
  <si>
    <t>סה"כ תעודות חוב מסחריות</t>
  </si>
  <si>
    <t>צמוד מדד:</t>
  </si>
  <si>
    <t>סה"כ צמוד מט"ח</t>
  </si>
  <si>
    <t>צמוד מט"ח:</t>
  </si>
  <si>
    <t>סה"כ תעודת חוב מסחריות-חב' ישראליות</t>
  </si>
  <si>
    <t>תעודות חוב מסחריות של חברות ישראליות</t>
  </si>
  <si>
    <t>סה"כ תעודות חוב מסחריות-חברות זרות</t>
  </si>
  <si>
    <t>תעודות חוב מסחריות של חברות זרות</t>
  </si>
  <si>
    <t>תעודות התחייבות ממשלתי</t>
  </si>
  <si>
    <t>סה"כ תעודות התחייבות ממשלתיות</t>
  </si>
  <si>
    <t>ערד</t>
  </si>
  <si>
    <t>מירון</t>
  </si>
  <si>
    <t>פקדונות חשכ"ל</t>
  </si>
  <si>
    <t>סה"כ אג"ח ממשלת ישראל שהונפקו בחו"ל</t>
  </si>
  <si>
    <t>אג"ח של ממשלת ישראל שהונפקו בחו"ל</t>
  </si>
  <si>
    <t>סה"כ אג"ח שהנפיקו ממשלות זרות בחו"ל</t>
  </si>
  <si>
    <t>אג"ח ל.ס שהנפיקו ממשלות זרות בחו"ל</t>
  </si>
  <si>
    <t>ב.ניירות ערך סחירים</t>
  </si>
  <si>
    <t>שכבת חוב דירוג AA-ומעלה</t>
  </si>
  <si>
    <t>שכבת חוב בדירוג BBB-עד A+</t>
  </si>
  <si>
    <t>שכבת חוב בדרוג BB+ ומטה</t>
  </si>
  <si>
    <t>שכבת הון</t>
  </si>
  <si>
    <t>שכבת חוב בדירוג AA-ומעלה</t>
  </si>
  <si>
    <t>זירת מסחר</t>
  </si>
  <si>
    <t>ישראל</t>
  </si>
  <si>
    <t>חו"ל</t>
  </si>
  <si>
    <t>שיעור מנכסי השקעה**</t>
  </si>
  <si>
    <t>מט"ח</t>
  </si>
  <si>
    <t>קרנות נאמנות</t>
  </si>
  <si>
    <t>סה"כ תעודות השתתפות בקרנות נאמנות</t>
  </si>
  <si>
    <t>6.תעודות השתתפות בקרנות נאמנות בישראל</t>
  </si>
  <si>
    <t>תעודות השתתפות בקרנות נאמנות בחו"ל</t>
  </si>
  <si>
    <t>תעודות סל</t>
  </si>
  <si>
    <t>סה"כ תעודות סל</t>
  </si>
  <si>
    <t>סה"כ שמחקות מדדי מניות בישראל</t>
  </si>
  <si>
    <t>שמחקות מדדי מניות בישראל</t>
  </si>
  <si>
    <t>פסגות סל תא 100 סד-1</t>
  </si>
  <si>
    <t>TASE</t>
  </si>
  <si>
    <t>תכלית תא 100 סד-1</t>
  </si>
  <si>
    <t>סה"כ שמחקות מדדי מניות בחו"ל</t>
  </si>
  <si>
    <t>שמחקות מדדי מניות בחו"ל</t>
  </si>
  <si>
    <t>תכלית גרמניה 30 DAX (GTR) מנוטרלת מ</t>
  </si>
  <si>
    <t>הראל סל 500 P&amp;S (PR) מנוטרלת מטבע</t>
  </si>
  <si>
    <t>הראל סל 50 EURO STOXX (PR)</t>
  </si>
  <si>
    <t>סה"כ שמחקות מדדים אחרים בישראל</t>
  </si>
  <si>
    <t>שמחקות מדדים אחרים בישראל</t>
  </si>
  <si>
    <t>פסגות סל תל בונד שקלי סד-3</t>
  </si>
  <si>
    <t>תכלית תל בונד 60 סד-2</t>
  </si>
  <si>
    <t>אג"ח</t>
  </si>
  <si>
    <t>הראל סל תל בונד 60</t>
  </si>
  <si>
    <t>הראל סל תל בונד שקלי</t>
  </si>
  <si>
    <t>סה"כ שמחקות מדדים אחרים בחו"ל</t>
  </si>
  <si>
    <t>שמחקות מדדים אחרים בחו"ל</t>
  </si>
  <si>
    <t>סה"כ SHORT</t>
  </si>
  <si>
    <t>SHORT</t>
  </si>
  <si>
    <t>סה"כ שמחקות מדדי מניות</t>
  </si>
  <si>
    <t>שמחקות מדדי מניות</t>
  </si>
  <si>
    <t>NYSE</t>
  </si>
  <si>
    <t>VANGUARD S&amp;P 500 ETF</t>
  </si>
  <si>
    <t>US9229083632</t>
  </si>
  <si>
    <t>ISHARES CORE S&amp;P 500 ETF</t>
  </si>
  <si>
    <t>US4642872000</t>
  </si>
  <si>
    <t>VANGUARD FTSE EMERGING MARKETS</t>
  </si>
  <si>
    <t>US9220428588</t>
  </si>
  <si>
    <t>סה"כ שמחקות מדדים אחרים</t>
  </si>
  <si>
    <t>שמחקות ממדים אחרים</t>
  </si>
  <si>
    <t>סה"כ SRORT</t>
  </si>
  <si>
    <t>סה"כ תל-אביב 25</t>
  </si>
  <si>
    <t>תל-אביב 25:</t>
  </si>
  <si>
    <t>סה"כ ת"א 75</t>
  </si>
  <si>
    <t>תל-אביב 75:</t>
  </si>
  <si>
    <t>סה"כ מניות היתר</t>
  </si>
  <si>
    <t>מניות היתר:</t>
  </si>
  <si>
    <t>סה"כ אופציות 001 CALL</t>
  </si>
  <si>
    <t>אופציות 001 CALL</t>
  </si>
  <si>
    <t>סה"כ אגרות חוב קונצרניות</t>
  </si>
  <si>
    <t>בורסה ת"א</t>
  </si>
  <si>
    <t>נדלן ובינוי</t>
  </si>
  <si>
    <t>A</t>
  </si>
  <si>
    <t>מעלות</t>
  </si>
  <si>
    <t>18/12/2016</t>
  </si>
  <si>
    <t>הבינלאומי הראשון כ.התח כא'2019 %2.8</t>
  </si>
  <si>
    <t>בנקים</t>
  </si>
  <si>
    <t>AA</t>
  </si>
  <si>
    <t>מידרוג</t>
  </si>
  <si>
    <t>שטראוס גרופ ב' 2014/2018 %4.1</t>
  </si>
  <si>
    <t>מזון</t>
  </si>
  <si>
    <t>גזית גלוב אג"ח יא'2018/2024</t>
  </si>
  <si>
    <t>AA-</t>
  </si>
  <si>
    <t>שופרסל ו'2020/2028 %4.3</t>
  </si>
  <si>
    <t>מסחר</t>
  </si>
  <si>
    <t>A+</t>
  </si>
  <si>
    <t>כימיה גומי ופלסטיק</t>
  </si>
  <si>
    <t>BBB+</t>
  </si>
  <si>
    <t>אמות אג"ח ג' 2020 %4.9</t>
  </si>
  <si>
    <t>שיכון ובינוי אג"ח 6 2016/2025 %4.09</t>
  </si>
  <si>
    <t>בזק חברה ישראלית סד 6' 18/2022 %3.7</t>
  </si>
  <si>
    <t>תקשורת ומדיה</t>
  </si>
  <si>
    <t>ביטוח</t>
  </si>
  <si>
    <t>לאומי למימון סד' יב' 2017 %2.6</t>
  </si>
  <si>
    <t>AA+</t>
  </si>
  <si>
    <t>פועלים הנפקות 32 2021/2032 %5</t>
  </si>
  <si>
    <t>AAA</t>
  </si>
  <si>
    <t>כללביט מימון סד' ג' 2024 %3.75</t>
  </si>
  <si>
    <t>ביג מרכזי קניות סד' ג' 2019 %4.85</t>
  </si>
  <si>
    <t>פניקס הון ב' 2022 %3.6</t>
  </si>
  <si>
    <t>דיסקונט כ.התחיבות יא'2019/2022 %6.4</t>
  </si>
  <si>
    <t>דלק קבוצה אג"ח לא' 20/2025 %4.3</t>
  </si>
  <si>
    <t>השקעה ואחזקות</t>
  </si>
  <si>
    <t>לייטסטון אנטרפרייזס א'2015/24 %6.05</t>
  </si>
  <si>
    <t>אלדן תחבורה א'16/2021 %4.3</t>
  </si>
  <si>
    <t>שרותים</t>
  </si>
  <si>
    <t>אלביט מערכות סד' א'2011/2020 %4.84</t>
  </si>
  <si>
    <t>אלקטרוניקה</t>
  </si>
  <si>
    <t>אלבר שרותי מימונית יד 15/2021 %3.3</t>
  </si>
  <si>
    <t>A-</t>
  </si>
  <si>
    <t>לאומי למימון סדרה  יג' 2017 %5.4</t>
  </si>
  <si>
    <t>פועלים הנפ סד' 29 2017/2019 %5.9</t>
  </si>
  <si>
    <t>דה זראסי אג"ח ג' 2019/2027 %4.35</t>
  </si>
  <si>
    <t>צמודות למדד אחר:</t>
  </si>
  <si>
    <t>סה"כ תעודות חוב מסחריות:</t>
  </si>
  <si>
    <t>סה"כ בישראל:</t>
  </si>
  <si>
    <t>סה"כ צמודות:</t>
  </si>
  <si>
    <t>צמודות למדד:</t>
  </si>
  <si>
    <t>סה"כ לא צמודות:</t>
  </si>
  <si>
    <t>סה"כ צמודות למט"ח:</t>
  </si>
  <si>
    <t>סה"כ בחו"ל:</t>
  </si>
  <si>
    <t>סה"כ חברות ישראליות בחו"ל:</t>
  </si>
  <si>
    <t>סה"כ חברות זרות בחו"ל:</t>
  </si>
  <si>
    <t>תעודות התחייבות ממשלתיות</t>
  </si>
  <si>
    <t>סה"כ צמודות מדד:</t>
  </si>
  <si>
    <t>שגיא</t>
  </si>
  <si>
    <t>גליל</t>
  </si>
  <si>
    <t>ממשל צמודה 418 2018 %3.5</t>
  </si>
  <si>
    <t>לא מדורג</t>
  </si>
  <si>
    <t>גליל סדרה 5904</t>
  </si>
  <si>
    <t>כפיר</t>
  </si>
  <si>
    <t>מלוה קצר מועד (מק"מ)</t>
  </si>
  <si>
    <t>שחר</t>
  </si>
  <si>
    <t>ממשל שקלית 1026</t>
  </si>
  <si>
    <t>ממשל שקלית 118</t>
  </si>
  <si>
    <t>גילון</t>
  </si>
  <si>
    <t>סה"כ צמודות לדולר</t>
  </si>
  <si>
    <t>גלבוע</t>
  </si>
  <si>
    <t>סה"כ אג"ח שממשלת ישראל הנפיקה בחו"ל</t>
  </si>
  <si>
    <t>אג"ח שהנפיקו ממשלות זרות בחו"ל:</t>
  </si>
  <si>
    <t>א.מזומנים ושווי מזומנים</t>
  </si>
  <si>
    <t>סה"כ מזומנים ושווי מזומנים</t>
  </si>
  <si>
    <t>יתרות מזומנים עו"ש בש"ח</t>
  </si>
  <si>
    <t>שקל לשלם (חיוב עתידי מני"ע)</t>
  </si>
  <si>
    <t>יתרות מזומנים ועו"ש נקובים במט"ח</t>
  </si>
  <si>
    <t>דולר  ארה"ב</t>
  </si>
  <si>
    <t>דולר התחייבות פועלים סהר (זכאים)</t>
  </si>
  <si>
    <t>פק"מ לתקופה של עד שלושה חודשים</t>
  </si>
  <si>
    <t>פקדון צמוד מדד עד שלושה חודשים</t>
  </si>
  <si>
    <t>פקדון צמוד מט"ח עד שלושה חודשים</t>
  </si>
  <si>
    <t>פקדונות במט"ח  עד שלושה חודשים</t>
  </si>
  <si>
    <t>יתרות מזומנים עו"ש נקובים במט"ח</t>
  </si>
  <si>
    <t>פקדונות במט"ח עד שלושה חודשים</t>
  </si>
  <si>
    <t>סכום נכסי הקרן</t>
  </si>
  <si>
    <t>סכום נכסי ההשקעה:</t>
  </si>
  <si>
    <t>שעור מנכסי השקעה*</t>
  </si>
  <si>
    <t>1.נכסים מוצגים לפי שווי הוגן</t>
  </si>
  <si>
    <t>א.מזומנים</t>
  </si>
  <si>
    <t>ב.ניירות ערך סחירים:</t>
  </si>
  <si>
    <t>1.תעודות התחייבות ממשלתיות</t>
  </si>
  <si>
    <t>2.תעודות חוב מסחריות</t>
  </si>
  <si>
    <t>3.אג"ח קונצרני</t>
  </si>
  <si>
    <t>4.מניות</t>
  </si>
  <si>
    <t>5.תעודות סל</t>
  </si>
  <si>
    <t>7.כתבי אופציה</t>
  </si>
  <si>
    <t>8.אופציות</t>
  </si>
  <si>
    <t>9.חוזים עתידיים</t>
  </si>
  <si>
    <t>10.מוצרים מובנים</t>
  </si>
  <si>
    <t>ג.ניירות ערך לא סחירים:</t>
  </si>
  <si>
    <t>5.קרנות השקעה</t>
  </si>
  <si>
    <t>6.כתבי אופציה</t>
  </si>
  <si>
    <t>7.אופציות</t>
  </si>
  <si>
    <t>8.חוזים עתידיים</t>
  </si>
  <si>
    <t>9.מוצרים מובנים</t>
  </si>
  <si>
    <t>ד.הלוואות</t>
  </si>
  <si>
    <t>ה.פקדונות מעל 3 חודשים</t>
  </si>
  <si>
    <t>ו.זכויות במקרקעין</t>
  </si>
  <si>
    <t>ז.השקעה בחברות מוחזקות</t>
  </si>
  <si>
    <t>ח.השקעות אחרות</t>
  </si>
  <si>
    <t>2.נכסים המוצגים לפי עלות מתואמת</t>
  </si>
  <si>
    <t>א.אג"ח קונצרני סחיר</t>
  </si>
  <si>
    <t>ב.אג"ח קונצרני לא סחיר</t>
  </si>
  <si>
    <t>ג.מסגרות אשראי מנוצלות ללווים</t>
  </si>
  <si>
    <t>סה"כ סכום נכסי המסלול או הקרן</t>
  </si>
  <si>
    <t>ט.יתרות התחייבות להשקעה:</t>
  </si>
  <si>
    <t>שם מטבע</t>
  </si>
  <si>
    <t>שע"ח</t>
  </si>
  <si>
    <t>USD</t>
  </si>
  <si>
    <t>מס.קופה: 7973</t>
  </si>
  <si>
    <t>מזומנים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</si>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</sst>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readingOrder="2"/>
    </xf>
    <xf numFmtId="10" fontId="1" fillId="0" borderId="0" xfId="0" applyNumberFormat="1" applyFont="1" applyAlignment="1">
      <alignment horizontal="right" readingOrder="2"/>
    </xf>
    <xf numFmtId="0" fontId="0" fillId="0" borderId="0" xfId="0" applyAlignment="1">
      <alignment horizontal="right" readingOrder="2"/>
    </xf>
    <xf numFmtId="10" fontId="0" fillId="0" borderId="0" xfId="0" applyNumberFormat="1" applyAlignment="1">
      <alignment horizontal="right" readingOrder="2"/>
    </xf>
    <xf numFmtId="4" fontId="0" fillId="0" borderId="0" xfId="0" applyNumberFormat="1" applyAlignment="1">
      <alignment horizontal="right" readingOrder="2"/>
    </xf>
    <xf numFmtId="4" fontId="1" fillId="0" borderId="0" xfId="0" applyNumberFormat="1" applyFont="1" applyAlignment="1">
      <alignment horizontal="right" readingOrder="2"/>
    </xf>
    <xf numFmtId="0" fontId="0" fillId="0" borderId="0" xfId="0" applyAlignment="1">
      <alignment readingOrder="2"/>
    </xf>
    <xf numFmtId="10" fontId="0" fillId="0" borderId="0" xfId="0" applyNumberFormat="1" applyFont="1" applyAlignment="1">
      <alignment horizontal="right" readingOrder="2"/>
    </xf>
    <xf numFmtId="0" fontId="2" fillId="0" borderId="0" xfId="0" applyFont="1"/>
    <xf numFmtId="10" fontId="2" fillId="0" borderId="0" xfId="0" applyNumberFormat="1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2" fontId="0" fillId="0" borderId="0" xfId="0" applyNumberFormat="1" applyAlignment="1">
      <alignment horizontal="right" readingOrder="2"/>
    </xf>
    <xf numFmtId="2" fontId="1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7"/>
  <sheetViews>
    <sheetView rightToLeft="1" topLeftCell="A16" workbookViewId="0">
      <selection activeCell="B36" sqref="B36"/>
    </sheetView>
  </sheetViews>
  <sheetFormatPr defaultColWidth="9.125" defaultRowHeight="14.25" x14ac:dyDescent="0.2"/>
  <cols>
    <col min="1" max="1" width="9.125" style="7"/>
    <col min="2" max="2" width="41.125" style="7" bestFit="1" customWidth="1"/>
    <col min="3" max="3" width="23.375" style="7" bestFit="1" customWidth="1"/>
    <col min="4" max="4" width="19.75" style="7" bestFit="1" customWidth="1"/>
    <col min="5" max="16384" width="9.125" style="7"/>
  </cols>
  <sheetData>
    <row r="1" spans="2:4" ht="15" x14ac:dyDescent="0.25">
      <c r="B1" s="1" t="s">
        <v>0</v>
      </c>
      <c r="C1" s="1" t="s">
        <v>1</v>
      </c>
    </row>
    <row r="2" spans="2:4" ht="15" x14ac:dyDescent="0.25">
      <c r="B2" s="1" t="s">
        <v>2</v>
      </c>
    </row>
    <row r="3" spans="2:4" ht="15" x14ac:dyDescent="0.25">
      <c r="B3" s="1" t="s">
        <v>3</v>
      </c>
    </row>
    <row r="4" spans="2:4" ht="15" x14ac:dyDescent="0.25">
      <c r="B4" s="1" t="s">
        <v>362</v>
      </c>
    </row>
    <row r="5" spans="2:4" ht="15" x14ac:dyDescent="0.25">
      <c r="B5" s="1" t="s">
        <v>327</v>
      </c>
    </row>
    <row r="8" spans="2:4" ht="15" x14ac:dyDescent="0.25">
      <c r="B8" s="1" t="s">
        <v>328</v>
      </c>
    </row>
    <row r="9" spans="2:4" ht="15" x14ac:dyDescent="0.25">
      <c r="C9" s="1" t="s">
        <v>55</v>
      </c>
      <c r="D9" s="1" t="s">
        <v>329</v>
      </c>
    </row>
    <row r="10" spans="2:4" ht="15" x14ac:dyDescent="0.25">
      <c r="C10" s="1" t="s">
        <v>23</v>
      </c>
      <c r="D10" s="1" t="s">
        <v>22</v>
      </c>
    </row>
    <row r="11" spans="2:4" ht="15" x14ac:dyDescent="0.25">
      <c r="B11" s="1" t="s">
        <v>330</v>
      </c>
      <c r="C11" s="1">
        <v>0</v>
      </c>
      <c r="D11" s="2">
        <v>0</v>
      </c>
    </row>
    <row r="12" spans="2:4" ht="15" x14ac:dyDescent="0.25">
      <c r="B12" s="1" t="s">
        <v>331</v>
      </c>
      <c r="C12" s="6">
        <f>מזומנים!J10</f>
        <v>1333.3285700000001</v>
      </c>
      <c r="D12" s="2">
        <f>C12/$C$43</f>
        <v>0.27565481532242581</v>
      </c>
    </row>
    <row r="13" spans="2:4" ht="15" x14ac:dyDescent="0.25">
      <c r="B13" s="1" t="s">
        <v>332</v>
      </c>
      <c r="C13" s="1">
        <v>0</v>
      </c>
      <c r="D13" s="2">
        <f t="shared" ref="D13:D42" si="0">C13/$C$43</f>
        <v>0</v>
      </c>
    </row>
    <row r="14" spans="2:4" ht="15" x14ac:dyDescent="0.25">
      <c r="B14" s="1" t="s">
        <v>333</v>
      </c>
      <c r="C14" s="1">
        <v>555.48</v>
      </c>
      <c r="D14" s="2">
        <f t="shared" si="0"/>
        <v>0.1148409628808157</v>
      </c>
    </row>
    <row r="15" spans="2:4" ht="15" x14ac:dyDescent="0.25">
      <c r="B15" s="1" t="s">
        <v>334</v>
      </c>
      <c r="C15" s="1">
        <v>0</v>
      </c>
      <c r="D15" s="2">
        <f t="shared" si="0"/>
        <v>0</v>
      </c>
    </row>
    <row r="16" spans="2:4" ht="15" x14ac:dyDescent="0.25">
      <c r="B16" s="1" t="s">
        <v>335</v>
      </c>
      <c r="C16" s="1">
        <v>427.13</v>
      </c>
      <c r="D16" s="2">
        <f t="shared" si="0"/>
        <v>8.8305646423422646E-2</v>
      </c>
    </row>
    <row r="17" spans="2:4" ht="15" x14ac:dyDescent="0.25">
      <c r="B17" s="1" t="s">
        <v>336</v>
      </c>
      <c r="C17" s="1">
        <v>0</v>
      </c>
      <c r="D17" s="2">
        <f t="shared" si="0"/>
        <v>0</v>
      </c>
    </row>
    <row r="18" spans="2:4" ht="15" x14ac:dyDescent="0.25">
      <c r="B18" s="1" t="s">
        <v>337</v>
      </c>
      <c r="C18" s="1">
        <v>787.06</v>
      </c>
      <c r="D18" s="2">
        <f t="shared" si="0"/>
        <v>0.16271824052166559</v>
      </c>
    </row>
    <row r="19" spans="2:4" ht="15" x14ac:dyDescent="0.25">
      <c r="B19" s="1" t="s">
        <v>198</v>
      </c>
      <c r="C19" s="1">
        <v>0</v>
      </c>
      <c r="D19" s="2">
        <f t="shared" si="0"/>
        <v>0</v>
      </c>
    </row>
    <row r="20" spans="2:4" ht="15" x14ac:dyDescent="0.25">
      <c r="B20" s="1" t="s">
        <v>338</v>
      </c>
      <c r="C20" s="1">
        <v>0</v>
      </c>
      <c r="D20" s="2">
        <f t="shared" si="0"/>
        <v>0</v>
      </c>
    </row>
    <row r="21" spans="2:4" ht="15" x14ac:dyDescent="0.25">
      <c r="B21" s="1" t="s">
        <v>339</v>
      </c>
      <c r="C21" s="1">
        <v>0</v>
      </c>
      <c r="D21" s="2">
        <f t="shared" si="0"/>
        <v>0</v>
      </c>
    </row>
    <row r="22" spans="2:4" ht="15" x14ac:dyDescent="0.25">
      <c r="B22" s="1" t="s">
        <v>340</v>
      </c>
      <c r="C22" s="1">
        <v>0</v>
      </c>
      <c r="D22" s="2">
        <f t="shared" si="0"/>
        <v>0</v>
      </c>
    </row>
    <row r="23" spans="2:4" ht="15" x14ac:dyDescent="0.25">
      <c r="B23" s="1" t="s">
        <v>341</v>
      </c>
      <c r="C23" s="1">
        <v>0</v>
      </c>
      <c r="D23" s="2">
        <f t="shared" si="0"/>
        <v>0</v>
      </c>
    </row>
    <row r="24" spans="2:4" ht="15" x14ac:dyDescent="0.25">
      <c r="B24" s="1" t="s">
        <v>342</v>
      </c>
      <c r="C24" s="1">
        <v>0</v>
      </c>
      <c r="D24" s="2">
        <f t="shared" si="0"/>
        <v>0</v>
      </c>
    </row>
    <row r="25" spans="2:4" ht="15" x14ac:dyDescent="0.25">
      <c r="B25" s="1" t="s">
        <v>333</v>
      </c>
      <c r="C25" s="1">
        <v>0</v>
      </c>
      <c r="D25" s="2">
        <f t="shared" si="0"/>
        <v>0</v>
      </c>
    </row>
    <row r="26" spans="2:4" ht="15" x14ac:dyDescent="0.25">
      <c r="B26" s="1" t="s">
        <v>334</v>
      </c>
      <c r="C26" s="1">
        <v>0</v>
      </c>
      <c r="D26" s="2">
        <f t="shared" si="0"/>
        <v>0</v>
      </c>
    </row>
    <row r="27" spans="2:4" ht="15" x14ac:dyDescent="0.25">
      <c r="B27" s="1" t="s">
        <v>335</v>
      </c>
      <c r="C27" s="1">
        <v>0</v>
      </c>
      <c r="D27" s="2">
        <f t="shared" si="0"/>
        <v>0</v>
      </c>
    </row>
    <row r="28" spans="2:4" ht="15" x14ac:dyDescent="0.25">
      <c r="B28" s="1" t="s">
        <v>336</v>
      </c>
      <c r="C28" s="1">
        <v>0</v>
      </c>
      <c r="D28" s="2">
        <f t="shared" si="0"/>
        <v>0</v>
      </c>
    </row>
    <row r="29" spans="2:4" ht="15" x14ac:dyDescent="0.25">
      <c r="B29" s="1" t="s">
        <v>343</v>
      </c>
      <c r="C29" s="1">
        <v>0</v>
      </c>
      <c r="D29" s="2">
        <f t="shared" si="0"/>
        <v>0</v>
      </c>
    </row>
    <row r="30" spans="2:4" ht="15" x14ac:dyDescent="0.25">
      <c r="B30" s="1" t="s">
        <v>344</v>
      </c>
      <c r="C30" s="1">
        <v>0</v>
      </c>
      <c r="D30" s="2">
        <f t="shared" si="0"/>
        <v>0</v>
      </c>
    </row>
    <row r="31" spans="2:4" ht="15" x14ac:dyDescent="0.25">
      <c r="B31" s="1" t="s">
        <v>345</v>
      </c>
      <c r="C31" s="1">
        <v>0</v>
      </c>
      <c r="D31" s="2">
        <f t="shared" si="0"/>
        <v>0</v>
      </c>
    </row>
    <row r="32" spans="2:4" ht="15" x14ac:dyDescent="0.25">
      <c r="B32" s="1" t="s">
        <v>346</v>
      </c>
      <c r="C32" s="1">
        <v>0</v>
      </c>
      <c r="D32" s="2">
        <f t="shared" si="0"/>
        <v>0</v>
      </c>
    </row>
    <row r="33" spans="2:4" ht="15" x14ac:dyDescent="0.25">
      <c r="B33" s="1" t="s">
        <v>347</v>
      </c>
      <c r="C33" s="1">
        <v>0</v>
      </c>
      <c r="D33" s="2">
        <f t="shared" si="0"/>
        <v>0</v>
      </c>
    </row>
    <row r="34" spans="2:4" ht="15" x14ac:dyDescent="0.25">
      <c r="B34" s="1" t="s">
        <v>348</v>
      </c>
      <c r="C34" s="1">
        <v>0</v>
      </c>
      <c r="D34" s="2">
        <f t="shared" si="0"/>
        <v>0</v>
      </c>
    </row>
    <row r="35" spans="2:4" ht="15" x14ac:dyDescent="0.25">
      <c r="B35" s="1" t="s">
        <v>349</v>
      </c>
      <c r="C35" s="1">
        <v>0</v>
      </c>
      <c r="D35" s="2">
        <f t="shared" si="0"/>
        <v>0</v>
      </c>
    </row>
    <row r="36" spans="2:4" ht="15" x14ac:dyDescent="0.25">
      <c r="B36" s="1" t="s">
        <v>350</v>
      </c>
      <c r="C36" s="1">
        <v>0</v>
      </c>
      <c r="D36" s="2">
        <f t="shared" si="0"/>
        <v>0</v>
      </c>
    </row>
    <row r="37" spans="2:4" ht="15" x14ac:dyDescent="0.25">
      <c r="B37" s="1" t="s">
        <v>351</v>
      </c>
      <c r="C37" s="1">
        <v>0</v>
      </c>
      <c r="D37" s="2">
        <f t="shared" si="0"/>
        <v>0</v>
      </c>
    </row>
    <row r="38" spans="2:4" ht="15" x14ac:dyDescent="0.25">
      <c r="B38" s="1" t="s">
        <v>352</v>
      </c>
      <c r="C38" s="13">
        <f>'השקעות אחרות'!I9</f>
        <v>1733.95147</v>
      </c>
      <c r="D38" s="2">
        <f t="shared" si="0"/>
        <v>0.3584803348516703</v>
      </c>
    </row>
    <row r="39" spans="2:4" ht="15" x14ac:dyDescent="0.25">
      <c r="B39" s="1" t="s">
        <v>353</v>
      </c>
      <c r="C39" s="1">
        <v>0</v>
      </c>
      <c r="D39" s="2">
        <f t="shared" si="0"/>
        <v>0</v>
      </c>
    </row>
    <row r="40" spans="2:4" ht="15" x14ac:dyDescent="0.25">
      <c r="B40" s="1" t="s">
        <v>354</v>
      </c>
      <c r="C40" s="1">
        <v>0</v>
      </c>
      <c r="D40" s="2">
        <f t="shared" si="0"/>
        <v>0</v>
      </c>
    </row>
    <row r="41" spans="2:4" ht="15" x14ac:dyDescent="0.25">
      <c r="B41" s="1" t="s">
        <v>355</v>
      </c>
      <c r="C41" s="1">
        <v>0</v>
      </c>
      <c r="D41" s="2">
        <f t="shared" si="0"/>
        <v>0</v>
      </c>
    </row>
    <row r="42" spans="2:4" ht="15" x14ac:dyDescent="0.25">
      <c r="B42" s="1" t="s">
        <v>356</v>
      </c>
      <c r="C42" s="1">
        <v>0</v>
      </c>
      <c r="D42" s="2">
        <f t="shared" si="0"/>
        <v>0</v>
      </c>
    </row>
    <row r="43" spans="2:4" ht="15" x14ac:dyDescent="0.25">
      <c r="B43" s="1" t="s">
        <v>357</v>
      </c>
      <c r="C43" s="6">
        <f>SUM(C11:C42)</f>
        <v>4836.9500399999997</v>
      </c>
      <c r="D43" s="2">
        <v>1</v>
      </c>
    </row>
    <row r="44" spans="2:4" ht="15" x14ac:dyDescent="0.25">
      <c r="B44" s="1" t="s">
        <v>358</v>
      </c>
      <c r="C44" s="1">
        <v>0</v>
      </c>
      <c r="D44" s="2">
        <v>0</v>
      </c>
    </row>
    <row r="46" spans="2:4" ht="15" x14ac:dyDescent="0.25">
      <c r="B46" s="1" t="s">
        <v>359</v>
      </c>
      <c r="C46" s="1" t="s">
        <v>13</v>
      </c>
      <c r="D46" s="1" t="s">
        <v>360</v>
      </c>
    </row>
    <row r="47" spans="2:4" ht="15" x14ac:dyDescent="0.25">
      <c r="B47" s="1" t="s">
        <v>65</v>
      </c>
      <c r="C47" s="1" t="s">
        <v>361</v>
      </c>
      <c r="D47" s="1">
        <v>3.8439999999999999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topLeftCell="C1" workbookViewId="0">
      <selection activeCell="B17" sqref="B17:B24"/>
    </sheetView>
  </sheetViews>
  <sheetFormatPr defaultRowHeight="14.25" x14ac:dyDescent="0.2"/>
  <cols>
    <col min="2" max="2" width="30.625" bestFit="1" customWidth="1"/>
  </cols>
  <sheetData>
    <row r="1" spans="2:12" ht="15" x14ac:dyDescent="0.25">
      <c r="B1" s="1" t="s">
        <v>0</v>
      </c>
      <c r="C1" s="1" t="s">
        <v>0</v>
      </c>
    </row>
    <row r="2" spans="2:12" ht="15" x14ac:dyDescent="0.25">
      <c r="B2" s="1" t="s">
        <v>2</v>
      </c>
      <c r="C2" s="1" t="s">
        <v>2</v>
      </c>
    </row>
    <row r="3" spans="2:12" ht="15" x14ac:dyDescent="0.25">
      <c r="B3" s="1" t="s">
        <v>3</v>
      </c>
      <c r="C3" s="1" t="s">
        <v>3</v>
      </c>
    </row>
    <row r="4" spans="2:12" ht="15" x14ac:dyDescent="0.25">
      <c r="B4" s="1" t="s">
        <v>4</v>
      </c>
      <c r="C4" s="1" t="s">
        <v>362</v>
      </c>
    </row>
    <row r="5" spans="2:12" ht="15" x14ac:dyDescent="0.25">
      <c r="B5" s="1" t="s">
        <v>314</v>
      </c>
      <c r="C5" s="1" t="s">
        <v>185</v>
      </c>
    </row>
    <row r="6" spans="2:12" ht="15" x14ac:dyDescent="0.25">
      <c r="C6" s="1" t="s">
        <v>363</v>
      </c>
    </row>
    <row r="8" spans="2:12" ht="15" x14ac:dyDescent="0.25">
      <c r="B8" s="1" t="s">
        <v>6</v>
      </c>
      <c r="C8" s="1" t="s">
        <v>7</v>
      </c>
      <c r="D8" s="1" t="s">
        <v>70</v>
      </c>
      <c r="E8" s="1" t="s">
        <v>9</v>
      </c>
      <c r="F8" s="1" t="s">
        <v>10</v>
      </c>
      <c r="G8" s="1" t="s">
        <v>13</v>
      </c>
      <c r="H8" s="1" t="s">
        <v>14</v>
      </c>
      <c r="I8" s="1" t="s">
        <v>54</v>
      </c>
      <c r="J8" s="1" t="s">
        <v>115</v>
      </c>
      <c r="K8" s="1" t="s">
        <v>19</v>
      </c>
      <c r="L8" s="1" t="s">
        <v>56</v>
      </c>
    </row>
    <row r="9" spans="2:12" ht="15" x14ac:dyDescent="0.25">
      <c r="H9" s="1" t="s">
        <v>22</v>
      </c>
      <c r="I9" s="1" t="s">
        <v>22</v>
      </c>
      <c r="J9" s="1" t="s">
        <v>23</v>
      </c>
      <c r="K9" s="1" t="s">
        <v>22</v>
      </c>
      <c r="L9" s="1" t="s">
        <v>22</v>
      </c>
    </row>
    <row r="10" spans="2:12" ht="15" x14ac:dyDescent="0.25">
      <c r="B10" s="1" t="s">
        <v>315</v>
      </c>
      <c r="I10" s="2">
        <v>2.0000000000000001E-4</v>
      </c>
      <c r="J10" s="6">
        <f>J11</f>
        <v>1333.3285700000001</v>
      </c>
      <c r="K10" s="2">
        <v>1</v>
      </c>
      <c r="L10" s="2">
        <f>J10/'סכום נכסי הקרן'!$C$43</f>
        <v>0.27565481532242581</v>
      </c>
    </row>
    <row r="11" spans="2:12" ht="15" x14ac:dyDescent="0.25">
      <c r="B11" s="1" t="s">
        <v>47</v>
      </c>
      <c r="I11" s="2">
        <v>2.0000000000000001E-4</v>
      </c>
      <c r="J11" s="6">
        <f>SUM(J13:J16)</f>
        <v>1333.3285700000001</v>
      </c>
      <c r="K11" s="2">
        <v>1</v>
      </c>
      <c r="L11" s="2">
        <f>J11/'סכום נכסי הקרן'!$C$43</f>
        <v>0.27565481532242581</v>
      </c>
    </row>
    <row r="12" spans="2:12" ht="15" x14ac:dyDescent="0.25">
      <c r="B12" s="1" t="s">
        <v>316</v>
      </c>
    </row>
    <row r="13" spans="2:12" x14ac:dyDescent="0.2">
      <c r="B13" s="3" t="s">
        <v>317</v>
      </c>
      <c r="C13" s="3">
        <v>1111125</v>
      </c>
      <c r="D13" s="3">
        <v>22</v>
      </c>
      <c r="E13" s="3" t="s">
        <v>302</v>
      </c>
      <c r="G13" s="3" t="s">
        <v>60</v>
      </c>
      <c r="H13" s="4">
        <v>0</v>
      </c>
      <c r="I13" s="4">
        <v>0</v>
      </c>
      <c r="J13" s="3">
        <f>1509888.57/1000</f>
        <v>1509.8885700000001</v>
      </c>
      <c r="K13" s="4">
        <v>-0.32740000000000002</v>
      </c>
      <c r="L13" s="8">
        <f>J13/'סכום נכסי הקרן'!$C$43</f>
        <v>0.31215715637203484</v>
      </c>
    </row>
    <row r="14" spans="2:12" ht="15" x14ac:dyDescent="0.25">
      <c r="B14" s="1" t="s">
        <v>318</v>
      </c>
    </row>
    <row r="15" spans="2:12" x14ac:dyDescent="0.2">
      <c r="B15" s="3" t="s">
        <v>319</v>
      </c>
      <c r="C15" s="3">
        <v>1000280</v>
      </c>
      <c r="D15" s="3">
        <v>22</v>
      </c>
      <c r="E15" s="3" t="s">
        <v>302</v>
      </c>
      <c r="G15" s="3" t="s">
        <v>65</v>
      </c>
      <c r="H15" s="4">
        <v>0</v>
      </c>
      <c r="I15" s="4">
        <v>0</v>
      </c>
      <c r="J15" s="3">
        <v>37.64</v>
      </c>
      <c r="K15" s="4">
        <v>2.8199999999999999E-2</v>
      </c>
      <c r="L15" s="8">
        <f>J15/'סכום נכסי הקרן'!$C$43</f>
        <v>7.781763236901244E-3</v>
      </c>
    </row>
    <row r="16" spans="2:12" x14ac:dyDescent="0.2">
      <c r="B16" s="3" t="s">
        <v>320</v>
      </c>
      <c r="C16" s="3">
        <v>1000363</v>
      </c>
      <c r="D16" s="3">
        <v>22</v>
      </c>
      <c r="E16" s="3" t="s">
        <v>302</v>
      </c>
      <c r="G16" s="3" t="s">
        <v>65</v>
      </c>
      <c r="H16" s="4">
        <v>0</v>
      </c>
      <c r="I16" s="4">
        <v>0</v>
      </c>
      <c r="J16" s="3">
        <v>-214.2</v>
      </c>
      <c r="K16" s="4">
        <v>-0.16070000000000001</v>
      </c>
      <c r="L16" s="8">
        <f>J16/'סכום נכסי הקרן'!$C$43</f>
        <v>-4.4284104286510265E-2</v>
      </c>
    </row>
    <row r="17" spans="2:12" ht="15" x14ac:dyDescent="0.25">
      <c r="B17" s="1" t="s">
        <v>321</v>
      </c>
    </row>
    <row r="18" spans="2:12" ht="15" x14ac:dyDescent="0.25">
      <c r="B18" s="1" t="s">
        <v>322</v>
      </c>
    </row>
    <row r="19" spans="2:12" ht="15" x14ac:dyDescent="0.25">
      <c r="B19" s="1" t="s">
        <v>323</v>
      </c>
      <c r="J19" s="3"/>
    </row>
    <row r="20" spans="2:12" ht="15" x14ac:dyDescent="0.25">
      <c r="B20" s="1" t="s">
        <v>324</v>
      </c>
    </row>
    <row r="21" spans="2:12" ht="15" x14ac:dyDescent="0.25">
      <c r="B21" s="1" t="s">
        <v>68</v>
      </c>
      <c r="I21" s="2">
        <v>0</v>
      </c>
      <c r="J21" s="1">
        <v>0</v>
      </c>
      <c r="K21" s="2">
        <v>0</v>
      </c>
      <c r="L21" s="2">
        <v>0</v>
      </c>
    </row>
    <row r="22" spans="2:12" ht="15" x14ac:dyDescent="0.25">
      <c r="B22" s="1" t="s">
        <v>325</v>
      </c>
    </row>
    <row r="23" spans="2:12" ht="15" x14ac:dyDescent="0.25">
      <c r="B23" s="1" t="s">
        <v>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>
      <selection activeCell="B1" sqref="B1:B6"/>
    </sheetView>
  </sheetViews>
  <sheetFormatPr defaultRowHeight="14.25" x14ac:dyDescent="0.2"/>
  <cols>
    <col min="12" max="12" width="9.875" bestFit="1" customWidth="1"/>
  </cols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362</v>
      </c>
    </row>
    <row r="5" spans="2:17" ht="15" x14ac:dyDescent="0.25">
      <c r="B5" s="1" t="s">
        <v>185</v>
      </c>
    </row>
    <row r="6" spans="2:17" ht="15" x14ac:dyDescent="0.25">
      <c r="B6" s="1" t="s">
        <v>297</v>
      </c>
    </row>
    <row r="8" spans="2:17" ht="15" x14ac:dyDescent="0.25">
      <c r="B8" s="1" t="s">
        <v>6</v>
      </c>
      <c r="C8" s="1" t="s">
        <v>7</v>
      </c>
      <c r="D8" s="1" t="s">
        <v>191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54</v>
      </c>
      <c r="L8" s="1" t="s">
        <v>16</v>
      </c>
      <c r="M8" s="1" t="s">
        <v>89</v>
      </c>
      <c r="N8" s="1" t="s">
        <v>115</v>
      </c>
      <c r="O8" s="1" t="s">
        <v>18</v>
      </c>
      <c r="P8" s="1" t="s">
        <v>19</v>
      </c>
      <c r="Q8" s="1" t="s">
        <v>20</v>
      </c>
    </row>
    <row r="9" spans="2:17" ht="15" x14ac:dyDescent="0.25">
      <c r="H9" s="1" t="s">
        <v>21</v>
      </c>
      <c r="J9" s="1" t="s">
        <v>22</v>
      </c>
      <c r="K9" s="1" t="s">
        <v>22</v>
      </c>
      <c r="M9" s="1" t="s">
        <v>90</v>
      </c>
      <c r="N9" s="1" t="s">
        <v>23</v>
      </c>
      <c r="O9" s="1" t="s">
        <v>22</v>
      </c>
      <c r="P9" s="1" t="s">
        <v>22</v>
      </c>
      <c r="Q9" s="1" t="s">
        <v>22</v>
      </c>
    </row>
    <row r="10" spans="2:17" ht="15" x14ac:dyDescent="0.25">
      <c r="B10" s="1" t="s">
        <v>177</v>
      </c>
      <c r="H10" s="1">
        <v>3.23</v>
      </c>
      <c r="K10" s="2">
        <v>6.0000000000000001E-3</v>
      </c>
      <c r="N10" s="1">
        <v>555.48</v>
      </c>
      <c r="O10" s="2">
        <v>0</v>
      </c>
      <c r="P10" s="2">
        <v>1</v>
      </c>
      <c r="Q10" s="2">
        <f>N10/'סכום נכסי הקרן'!$C$43</f>
        <v>0.1148409628808157</v>
      </c>
    </row>
    <row r="11" spans="2:17" ht="15" x14ac:dyDescent="0.25">
      <c r="B11" s="1" t="s">
        <v>289</v>
      </c>
      <c r="H11" s="1">
        <v>3.23</v>
      </c>
      <c r="K11" s="2">
        <v>6.0000000000000001E-3</v>
      </c>
      <c r="N11" s="1">
        <v>555.48</v>
      </c>
      <c r="O11" s="2">
        <v>0</v>
      </c>
      <c r="P11" s="2">
        <v>1</v>
      </c>
      <c r="Q11" s="2">
        <f>N11/'סכום נכסי הקרן'!$C$43</f>
        <v>0.1148409628808157</v>
      </c>
    </row>
    <row r="12" spans="2:17" ht="15" x14ac:dyDescent="0.25">
      <c r="B12" s="1" t="s">
        <v>298</v>
      </c>
      <c r="H12" s="1">
        <v>3.11</v>
      </c>
      <c r="K12" s="2">
        <v>3.5999999999999999E-3</v>
      </c>
      <c r="N12" s="1">
        <v>277.67</v>
      </c>
      <c r="O12" s="2">
        <v>0</v>
      </c>
      <c r="P12" s="2">
        <v>0.49990000000000001</v>
      </c>
      <c r="Q12" s="2">
        <f>N12/'סכום נכסי הקרן'!$C$43</f>
        <v>5.740600951090246E-2</v>
      </c>
    </row>
    <row r="13" spans="2:17" ht="15" x14ac:dyDescent="0.25">
      <c r="B13" s="1" t="s">
        <v>299</v>
      </c>
    </row>
    <row r="14" spans="2:17" ht="15" x14ac:dyDescent="0.25">
      <c r="B14" s="1" t="s">
        <v>300</v>
      </c>
    </row>
    <row r="15" spans="2:17" x14ac:dyDescent="0.2">
      <c r="B15" s="3" t="s">
        <v>301</v>
      </c>
      <c r="C15" s="3">
        <v>1108927</v>
      </c>
      <c r="D15" s="3" t="s">
        <v>205</v>
      </c>
      <c r="E15" s="3" t="s">
        <v>302</v>
      </c>
      <c r="G15" s="3" t="s">
        <v>248</v>
      </c>
      <c r="H15" s="3">
        <v>1.3</v>
      </c>
      <c r="I15" s="3" t="s">
        <v>60</v>
      </c>
      <c r="J15" s="4">
        <v>3.5000000000000003E-2</v>
      </c>
      <c r="K15" s="4">
        <v>3.0000000000000001E-3</v>
      </c>
      <c r="L15" s="5">
        <v>149390</v>
      </c>
      <c r="M15" s="3">
        <v>123.8</v>
      </c>
      <c r="N15" s="3">
        <v>184.94</v>
      </c>
      <c r="O15" s="4">
        <v>0</v>
      </c>
      <c r="P15" s="4">
        <v>0.33289999999999997</v>
      </c>
      <c r="Q15" s="8">
        <f>N15/'סכום נכסי הקרן'!$C$43</f>
        <v>3.8234837753254945E-2</v>
      </c>
    </row>
    <row r="16" spans="2:17" x14ac:dyDescent="0.2">
      <c r="B16" s="3" t="s">
        <v>303</v>
      </c>
      <c r="C16" s="3">
        <v>9590431</v>
      </c>
      <c r="D16" s="3" t="s">
        <v>205</v>
      </c>
      <c r="E16" s="3" t="s">
        <v>302</v>
      </c>
      <c r="G16" s="3" t="s">
        <v>248</v>
      </c>
      <c r="H16" s="3">
        <v>6.72</v>
      </c>
      <c r="I16" s="3" t="s">
        <v>60</v>
      </c>
      <c r="J16" s="4">
        <v>0.04</v>
      </c>
      <c r="K16" s="4">
        <v>4.8999999999999998E-3</v>
      </c>
      <c r="L16" s="5">
        <v>59450</v>
      </c>
      <c r="M16" s="3">
        <v>155.97999999999999</v>
      </c>
      <c r="N16" s="3">
        <v>92.73</v>
      </c>
      <c r="O16" s="4">
        <v>0</v>
      </c>
      <c r="P16" s="4">
        <v>0.16689999999999999</v>
      </c>
      <c r="Q16" s="8">
        <f>N16/'סכום נכסי הקרן'!$C$43</f>
        <v>1.9171171757647515E-2</v>
      </c>
    </row>
    <row r="17" spans="2:17" ht="15" x14ac:dyDescent="0.25">
      <c r="B17" s="1" t="s">
        <v>304</v>
      </c>
    </row>
    <row r="18" spans="2:17" ht="15" x14ac:dyDescent="0.25">
      <c r="B18" s="1" t="s">
        <v>292</v>
      </c>
      <c r="H18" s="1">
        <v>3.35</v>
      </c>
      <c r="K18" s="2">
        <v>8.3000000000000001E-3</v>
      </c>
      <c r="N18" s="1">
        <v>277.8</v>
      </c>
      <c r="O18" s="2">
        <v>0</v>
      </c>
      <c r="P18" s="2">
        <v>0.50009999999999999</v>
      </c>
      <c r="Q18" s="2">
        <f>N18/'סכום נכסי הקרן'!$C$43</f>
        <v>5.743288595141248E-2</v>
      </c>
    </row>
    <row r="19" spans="2:17" ht="15" x14ac:dyDescent="0.25">
      <c r="B19" s="1" t="s">
        <v>305</v>
      </c>
    </row>
    <row r="20" spans="2:17" ht="15" x14ac:dyDescent="0.25">
      <c r="B20" s="1" t="s">
        <v>306</v>
      </c>
    </row>
    <row r="21" spans="2:17" x14ac:dyDescent="0.2">
      <c r="B21" s="3" t="s">
        <v>307</v>
      </c>
      <c r="C21" s="3">
        <v>1099456</v>
      </c>
      <c r="D21" s="3" t="s">
        <v>205</v>
      </c>
      <c r="E21" s="3" t="s">
        <v>302</v>
      </c>
      <c r="G21" s="3" t="s">
        <v>248</v>
      </c>
      <c r="H21" s="3">
        <v>7.94</v>
      </c>
      <c r="I21" s="3" t="s">
        <v>60</v>
      </c>
      <c r="J21" s="4">
        <v>6.25E-2</v>
      </c>
      <c r="K21" s="4">
        <v>2.0899999999999998E-2</v>
      </c>
      <c r="L21" s="5">
        <v>67415</v>
      </c>
      <c r="M21" s="3">
        <v>137.69999999999999</v>
      </c>
      <c r="N21" s="3">
        <v>92.83</v>
      </c>
      <c r="O21" s="4">
        <v>0</v>
      </c>
      <c r="P21" s="4">
        <v>0.1671</v>
      </c>
      <c r="Q21" s="8">
        <f>N21/'סכום נכסי הקרן'!$C$43</f>
        <v>1.919184594265522E-2</v>
      </c>
    </row>
    <row r="22" spans="2:17" x14ac:dyDescent="0.2">
      <c r="B22" s="3" t="s">
        <v>308</v>
      </c>
      <c r="C22" s="3">
        <v>1126218</v>
      </c>
      <c r="D22" s="3" t="s">
        <v>205</v>
      </c>
      <c r="E22" s="3" t="s">
        <v>302</v>
      </c>
      <c r="G22" s="3" t="s">
        <v>248</v>
      </c>
      <c r="H22" s="3">
        <v>1.05</v>
      </c>
      <c r="I22" s="3" t="s">
        <v>60</v>
      </c>
      <c r="J22" s="4">
        <v>0.04</v>
      </c>
      <c r="K22" s="4">
        <v>2E-3</v>
      </c>
      <c r="L22" s="5">
        <v>171622</v>
      </c>
      <c r="M22" s="3">
        <v>107.78</v>
      </c>
      <c r="N22" s="3">
        <v>184.97</v>
      </c>
      <c r="O22" s="4">
        <v>0</v>
      </c>
      <c r="P22" s="4">
        <v>0.33300000000000002</v>
      </c>
      <c r="Q22" s="8">
        <f>N22/'סכום נכסי הקרן'!$C$43</f>
        <v>3.8241040008757256E-2</v>
      </c>
    </row>
    <row r="23" spans="2:17" ht="15" x14ac:dyDescent="0.25">
      <c r="B23" s="1" t="s">
        <v>309</v>
      </c>
    </row>
    <row r="24" spans="2:17" ht="15" x14ac:dyDescent="0.25">
      <c r="B24" s="1" t="s">
        <v>310</v>
      </c>
      <c r="H24" s="1">
        <v>0</v>
      </c>
      <c r="K24" s="2">
        <v>0</v>
      </c>
      <c r="N24" s="1">
        <v>0</v>
      </c>
      <c r="O24" s="2">
        <v>0</v>
      </c>
      <c r="P24" s="2">
        <v>0</v>
      </c>
      <c r="Q24" s="2">
        <v>0</v>
      </c>
    </row>
    <row r="25" spans="2:17" ht="15" x14ac:dyDescent="0.25">
      <c r="B25" s="1" t="s">
        <v>311</v>
      </c>
    </row>
    <row r="26" spans="2:17" ht="15" x14ac:dyDescent="0.25">
      <c r="B26" s="1" t="s">
        <v>68</v>
      </c>
      <c r="H26" s="1">
        <v>0</v>
      </c>
      <c r="K26" s="2">
        <v>0</v>
      </c>
      <c r="N26" s="1">
        <v>0</v>
      </c>
      <c r="O26" s="2">
        <v>0</v>
      </c>
      <c r="P26" s="2">
        <v>0</v>
      </c>
      <c r="Q26" s="2">
        <v>0</v>
      </c>
    </row>
    <row r="27" spans="2:17" ht="15" x14ac:dyDescent="0.25">
      <c r="B27" s="1" t="s">
        <v>312</v>
      </c>
      <c r="H27" s="1">
        <v>0</v>
      </c>
      <c r="K27" s="2">
        <v>0</v>
      </c>
      <c r="N27" s="1">
        <v>0</v>
      </c>
      <c r="O27" s="2">
        <v>0</v>
      </c>
      <c r="P27" s="2">
        <v>0</v>
      </c>
      <c r="Q27" s="2">
        <v>0</v>
      </c>
    </row>
    <row r="28" spans="2:17" ht="15" x14ac:dyDescent="0.25">
      <c r="B28" s="1" t="s">
        <v>182</v>
      </c>
    </row>
    <row r="29" spans="2:17" ht="15" x14ac:dyDescent="0.25">
      <c r="B29" s="1" t="s">
        <v>183</v>
      </c>
      <c r="H29" s="1">
        <v>0</v>
      </c>
      <c r="K29" s="2">
        <v>0</v>
      </c>
      <c r="N29" s="1">
        <v>0</v>
      </c>
      <c r="O29" s="2">
        <v>0</v>
      </c>
      <c r="P29" s="2">
        <v>0</v>
      </c>
      <c r="Q29" s="2">
        <v>0</v>
      </c>
    </row>
    <row r="30" spans="2:17" ht="15" x14ac:dyDescent="0.25">
      <c r="B30" s="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rightToLeft="1" workbookViewId="0"/>
  </sheetViews>
  <sheetFormatPr defaultRowHeight="14.25" x14ac:dyDescent="0.2"/>
  <sheetData>
    <row r="1" spans="2:20" ht="15" x14ac:dyDescent="0.25">
      <c r="B1" s="1" t="s">
        <v>0</v>
      </c>
      <c r="C1" s="1" t="s">
        <v>1</v>
      </c>
    </row>
    <row r="2" spans="2:20" ht="15" x14ac:dyDescent="0.25">
      <c r="B2" s="1" t="s">
        <v>2</v>
      </c>
    </row>
    <row r="3" spans="2:20" ht="15" x14ac:dyDescent="0.25">
      <c r="B3" s="1" t="s">
        <v>3</v>
      </c>
    </row>
    <row r="4" spans="2:20" ht="15" x14ac:dyDescent="0.25">
      <c r="B4" s="1" t="s">
        <v>362</v>
      </c>
    </row>
    <row r="5" spans="2:20" ht="15" x14ac:dyDescent="0.25">
      <c r="B5" s="1" t="s">
        <v>185</v>
      </c>
    </row>
    <row r="6" spans="2:20" ht="15" x14ac:dyDescent="0.25">
      <c r="B6" s="1" t="s">
        <v>167</v>
      </c>
    </row>
    <row r="8" spans="2:20" ht="15" x14ac:dyDescent="0.25">
      <c r="B8" s="1" t="s">
        <v>6</v>
      </c>
      <c r="C8" s="1" t="s">
        <v>7</v>
      </c>
      <c r="D8" s="1" t="s">
        <v>191</v>
      </c>
      <c r="E8" s="1" t="s">
        <v>153</v>
      </c>
      <c r="F8" s="1" t="s">
        <v>70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54</v>
      </c>
      <c r="O8" s="1" t="s">
        <v>16</v>
      </c>
      <c r="P8" s="1" t="s">
        <v>89</v>
      </c>
      <c r="Q8" s="1" t="s">
        <v>115</v>
      </c>
      <c r="R8" s="1" t="s">
        <v>161</v>
      </c>
      <c r="S8" s="1" t="s">
        <v>19</v>
      </c>
      <c r="T8" s="1" t="s">
        <v>20</v>
      </c>
    </row>
    <row r="9" spans="2:20" ht="15" x14ac:dyDescent="0.25">
      <c r="K9" s="1" t="s">
        <v>21</v>
      </c>
      <c r="M9" s="1" t="s">
        <v>22</v>
      </c>
      <c r="N9" s="1" t="s">
        <v>22</v>
      </c>
      <c r="P9" s="1" t="s">
        <v>90</v>
      </c>
      <c r="Q9" s="1" t="s">
        <v>23</v>
      </c>
      <c r="R9" s="1" t="s">
        <v>22</v>
      </c>
      <c r="S9" s="1" t="s">
        <v>22</v>
      </c>
      <c r="T9" s="1" t="s">
        <v>22</v>
      </c>
    </row>
    <row r="10" spans="2:20" ht="15" x14ac:dyDescent="0.25">
      <c r="B10" s="1" t="s">
        <v>288</v>
      </c>
      <c r="K10" s="1">
        <v>0</v>
      </c>
      <c r="N10" s="2">
        <v>0</v>
      </c>
      <c r="Q10" s="1">
        <v>0</v>
      </c>
      <c r="R10" s="2">
        <v>0</v>
      </c>
      <c r="S10" s="2">
        <v>0</v>
      </c>
      <c r="T10" s="2">
        <v>0</v>
      </c>
    </row>
    <row r="11" spans="2:20" ht="15" x14ac:dyDescent="0.25">
      <c r="B11" s="1" t="s">
        <v>289</v>
      </c>
      <c r="K11" s="1">
        <v>0</v>
      </c>
      <c r="N11" s="2">
        <v>0</v>
      </c>
      <c r="Q11" s="1">
        <v>0</v>
      </c>
      <c r="R11" s="2">
        <v>0</v>
      </c>
      <c r="S11" s="2">
        <v>0</v>
      </c>
      <c r="T11" s="2">
        <v>0</v>
      </c>
    </row>
    <row r="12" spans="2:20" ht="15" x14ac:dyDescent="0.25">
      <c r="B12" s="1" t="s">
        <v>290</v>
      </c>
      <c r="K12" s="1">
        <v>0</v>
      </c>
      <c r="N12" s="2">
        <v>0</v>
      </c>
      <c r="Q12" s="1">
        <v>0</v>
      </c>
      <c r="R12" s="2">
        <v>0</v>
      </c>
      <c r="S12" s="2">
        <v>0</v>
      </c>
      <c r="T12" s="2">
        <v>0</v>
      </c>
    </row>
    <row r="13" spans="2:20" ht="15" x14ac:dyDescent="0.25">
      <c r="B13" s="1" t="s">
        <v>291</v>
      </c>
    </row>
    <row r="14" spans="2:20" ht="15" x14ac:dyDescent="0.25">
      <c r="B14" s="1" t="s">
        <v>292</v>
      </c>
      <c r="K14" s="1">
        <v>0</v>
      </c>
      <c r="N14" s="2">
        <v>0</v>
      </c>
      <c r="Q14" s="1">
        <v>0</v>
      </c>
      <c r="R14" s="2">
        <v>0</v>
      </c>
      <c r="S14" s="2">
        <v>0</v>
      </c>
      <c r="T14" s="2">
        <v>0</v>
      </c>
    </row>
    <row r="15" spans="2:20" ht="15" x14ac:dyDescent="0.25">
      <c r="B15" s="1" t="s">
        <v>40</v>
      </c>
    </row>
    <row r="16" spans="2:20" ht="15" x14ac:dyDescent="0.25">
      <c r="B16" s="1" t="s">
        <v>293</v>
      </c>
      <c r="K16" s="1">
        <v>0</v>
      </c>
      <c r="N16" s="2">
        <v>0</v>
      </c>
      <c r="Q16" s="1">
        <v>0</v>
      </c>
      <c r="R16" s="2">
        <v>0</v>
      </c>
      <c r="S16" s="2">
        <v>0</v>
      </c>
      <c r="T16" s="2">
        <v>0</v>
      </c>
    </row>
    <row r="17" spans="2:20" ht="15" x14ac:dyDescent="0.25">
      <c r="B17" s="1" t="s">
        <v>32</v>
      </c>
    </row>
    <row r="18" spans="2:20" ht="15" x14ac:dyDescent="0.25">
      <c r="B18" s="1" t="s">
        <v>294</v>
      </c>
      <c r="K18" s="1">
        <v>0</v>
      </c>
      <c r="N18" s="2">
        <v>0</v>
      </c>
      <c r="Q18" s="1">
        <v>0</v>
      </c>
      <c r="R18" s="2">
        <v>0</v>
      </c>
      <c r="S18" s="2">
        <v>0</v>
      </c>
      <c r="T18" s="2">
        <v>0</v>
      </c>
    </row>
    <row r="19" spans="2:20" ht="15" x14ac:dyDescent="0.25">
      <c r="B19" s="1" t="s">
        <v>295</v>
      </c>
      <c r="K19" s="1">
        <v>0</v>
      </c>
      <c r="N19" s="2">
        <v>0</v>
      </c>
      <c r="Q19" s="1">
        <v>0</v>
      </c>
      <c r="R19" s="2">
        <v>0</v>
      </c>
      <c r="S19" s="2">
        <v>0</v>
      </c>
      <c r="T19" s="2">
        <v>0</v>
      </c>
    </row>
    <row r="20" spans="2:20" ht="15" x14ac:dyDescent="0.25">
      <c r="B20" s="1" t="s">
        <v>157</v>
      </c>
    </row>
    <row r="21" spans="2:20" ht="15" x14ac:dyDescent="0.25">
      <c r="B21" s="1" t="s">
        <v>296</v>
      </c>
      <c r="K21" s="1">
        <v>0</v>
      </c>
      <c r="N21" s="2">
        <v>0</v>
      </c>
      <c r="Q21" s="1">
        <v>0</v>
      </c>
      <c r="R21" s="2">
        <v>0</v>
      </c>
      <c r="S21" s="2">
        <v>0</v>
      </c>
      <c r="T21" s="2">
        <v>0</v>
      </c>
    </row>
    <row r="22" spans="2:20" ht="15" x14ac:dyDescent="0.25">
      <c r="B22" s="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rightToLeft="1" topLeftCell="A4" workbookViewId="0">
      <selection activeCell="T10" sqref="T10"/>
    </sheetView>
  </sheetViews>
  <sheetFormatPr defaultRowHeight="14.25" x14ac:dyDescent="0.2"/>
  <sheetData>
    <row r="1" spans="2:20" ht="15" x14ac:dyDescent="0.25">
      <c r="B1" s="1" t="s">
        <v>0</v>
      </c>
      <c r="C1" s="1" t="s">
        <v>1</v>
      </c>
    </row>
    <row r="2" spans="2:20" ht="15" x14ac:dyDescent="0.25">
      <c r="B2" s="1" t="s">
        <v>2</v>
      </c>
    </row>
    <row r="3" spans="2:20" ht="15" x14ac:dyDescent="0.25">
      <c r="B3" s="1" t="s">
        <v>3</v>
      </c>
    </row>
    <row r="4" spans="2:20" ht="15" x14ac:dyDescent="0.25">
      <c r="B4" s="1" t="s">
        <v>362</v>
      </c>
    </row>
    <row r="5" spans="2:20" ht="15" x14ac:dyDescent="0.25">
      <c r="B5" s="1" t="s">
        <v>185</v>
      </c>
    </row>
    <row r="6" spans="2:20" ht="15" x14ac:dyDescent="0.25">
      <c r="B6" s="1" t="s">
        <v>160</v>
      </c>
    </row>
    <row r="8" spans="2:20" ht="15" x14ac:dyDescent="0.25">
      <c r="B8" s="1" t="s">
        <v>6</v>
      </c>
      <c r="C8" s="1" t="s">
        <v>7</v>
      </c>
      <c r="D8" s="1" t="s">
        <v>191</v>
      </c>
      <c r="E8" s="1" t="s">
        <v>153</v>
      </c>
      <c r="F8" s="1" t="s">
        <v>70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54</v>
      </c>
      <c r="O8" s="1" t="s">
        <v>16</v>
      </c>
      <c r="P8" s="1" t="s">
        <v>89</v>
      </c>
      <c r="Q8" s="1" t="s">
        <v>115</v>
      </c>
      <c r="R8" s="1" t="s">
        <v>161</v>
      </c>
      <c r="S8" s="1" t="s">
        <v>19</v>
      </c>
      <c r="T8" s="1" t="s">
        <v>20</v>
      </c>
    </row>
    <row r="9" spans="2:20" ht="15" x14ac:dyDescent="0.25">
      <c r="K9" s="1" t="s">
        <v>21</v>
      </c>
      <c r="M9" s="1" t="s">
        <v>22</v>
      </c>
      <c r="N9" s="1" t="s">
        <v>22</v>
      </c>
      <c r="P9" s="1" t="s">
        <v>90</v>
      </c>
      <c r="Q9" s="1" t="s">
        <v>23</v>
      </c>
      <c r="R9" s="1" t="s">
        <v>22</v>
      </c>
      <c r="S9" s="1" t="s">
        <v>22</v>
      </c>
      <c r="T9" s="1" t="s">
        <v>22</v>
      </c>
    </row>
    <row r="10" spans="2:20" ht="15" x14ac:dyDescent="0.25">
      <c r="B10" s="1" t="s">
        <v>243</v>
      </c>
      <c r="K10" s="1">
        <v>3.16</v>
      </c>
      <c r="N10" s="2">
        <v>1.8100000000000002E-2</v>
      </c>
      <c r="Q10" s="1">
        <v>427.13</v>
      </c>
      <c r="R10" s="2">
        <v>0</v>
      </c>
      <c r="S10" s="2">
        <v>1</v>
      </c>
      <c r="T10" s="2">
        <f>Q10/'סכום נכסי הקרן'!$C$43</f>
        <v>8.8305646423422646E-2</v>
      </c>
    </row>
    <row r="11" spans="2:20" ht="15" x14ac:dyDescent="0.25">
      <c r="B11" s="1" t="s">
        <v>47</v>
      </c>
      <c r="K11" s="1">
        <v>3.16</v>
      </c>
      <c r="N11" s="2">
        <v>1.8100000000000002E-2</v>
      </c>
      <c r="Q11" s="1">
        <v>427.13</v>
      </c>
      <c r="R11" s="2">
        <v>0</v>
      </c>
      <c r="S11" s="2">
        <v>1</v>
      </c>
      <c r="T11" s="2">
        <f>Q11/'סכום נכסי הקרן'!$C$43</f>
        <v>8.8305646423422646E-2</v>
      </c>
    </row>
    <row r="12" spans="2:20" ht="15" x14ac:dyDescent="0.25">
      <c r="B12" s="1" t="s">
        <v>37</v>
      </c>
      <c r="K12" s="1">
        <v>3.35</v>
      </c>
      <c r="N12" s="2">
        <v>1.5299999999999999E-2</v>
      </c>
      <c r="Q12" s="1">
        <v>278.82</v>
      </c>
      <c r="R12" s="2">
        <v>0</v>
      </c>
      <c r="S12" s="2">
        <v>0.65280000000000005</v>
      </c>
      <c r="T12" s="2">
        <f>Q12/'סכום נכסי הקרן'!$C$43</f>
        <v>5.7643762638491094E-2</v>
      </c>
    </row>
    <row r="13" spans="2:20" ht="15" x14ac:dyDescent="0.25">
      <c r="B13" s="1" t="s">
        <v>38</v>
      </c>
    </row>
    <row r="14" spans="2:20" x14ac:dyDescent="0.2">
      <c r="B14" s="3" t="s">
        <v>59</v>
      </c>
      <c r="C14" s="3">
        <v>6990154</v>
      </c>
      <c r="D14" s="3" t="s">
        <v>205</v>
      </c>
      <c r="E14" s="3" t="s">
        <v>244</v>
      </c>
      <c r="F14" s="3">
        <v>520025438</v>
      </c>
      <c r="G14" s="3" t="s">
        <v>245</v>
      </c>
      <c r="H14" s="3" t="s">
        <v>246</v>
      </c>
      <c r="I14" s="3" t="s">
        <v>247</v>
      </c>
      <c r="J14" s="3" t="s">
        <v>248</v>
      </c>
      <c r="K14" s="3">
        <v>5.7</v>
      </c>
      <c r="L14" s="3" t="s">
        <v>60</v>
      </c>
      <c r="M14" s="4">
        <v>4.9500000000000002E-2</v>
      </c>
      <c r="N14" s="4">
        <v>2.6599999999999999E-2</v>
      </c>
      <c r="O14" s="5">
        <v>13679</v>
      </c>
      <c r="P14" s="3">
        <v>135.61000000000001</v>
      </c>
      <c r="Q14" s="3">
        <v>18.55</v>
      </c>
      <c r="R14" s="4">
        <v>0</v>
      </c>
      <c r="S14" s="4">
        <v>4.3400000000000001E-2</v>
      </c>
      <c r="T14" s="8">
        <f>Q14/'סכום נכסי הקרן'!$C$43</f>
        <v>3.8350613189298108E-3</v>
      </c>
    </row>
    <row r="15" spans="2:20" x14ac:dyDescent="0.2">
      <c r="B15" s="3" t="s">
        <v>249</v>
      </c>
      <c r="C15" s="3">
        <v>1126598</v>
      </c>
      <c r="D15" s="3" t="s">
        <v>205</v>
      </c>
      <c r="E15" s="3" t="s">
        <v>244</v>
      </c>
      <c r="F15" s="3">
        <v>513141879</v>
      </c>
      <c r="G15" s="3" t="s">
        <v>250</v>
      </c>
      <c r="H15" s="3" t="s">
        <v>251</v>
      </c>
      <c r="I15" s="3" t="s">
        <v>252</v>
      </c>
      <c r="J15" s="3" t="s">
        <v>248</v>
      </c>
      <c r="K15" s="3">
        <v>2.4500000000000002</v>
      </c>
      <c r="L15" s="3" t="s">
        <v>60</v>
      </c>
      <c r="M15" s="4">
        <v>2.8000000000000001E-2</v>
      </c>
      <c r="N15" s="4">
        <v>7.7000000000000002E-3</v>
      </c>
      <c r="O15" s="5">
        <v>17256</v>
      </c>
      <c r="P15" s="3">
        <v>107.21</v>
      </c>
      <c r="Q15" s="3">
        <v>18.5</v>
      </c>
      <c r="R15" s="4">
        <v>0</v>
      </c>
      <c r="S15" s="4">
        <v>4.3299999999999998E-2</v>
      </c>
      <c r="T15" s="8">
        <f>Q15/'סכום נכסי הקרן'!$C$43</f>
        <v>3.8247242264259568E-3</v>
      </c>
    </row>
    <row r="16" spans="2:20" x14ac:dyDescent="0.2">
      <c r="B16" s="3" t="s">
        <v>253</v>
      </c>
      <c r="C16" s="3">
        <v>7460140</v>
      </c>
      <c r="D16" s="3" t="s">
        <v>205</v>
      </c>
      <c r="E16" s="3" t="s">
        <v>244</v>
      </c>
      <c r="F16" s="3">
        <v>520003781</v>
      </c>
      <c r="G16" s="3" t="s">
        <v>254</v>
      </c>
      <c r="H16" s="3" t="s">
        <v>251</v>
      </c>
      <c r="I16" s="3" t="s">
        <v>247</v>
      </c>
      <c r="J16" s="3" t="s">
        <v>248</v>
      </c>
      <c r="K16" s="3">
        <v>0.57999999999999996</v>
      </c>
      <c r="L16" s="3" t="s">
        <v>60</v>
      </c>
      <c r="M16" s="4">
        <v>4.1000000000000002E-2</v>
      </c>
      <c r="N16" s="4">
        <v>8.6999999999999994E-3</v>
      </c>
      <c r="O16" s="5">
        <v>14941</v>
      </c>
      <c r="P16" s="3">
        <v>123.81</v>
      </c>
      <c r="Q16" s="3">
        <v>18.5</v>
      </c>
      <c r="R16" s="4">
        <v>1E-4</v>
      </c>
      <c r="S16" s="4">
        <v>4.3299999999999998E-2</v>
      </c>
      <c r="T16" s="8">
        <f>Q16/'סכום נכסי הקרן'!$C$43</f>
        <v>3.8247242264259568E-3</v>
      </c>
    </row>
    <row r="17" spans="2:20" x14ac:dyDescent="0.2">
      <c r="B17" s="3" t="s">
        <v>255</v>
      </c>
      <c r="C17" s="3">
        <v>1260546</v>
      </c>
      <c r="D17" s="3" t="s">
        <v>205</v>
      </c>
      <c r="E17" s="3" t="s">
        <v>244</v>
      </c>
      <c r="F17" s="3">
        <v>520033234</v>
      </c>
      <c r="G17" s="3" t="s">
        <v>245</v>
      </c>
      <c r="H17" s="3" t="s">
        <v>256</v>
      </c>
      <c r="I17" s="3" t="s">
        <v>247</v>
      </c>
      <c r="J17" s="3" t="s">
        <v>248</v>
      </c>
      <c r="K17" s="3">
        <v>5.0599999999999996</v>
      </c>
      <c r="L17" s="3" t="s">
        <v>60</v>
      </c>
      <c r="M17" s="4">
        <v>5.3499999999999999E-2</v>
      </c>
      <c r="N17" s="4">
        <v>2.86E-2</v>
      </c>
      <c r="O17" s="5">
        <v>15849</v>
      </c>
      <c r="P17" s="3">
        <v>117.25</v>
      </c>
      <c r="Q17" s="3">
        <v>18.579999999999998</v>
      </c>
      <c r="R17" s="4">
        <v>0</v>
      </c>
      <c r="S17" s="4">
        <v>4.3499999999999997E-2</v>
      </c>
      <c r="T17" s="8">
        <f>Q17/'סכום נכסי הקרן'!$C$43</f>
        <v>3.8412635744321227E-3</v>
      </c>
    </row>
    <row r="18" spans="2:20" x14ac:dyDescent="0.2">
      <c r="B18" s="3" t="s">
        <v>257</v>
      </c>
      <c r="C18" s="3">
        <v>7770217</v>
      </c>
      <c r="D18" s="3" t="s">
        <v>205</v>
      </c>
      <c r="E18" s="3" t="s">
        <v>244</v>
      </c>
      <c r="F18" s="3">
        <v>520022732</v>
      </c>
      <c r="G18" s="3" t="s">
        <v>258</v>
      </c>
      <c r="H18" s="3" t="s">
        <v>259</v>
      </c>
      <c r="I18" s="3" t="s">
        <v>247</v>
      </c>
      <c r="J18" s="3" t="s">
        <v>248</v>
      </c>
      <c r="K18" s="3">
        <v>6.73</v>
      </c>
      <c r="L18" s="3" t="s">
        <v>60</v>
      </c>
      <c r="M18" s="4">
        <v>4.2999999999999997E-2</v>
      </c>
      <c r="N18" s="4">
        <v>2.9000000000000001E-2</v>
      </c>
      <c r="O18" s="5">
        <v>16767</v>
      </c>
      <c r="P18" s="3">
        <v>110.5</v>
      </c>
      <c r="Q18" s="3">
        <v>18.53</v>
      </c>
      <c r="R18" s="4">
        <v>0</v>
      </c>
      <c r="S18" s="4">
        <v>4.3400000000000001E-2</v>
      </c>
      <c r="T18" s="8">
        <f>Q18/'סכום נכסי הקרן'!$C$43</f>
        <v>3.8309264819282695E-3</v>
      </c>
    </row>
    <row r="19" spans="2:20" x14ac:dyDescent="0.2">
      <c r="B19" s="3" t="s">
        <v>61</v>
      </c>
      <c r="C19" s="3">
        <v>2590255</v>
      </c>
      <c r="D19" s="3" t="s">
        <v>205</v>
      </c>
      <c r="E19" s="3" t="s">
        <v>244</v>
      </c>
      <c r="F19" s="3">
        <v>520036658</v>
      </c>
      <c r="G19" s="3" t="s">
        <v>260</v>
      </c>
      <c r="H19" s="3" t="s">
        <v>261</v>
      </c>
      <c r="I19" s="3" t="s">
        <v>247</v>
      </c>
      <c r="J19" s="3" t="s">
        <v>248</v>
      </c>
      <c r="K19" s="3">
        <v>1.94</v>
      </c>
      <c r="L19" s="3" t="s">
        <v>60</v>
      </c>
      <c r="M19" s="4">
        <v>4.8000000000000001E-2</v>
      </c>
      <c r="N19" s="4">
        <v>1.9400000000000001E-2</v>
      </c>
      <c r="O19" s="5">
        <v>15403</v>
      </c>
      <c r="P19" s="3">
        <v>123.1</v>
      </c>
      <c r="Q19" s="3">
        <v>18.940000000000001</v>
      </c>
      <c r="R19" s="4">
        <v>0</v>
      </c>
      <c r="S19" s="4">
        <v>4.4299999999999999E-2</v>
      </c>
      <c r="T19" s="8">
        <f>Q19/'סכום נכסי הקרן'!$C$43</f>
        <v>3.9156906404598721E-3</v>
      </c>
    </row>
    <row r="20" spans="2:20" x14ac:dyDescent="0.2">
      <c r="B20" s="3" t="s">
        <v>262</v>
      </c>
      <c r="C20" s="3">
        <v>1117357</v>
      </c>
      <c r="D20" s="3" t="s">
        <v>205</v>
      </c>
      <c r="E20" s="3" t="s">
        <v>244</v>
      </c>
      <c r="F20" s="3">
        <v>520026683</v>
      </c>
      <c r="G20" s="3" t="s">
        <v>245</v>
      </c>
      <c r="H20" s="3" t="s">
        <v>256</v>
      </c>
      <c r="I20" s="3" t="s">
        <v>252</v>
      </c>
      <c r="J20" s="3" t="s">
        <v>248</v>
      </c>
      <c r="K20" s="3">
        <v>2.44</v>
      </c>
      <c r="L20" s="3" t="s">
        <v>60</v>
      </c>
      <c r="M20" s="4">
        <v>4.9000000000000002E-2</v>
      </c>
      <c r="N20" s="4">
        <v>8.6999999999999994E-3</v>
      </c>
      <c r="O20" s="5">
        <v>15754</v>
      </c>
      <c r="P20" s="3">
        <v>117.63</v>
      </c>
      <c r="Q20" s="3">
        <v>18.53</v>
      </c>
      <c r="R20" s="4">
        <v>0</v>
      </c>
      <c r="S20" s="4">
        <v>4.3400000000000001E-2</v>
      </c>
      <c r="T20" s="8">
        <f>Q20/'סכום נכסי הקרן'!$C$43</f>
        <v>3.8309264819282695E-3</v>
      </c>
    </row>
    <row r="21" spans="2:20" x14ac:dyDescent="0.2">
      <c r="B21" s="3" t="s">
        <v>263</v>
      </c>
      <c r="C21" s="3">
        <v>1129733</v>
      </c>
      <c r="D21" s="3" t="s">
        <v>205</v>
      </c>
      <c r="E21" s="3" t="s">
        <v>244</v>
      </c>
      <c r="F21" s="3">
        <v>520036104</v>
      </c>
      <c r="G21" s="3" t="s">
        <v>245</v>
      </c>
      <c r="H21" s="3" t="s">
        <v>246</v>
      </c>
      <c r="I21" s="3" t="s">
        <v>252</v>
      </c>
      <c r="J21" s="3" t="s">
        <v>248</v>
      </c>
      <c r="K21" s="3">
        <v>5.09</v>
      </c>
      <c r="L21" s="3" t="s">
        <v>60</v>
      </c>
      <c r="M21" s="4">
        <v>4.0899999999999999E-2</v>
      </c>
      <c r="N21" s="4">
        <v>3.04E-2</v>
      </c>
      <c r="O21" s="5">
        <v>17143</v>
      </c>
      <c r="P21" s="3">
        <v>107.9</v>
      </c>
      <c r="Q21" s="3">
        <v>18.5</v>
      </c>
      <c r="R21" s="4">
        <v>0</v>
      </c>
      <c r="S21" s="4">
        <v>4.3299999999999998E-2</v>
      </c>
      <c r="T21" s="8">
        <f>Q21/'סכום נכסי הקרן'!$C$43</f>
        <v>3.8247242264259568E-3</v>
      </c>
    </row>
    <row r="22" spans="2:20" x14ac:dyDescent="0.2">
      <c r="B22" s="3" t="s">
        <v>264</v>
      </c>
      <c r="C22" s="3">
        <v>2300143</v>
      </c>
      <c r="D22" s="3" t="s">
        <v>205</v>
      </c>
      <c r="E22" s="3" t="s">
        <v>244</v>
      </c>
      <c r="F22" s="3">
        <v>520031931</v>
      </c>
      <c r="G22" s="3" t="s">
        <v>265</v>
      </c>
      <c r="H22" s="3" t="s">
        <v>251</v>
      </c>
      <c r="I22" s="3" t="s">
        <v>252</v>
      </c>
      <c r="J22" s="3" t="s">
        <v>248</v>
      </c>
      <c r="K22" s="3">
        <v>3.7</v>
      </c>
      <c r="L22" s="3" t="s">
        <v>60</v>
      </c>
      <c r="M22" s="4">
        <v>3.6999999999999998E-2</v>
      </c>
      <c r="N22" s="4">
        <v>1.0800000000000001E-2</v>
      </c>
      <c r="O22" s="5">
        <v>16405</v>
      </c>
      <c r="P22" s="3">
        <v>112.98</v>
      </c>
      <c r="Q22" s="3">
        <v>18.53</v>
      </c>
      <c r="R22" s="4">
        <v>0</v>
      </c>
      <c r="S22" s="4">
        <v>4.3400000000000001E-2</v>
      </c>
      <c r="T22" s="8">
        <f>Q22/'סכום נכסי הקרן'!$C$43</f>
        <v>3.8309264819282695E-3</v>
      </c>
    </row>
    <row r="23" spans="2:20" x14ac:dyDescent="0.2">
      <c r="B23" s="3" t="s">
        <v>62</v>
      </c>
      <c r="C23" s="3">
        <v>1099738</v>
      </c>
      <c r="D23" s="3" t="s">
        <v>205</v>
      </c>
      <c r="E23" s="3" t="s">
        <v>244</v>
      </c>
      <c r="F23" s="3">
        <v>513834200</v>
      </c>
      <c r="G23" s="3" t="s">
        <v>266</v>
      </c>
      <c r="H23" s="3" t="s">
        <v>251</v>
      </c>
      <c r="I23" s="3" t="s">
        <v>247</v>
      </c>
      <c r="J23" s="3" t="s">
        <v>248</v>
      </c>
      <c r="K23" s="3">
        <v>2.91</v>
      </c>
      <c r="L23" s="3" t="s">
        <v>60</v>
      </c>
      <c r="M23" s="4">
        <v>4.65E-2</v>
      </c>
      <c r="N23" s="4">
        <v>7.4999999999999997E-3</v>
      </c>
      <c r="O23" s="5">
        <v>14431</v>
      </c>
      <c r="P23" s="3">
        <v>132.84</v>
      </c>
      <c r="Q23" s="3">
        <v>19.11</v>
      </c>
      <c r="R23" s="4">
        <v>1E-4</v>
      </c>
      <c r="S23" s="4">
        <v>4.4699999999999997E-2</v>
      </c>
      <c r="T23" s="8">
        <f>Q23/'סכום נכסי הקרן'!$C$43</f>
        <v>3.9508367549729749E-3</v>
      </c>
    </row>
    <row r="24" spans="2:20" x14ac:dyDescent="0.2">
      <c r="B24" s="3" t="s">
        <v>267</v>
      </c>
      <c r="C24" s="3">
        <v>6040273</v>
      </c>
      <c r="D24" s="3" t="s">
        <v>205</v>
      </c>
      <c r="E24" s="3" t="s">
        <v>244</v>
      </c>
      <c r="F24" s="3">
        <v>520018078</v>
      </c>
      <c r="G24" s="3" t="s">
        <v>250</v>
      </c>
      <c r="H24" s="3" t="s">
        <v>268</v>
      </c>
      <c r="I24" s="3" t="s">
        <v>247</v>
      </c>
      <c r="J24" s="3" t="s">
        <v>248</v>
      </c>
      <c r="K24" s="3">
        <v>0.7</v>
      </c>
      <c r="L24" s="3" t="s">
        <v>60</v>
      </c>
      <c r="M24" s="4">
        <v>2.5999999999999999E-2</v>
      </c>
      <c r="N24" s="4">
        <v>6.1999999999999998E-3</v>
      </c>
      <c r="O24" s="5">
        <v>17124</v>
      </c>
      <c r="P24" s="3">
        <v>108.11</v>
      </c>
      <c r="Q24" s="3">
        <v>18.510000000000002</v>
      </c>
      <c r="R24" s="4">
        <v>0</v>
      </c>
      <c r="S24" s="4">
        <v>4.3299999999999998E-2</v>
      </c>
      <c r="T24" s="8">
        <f>Q24/'סכום נכסי הקרן'!$C$43</f>
        <v>3.8267916449267279E-3</v>
      </c>
    </row>
    <row r="25" spans="2:20" x14ac:dyDescent="0.2">
      <c r="B25" s="3" t="s">
        <v>269</v>
      </c>
      <c r="C25" s="3">
        <v>1940535</v>
      </c>
      <c r="D25" s="3" t="s">
        <v>205</v>
      </c>
      <c r="E25" s="3" t="s">
        <v>244</v>
      </c>
      <c r="F25" s="3">
        <v>520032640</v>
      </c>
      <c r="G25" s="3" t="s">
        <v>250</v>
      </c>
      <c r="H25" s="3" t="s">
        <v>270</v>
      </c>
      <c r="I25" s="3" t="s">
        <v>247</v>
      </c>
      <c r="J25" s="3" t="s">
        <v>248</v>
      </c>
      <c r="K25" s="3">
        <v>4.96</v>
      </c>
      <c r="L25" s="3" t="s">
        <v>60</v>
      </c>
      <c r="M25" s="4">
        <v>0.05</v>
      </c>
      <c r="N25" s="4">
        <v>9.5999999999999992E-3</v>
      </c>
      <c r="O25" s="5">
        <v>14670</v>
      </c>
      <c r="P25" s="3">
        <v>126.5</v>
      </c>
      <c r="Q25" s="3">
        <v>18.559999999999999</v>
      </c>
      <c r="R25" s="4">
        <v>0</v>
      </c>
      <c r="S25" s="4">
        <v>4.3400000000000001E-2</v>
      </c>
      <c r="T25" s="8">
        <f>Q25/'סכום נכסי הקרן'!$C$43</f>
        <v>3.8371287374305814E-3</v>
      </c>
    </row>
    <row r="26" spans="2:20" x14ac:dyDescent="0.2">
      <c r="B26" s="3" t="s">
        <v>271</v>
      </c>
      <c r="C26" s="3">
        <v>1120120</v>
      </c>
      <c r="D26" s="3" t="s">
        <v>205</v>
      </c>
      <c r="E26" s="3" t="s">
        <v>244</v>
      </c>
      <c r="F26" s="3">
        <v>513754069</v>
      </c>
      <c r="G26" s="3" t="s">
        <v>266</v>
      </c>
      <c r="H26" s="3" t="s">
        <v>256</v>
      </c>
      <c r="I26" s="3" t="s">
        <v>247</v>
      </c>
      <c r="J26" s="3" t="s">
        <v>248</v>
      </c>
      <c r="K26" s="3">
        <v>4.22</v>
      </c>
      <c r="L26" s="3" t="s">
        <v>60</v>
      </c>
      <c r="M26" s="4">
        <v>3.7499999999999999E-2</v>
      </c>
      <c r="N26" s="4">
        <v>1.43E-2</v>
      </c>
      <c r="O26" s="5">
        <v>15531</v>
      </c>
      <c r="P26" s="3">
        <v>118.93</v>
      </c>
      <c r="Q26" s="3">
        <v>18.47</v>
      </c>
      <c r="R26" s="4">
        <v>0</v>
      </c>
      <c r="S26" s="4">
        <v>4.3200000000000002E-2</v>
      </c>
      <c r="T26" s="8">
        <f>Q26/'סכום נכסי הקרן'!$C$43</f>
        <v>3.8185219709236441E-3</v>
      </c>
    </row>
    <row r="27" spans="2:20" x14ac:dyDescent="0.2">
      <c r="B27" s="3" t="s">
        <v>272</v>
      </c>
      <c r="C27" s="3">
        <v>1106947</v>
      </c>
      <c r="D27" s="3" t="s">
        <v>205</v>
      </c>
      <c r="E27" s="3" t="s">
        <v>244</v>
      </c>
      <c r="F27" s="3">
        <v>513623314</v>
      </c>
      <c r="G27" s="3" t="s">
        <v>245</v>
      </c>
      <c r="H27" s="3" t="s">
        <v>259</v>
      </c>
      <c r="I27" s="3" t="s">
        <v>247</v>
      </c>
      <c r="J27" s="3" t="s">
        <v>248</v>
      </c>
      <c r="K27" s="3">
        <v>1.22</v>
      </c>
      <c r="L27" s="3" t="s">
        <v>60</v>
      </c>
      <c r="M27" s="4">
        <v>4.8500000000000001E-2</v>
      </c>
      <c r="N27" s="4">
        <v>1.0999999999999999E-2</v>
      </c>
      <c r="O27" s="5">
        <v>14575</v>
      </c>
      <c r="P27" s="3">
        <v>126.9</v>
      </c>
      <c r="Q27" s="3">
        <v>18.5</v>
      </c>
      <c r="R27" s="4">
        <v>0</v>
      </c>
      <c r="S27" s="4">
        <v>4.3299999999999998E-2</v>
      </c>
      <c r="T27" s="8">
        <f>Q27/'סכום נכסי הקרן'!$C$43</f>
        <v>3.8247242264259568E-3</v>
      </c>
    </row>
    <row r="28" spans="2:20" x14ac:dyDescent="0.2">
      <c r="B28" s="3" t="s">
        <v>273</v>
      </c>
      <c r="C28" s="3">
        <v>1120799</v>
      </c>
      <c r="D28" s="3" t="s">
        <v>205</v>
      </c>
      <c r="E28" s="3" t="s">
        <v>244</v>
      </c>
      <c r="F28" s="3">
        <v>514290345</v>
      </c>
      <c r="G28" s="3" t="s">
        <v>266</v>
      </c>
      <c r="H28" s="3" t="s">
        <v>256</v>
      </c>
      <c r="I28" s="3" t="s">
        <v>252</v>
      </c>
      <c r="J28" s="3" t="s">
        <v>248</v>
      </c>
      <c r="K28" s="3">
        <v>2.63</v>
      </c>
      <c r="L28" s="3" t="s">
        <v>60</v>
      </c>
      <c r="M28" s="4">
        <v>3.5999999999999997E-2</v>
      </c>
      <c r="N28" s="4">
        <v>1.0699999999999999E-2</v>
      </c>
      <c r="O28" s="5">
        <v>16318</v>
      </c>
      <c r="P28" s="3">
        <v>113.5</v>
      </c>
      <c r="Q28" s="3">
        <v>18.52</v>
      </c>
      <c r="R28" s="4">
        <v>0</v>
      </c>
      <c r="S28" s="4">
        <v>4.3400000000000001E-2</v>
      </c>
      <c r="T28" s="8">
        <f>Q28/'סכום נכסי הקרן'!$C$43</f>
        <v>3.8288590634274985E-3</v>
      </c>
    </row>
    <row r="29" spans="2:20" ht="15" x14ac:dyDescent="0.25">
      <c r="B29" s="1" t="s">
        <v>39</v>
      </c>
      <c r="K29" s="1">
        <v>2.8</v>
      </c>
      <c r="N29" s="2">
        <v>2.3400000000000001E-2</v>
      </c>
      <c r="Q29" s="1">
        <v>148.31</v>
      </c>
      <c r="R29" s="2">
        <v>0</v>
      </c>
      <c r="S29" s="2">
        <v>0.34720000000000001</v>
      </c>
      <c r="T29" s="2">
        <f>Q29/'סכום נכסי הקרן'!$C$43</f>
        <v>3.0661883784931551E-2</v>
      </c>
    </row>
    <row r="30" spans="2:20" ht="15" x14ac:dyDescent="0.25">
      <c r="B30" s="1" t="s">
        <v>40</v>
      </c>
    </row>
    <row r="31" spans="2:20" x14ac:dyDescent="0.2">
      <c r="B31" s="3" t="s">
        <v>274</v>
      </c>
      <c r="C31" s="3">
        <v>6910137</v>
      </c>
      <c r="D31" s="3" t="s">
        <v>205</v>
      </c>
      <c r="E31" s="3" t="s">
        <v>244</v>
      </c>
      <c r="F31" s="3">
        <v>520007030</v>
      </c>
      <c r="G31" s="3" t="s">
        <v>250</v>
      </c>
      <c r="H31" s="3" t="s">
        <v>251</v>
      </c>
      <c r="I31" s="3" t="s">
        <v>247</v>
      </c>
      <c r="J31" s="3" t="s">
        <v>248</v>
      </c>
      <c r="K31" s="3">
        <v>3.59</v>
      </c>
      <c r="L31" s="3" t="s">
        <v>60</v>
      </c>
      <c r="M31" s="4">
        <v>6.4000000000000001E-2</v>
      </c>
      <c r="N31" s="4">
        <v>1.54E-2</v>
      </c>
      <c r="O31" s="5">
        <v>15614</v>
      </c>
      <c r="P31" s="3">
        <v>118.88</v>
      </c>
      <c r="Q31" s="3">
        <v>18.559999999999999</v>
      </c>
      <c r="R31" s="4">
        <v>0</v>
      </c>
      <c r="S31" s="4">
        <v>4.3499999999999997E-2</v>
      </c>
      <c r="T31" s="8">
        <f>Q31/'סכום נכסי הקרן'!$C$43</f>
        <v>3.8371287374305814E-3</v>
      </c>
    </row>
    <row r="32" spans="2:20" x14ac:dyDescent="0.2">
      <c r="B32" s="3" t="s">
        <v>275</v>
      </c>
      <c r="C32" s="3">
        <v>1134790</v>
      </c>
      <c r="D32" s="3" t="s">
        <v>205</v>
      </c>
      <c r="E32" s="3" t="s">
        <v>244</v>
      </c>
      <c r="F32" s="3">
        <v>520044322</v>
      </c>
      <c r="G32" s="3" t="s">
        <v>276</v>
      </c>
      <c r="H32" s="3" t="s">
        <v>246</v>
      </c>
      <c r="I32" s="3" t="s">
        <v>247</v>
      </c>
      <c r="J32" s="3" t="s">
        <v>248</v>
      </c>
      <c r="K32" s="3">
        <v>5.52</v>
      </c>
      <c r="L32" s="3" t="s">
        <v>60</v>
      </c>
      <c r="M32" s="4">
        <v>4.2999999999999997E-2</v>
      </c>
      <c r="N32" s="4">
        <v>4.07E-2</v>
      </c>
      <c r="O32" s="5">
        <v>18016</v>
      </c>
      <c r="P32" s="3">
        <v>103</v>
      </c>
      <c r="Q32" s="3">
        <v>18.559999999999999</v>
      </c>
      <c r="R32" s="4">
        <v>0</v>
      </c>
      <c r="S32" s="4">
        <v>4.3400000000000001E-2</v>
      </c>
      <c r="T32" s="8">
        <f>Q32/'סכום נכסי הקרן'!$C$43</f>
        <v>3.8371287374305814E-3</v>
      </c>
    </row>
    <row r="33" spans="2:20" x14ac:dyDescent="0.2">
      <c r="B33" s="3" t="s">
        <v>277</v>
      </c>
      <c r="C33" s="3">
        <v>1133891</v>
      </c>
      <c r="D33" s="3" t="s">
        <v>205</v>
      </c>
      <c r="E33" s="3" t="s">
        <v>244</v>
      </c>
      <c r="F33" s="3">
        <v>520038035</v>
      </c>
      <c r="G33" s="3" t="s">
        <v>245</v>
      </c>
      <c r="H33" s="3" t="s">
        <v>259</v>
      </c>
      <c r="I33" s="3" t="s">
        <v>247</v>
      </c>
      <c r="J33" s="3" t="s">
        <v>248</v>
      </c>
      <c r="K33" s="3">
        <v>3.89</v>
      </c>
      <c r="L33" s="3" t="s">
        <v>60</v>
      </c>
      <c r="M33" s="4">
        <v>6.0499999999999998E-2</v>
      </c>
      <c r="N33" s="4">
        <v>4.7100000000000003E-2</v>
      </c>
      <c r="O33" s="5">
        <v>8761</v>
      </c>
      <c r="P33" s="3">
        <v>105.9</v>
      </c>
      <c r="Q33" s="3">
        <v>9.2799999999999994</v>
      </c>
      <c r="R33" s="4">
        <v>0</v>
      </c>
      <c r="S33" s="4">
        <v>2.1700000000000001E-2</v>
      </c>
      <c r="T33" s="8">
        <f>Q33/'סכום נכסי הקרן'!$C$43</f>
        <v>1.9185643687152907E-3</v>
      </c>
    </row>
    <row r="34" spans="2:20" x14ac:dyDescent="0.2">
      <c r="B34" s="3" t="s">
        <v>278</v>
      </c>
      <c r="C34" s="3">
        <v>1134840</v>
      </c>
      <c r="D34" s="3" t="s">
        <v>205</v>
      </c>
      <c r="E34" s="3" t="s">
        <v>244</v>
      </c>
      <c r="F34" s="3">
        <v>510454333</v>
      </c>
      <c r="G34" s="3" t="s">
        <v>279</v>
      </c>
      <c r="H34" s="3" t="s">
        <v>261</v>
      </c>
      <c r="I34" s="3" t="s">
        <v>252</v>
      </c>
      <c r="J34" s="3" t="s">
        <v>248</v>
      </c>
      <c r="K34" s="3">
        <v>2.0499999999999998</v>
      </c>
      <c r="L34" s="3" t="s">
        <v>60</v>
      </c>
      <c r="M34" s="4">
        <v>4.2999999999999997E-2</v>
      </c>
      <c r="N34" s="4">
        <v>3.8800000000000001E-2</v>
      </c>
      <c r="O34" s="5">
        <v>18281</v>
      </c>
      <c r="P34" s="3">
        <v>101.31</v>
      </c>
      <c r="Q34" s="3">
        <v>18.52</v>
      </c>
      <c r="R34" s="4">
        <v>0</v>
      </c>
      <c r="S34" s="4">
        <v>4.3400000000000001E-2</v>
      </c>
      <c r="T34" s="8">
        <f>Q34/'סכום נכסי הקרן'!$C$43</f>
        <v>3.8288590634274985E-3</v>
      </c>
    </row>
    <row r="35" spans="2:20" x14ac:dyDescent="0.2">
      <c r="B35" s="3" t="s">
        <v>280</v>
      </c>
      <c r="C35" s="3">
        <v>1119635</v>
      </c>
      <c r="D35" s="3" t="s">
        <v>205</v>
      </c>
      <c r="E35" s="3" t="s">
        <v>244</v>
      </c>
      <c r="F35" s="3">
        <v>520043027</v>
      </c>
      <c r="G35" s="3" t="s">
        <v>281</v>
      </c>
      <c r="H35" s="3" t="s">
        <v>268</v>
      </c>
      <c r="I35" s="3" t="s">
        <v>252</v>
      </c>
      <c r="J35" s="3" t="s">
        <v>248</v>
      </c>
      <c r="K35" s="3">
        <v>1.95</v>
      </c>
      <c r="L35" s="3" t="s">
        <v>60</v>
      </c>
      <c r="M35" s="4">
        <v>4.8399999999999999E-2</v>
      </c>
      <c r="N35" s="4">
        <v>9.4000000000000004E-3</v>
      </c>
      <c r="O35" s="5">
        <v>17214</v>
      </c>
      <c r="P35" s="3">
        <v>107.7</v>
      </c>
      <c r="Q35" s="3">
        <v>18.54</v>
      </c>
      <c r="R35" s="4">
        <v>0</v>
      </c>
      <c r="S35" s="4">
        <v>4.3400000000000001E-2</v>
      </c>
      <c r="T35" s="8">
        <f>Q35/'סכום נכסי הקרן'!$C$43</f>
        <v>3.8329939004290397E-3</v>
      </c>
    </row>
    <row r="36" spans="2:20" x14ac:dyDescent="0.2">
      <c r="B36" s="3" t="s">
        <v>282</v>
      </c>
      <c r="C36" s="3">
        <v>1132562</v>
      </c>
      <c r="D36" s="3" t="s">
        <v>205</v>
      </c>
      <c r="E36" s="3" t="s">
        <v>244</v>
      </c>
      <c r="F36" s="3">
        <v>512025891</v>
      </c>
      <c r="G36" s="3" t="s">
        <v>279</v>
      </c>
      <c r="H36" s="3" t="s">
        <v>283</v>
      </c>
      <c r="I36" s="3" t="s">
        <v>252</v>
      </c>
      <c r="J36" s="3" t="s">
        <v>248</v>
      </c>
      <c r="K36" s="3">
        <v>2.38</v>
      </c>
      <c r="L36" s="3" t="s">
        <v>60</v>
      </c>
      <c r="M36" s="4">
        <v>3.3000000000000002E-2</v>
      </c>
      <c r="N36" s="4">
        <v>2.8299999999999999E-2</v>
      </c>
      <c r="O36" s="5">
        <v>18225</v>
      </c>
      <c r="P36" s="3">
        <v>101.6</v>
      </c>
      <c r="Q36" s="3">
        <v>18.52</v>
      </c>
      <c r="R36" s="4">
        <v>0</v>
      </c>
      <c r="S36" s="4">
        <v>4.3400000000000001E-2</v>
      </c>
      <c r="T36" s="8">
        <f>Q36/'סכום נכסי הקרן'!$C$43</f>
        <v>3.8288590634274985E-3</v>
      </c>
    </row>
    <row r="37" spans="2:20" x14ac:dyDescent="0.2">
      <c r="B37" s="3" t="s">
        <v>284</v>
      </c>
      <c r="C37" s="3">
        <v>6040281</v>
      </c>
      <c r="D37" s="3" t="s">
        <v>205</v>
      </c>
      <c r="E37" s="3" t="s">
        <v>244</v>
      </c>
      <c r="F37" s="3">
        <v>520018078</v>
      </c>
      <c r="G37" s="3" t="s">
        <v>250</v>
      </c>
      <c r="H37" s="3" t="s">
        <v>268</v>
      </c>
      <c r="I37" s="3" t="s">
        <v>247</v>
      </c>
      <c r="J37" s="3" t="s">
        <v>248</v>
      </c>
      <c r="K37" s="3">
        <v>0.7</v>
      </c>
      <c r="L37" s="3" t="s">
        <v>60</v>
      </c>
      <c r="M37" s="4">
        <v>5.3999999999999999E-2</v>
      </c>
      <c r="N37" s="4">
        <v>2.7000000000000001E-3</v>
      </c>
      <c r="O37" s="5">
        <v>17598</v>
      </c>
      <c r="P37" s="3">
        <v>105.2</v>
      </c>
      <c r="Q37" s="3">
        <v>18.510000000000002</v>
      </c>
      <c r="R37" s="4">
        <v>0</v>
      </c>
      <c r="S37" s="4">
        <v>4.3299999999999998E-2</v>
      </c>
      <c r="T37" s="8">
        <f>Q37/'סכום נכסי הקרן'!$C$43</f>
        <v>3.8267916449267279E-3</v>
      </c>
    </row>
    <row r="38" spans="2:20" x14ac:dyDescent="0.2">
      <c r="B38" s="3" t="s">
        <v>285</v>
      </c>
      <c r="C38" s="3">
        <v>1940485</v>
      </c>
      <c r="D38" s="3" t="s">
        <v>205</v>
      </c>
      <c r="E38" s="3" t="s">
        <v>244</v>
      </c>
      <c r="F38" s="3">
        <v>520032640</v>
      </c>
      <c r="G38" s="3" t="s">
        <v>250</v>
      </c>
      <c r="H38" s="3" t="s">
        <v>270</v>
      </c>
      <c r="I38" s="3" t="s">
        <v>247</v>
      </c>
      <c r="J38" s="3" t="s">
        <v>248</v>
      </c>
      <c r="K38" s="3">
        <v>1.39</v>
      </c>
      <c r="L38" s="3" t="s">
        <v>60</v>
      </c>
      <c r="M38" s="4">
        <v>5.8999999999999997E-2</v>
      </c>
      <c r="N38" s="4">
        <v>7.7999999999999996E-3</v>
      </c>
      <c r="O38" s="5">
        <v>17205</v>
      </c>
      <c r="P38" s="3">
        <v>107.68</v>
      </c>
      <c r="Q38" s="3">
        <v>18.53</v>
      </c>
      <c r="R38" s="4">
        <v>0</v>
      </c>
      <c r="S38" s="4">
        <v>4.3400000000000001E-2</v>
      </c>
      <c r="T38" s="8">
        <f>Q38/'סכום נכסי הקרן'!$C$43</f>
        <v>3.8309264819282695E-3</v>
      </c>
    </row>
    <row r="39" spans="2:20" x14ac:dyDescent="0.2">
      <c r="B39" s="3" t="s">
        <v>286</v>
      </c>
      <c r="C39" s="3">
        <v>1137975</v>
      </c>
      <c r="D39" s="3" t="s">
        <v>205</v>
      </c>
      <c r="E39" s="3" t="s">
        <v>244</v>
      </c>
      <c r="F39" s="3">
        <v>2051</v>
      </c>
      <c r="G39" s="3" t="s">
        <v>245</v>
      </c>
      <c r="H39" s="3" t="s">
        <v>256</v>
      </c>
      <c r="I39" s="3" t="s">
        <v>247</v>
      </c>
      <c r="J39" s="3" t="s">
        <v>248</v>
      </c>
      <c r="K39" s="3">
        <v>5.71</v>
      </c>
      <c r="L39" s="3" t="s">
        <v>60</v>
      </c>
      <c r="M39" s="4">
        <v>4.3499999999999997E-2</v>
      </c>
      <c r="N39" s="4">
        <v>4.0500000000000001E-2</v>
      </c>
      <c r="O39" s="5">
        <v>9073</v>
      </c>
      <c r="P39" s="3">
        <v>102.48</v>
      </c>
      <c r="Q39" s="3">
        <v>9.3000000000000007</v>
      </c>
      <c r="R39" s="4">
        <v>0</v>
      </c>
      <c r="S39" s="4">
        <v>2.18E-2</v>
      </c>
      <c r="T39" s="8">
        <f>Q39/'סכום נכסי הקרן'!$C$43</f>
        <v>1.9226992057168326E-3</v>
      </c>
    </row>
    <row r="40" spans="2:20" ht="15" x14ac:dyDescent="0.25">
      <c r="B40" s="1" t="s">
        <v>31</v>
      </c>
      <c r="K40" s="1">
        <v>0</v>
      </c>
      <c r="N40" s="2">
        <v>0</v>
      </c>
      <c r="Q40" s="1">
        <v>0</v>
      </c>
      <c r="R40" s="2">
        <v>0</v>
      </c>
      <c r="S40" s="2">
        <v>0</v>
      </c>
      <c r="T40" s="2">
        <f>Q40/'סכום נכסי הקרן'!$C$43</f>
        <v>0</v>
      </c>
    </row>
    <row r="41" spans="2:20" ht="15" x14ac:dyDescent="0.25">
      <c r="B41" s="1" t="s">
        <v>32</v>
      </c>
    </row>
    <row r="42" spans="2:20" ht="15" x14ac:dyDescent="0.25">
      <c r="B42" s="1" t="s">
        <v>41</v>
      </c>
      <c r="K42" s="1">
        <v>0</v>
      </c>
      <c r="N42" s="2">
        <v>0</v>
      </c>
      <c r="Q42" s="1">
        <v>0</v>
      </c>
      <c r="R42" s="2">
        <v>0</v>
      </c>
      <c r="S42" s="2">
        <v>0</v>
      </c>
      <c r="T42" s="2">
        <v>0</v>
      </c>
    </row>
    <row r="43" spans="2:20" ht="15" x14ac:dyDescent="0.25">
      <c r="B43" s="1" t="s">
        <v>287</v>
      </c>
    </row>
    <row r="44" spans="2:20" ht="15" x14ac:dyDescent="0.25">
      <c r="B44" s="1" t="s">
        <v>68</v>
      </c>
      <c r="K44" s="1">
        <v>0</v>
      </c>
      <c r="N44" s="2">
        <v>0</v>
      </c>
      <c r="Q44" s="1">
        <v>0</v>
      </c>
      <c r="R44" s="2">
        <v>0</v>
      </c>
      <c r="S44" s="2">
        <v>0</v>
      </c>
      <c r="T44" s="2">
        <v>0</v>
      </c>
    </row>
    <row r="45" spans="2:20" ht="15" x14ac:dyDescent="0.25">
      <c r="B45" s="1" t="s">
        <v>156</v>
      </c>
      <c r="K45" s="1">
        <v>0</v>
      </c>
      <c r="N45" s="2">
        <v>0</v>
      </c>
      <c r="Q45" s="1">
        <v>0</v>
      </c>
      <c r="R45" s="2">
        <v>0</v>
      </c>
      <c r="S45" s="2">
        <v>0</v>
      </c>
      <c r="T45" s="2">
        <v>0</v>
      </c>
    </row>
    <row r="46" spans="2:20" ht="15" x14ac:dyDescent="0.25">
      <c r="B46" s="1" t="s">
        <v>157</v>
      </c>
    </row>
    <row r="47" spans="2:20" ht="15" x14ac:dyDescent="0.25">
      <c r="B47" s="1" t="s">
        <v>158</v>
      </c>
      <c r="K47" s="1">
        <v>0</v>
      </c>
      <c r="N47" s="2">
        <v>0</v>
      </c>
      <c r="Q47" s="1">
        <v>0</v>
      </c>
      <c r="R47" s="2">
        <v>0</v>
      </c>
      <c r="S47" s="2">
        <v>0</v>
      </c>
      <c r="T47" s="2">
        <v>0</v>
      </c>
    </row>
    <row r="48" spans="2:20" ht="15" x14ac:dyDescent="0.25">
      <c r="B48" s="1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workbookViewId="0"/>
  </sheetViews>
  <sheetFormatPr defaultRowHeight="14.25" x14ac:dyDescent="0.2"/>
  <sheetData>
    <row r="1" spans="2:14" ht="15" x14ac:dyDescent="0.25">
      <c r="B1" s="1" t="s">
        <v>0</v>
      </c>
      <c r="C1" s="1" t="s">
        <v>1</v>
      </c>
    </row>
    <row r="2" spans="2:14" ht="15" x14ac:dyDescent="0.25">
      <c r="B2" s="1" t="s">
        <v>2</v>
      </c>
    </row>
    <row r="3" spans="2:14" ht="15" x14ac:dyDescent="0.25">
      <c r="B3" s="1" t="s">
        <v>3</v>
      </c>
    </row>
    <row r="4" spans="2:14" ht="15" x14ac:dyDescent="0.25">
      <c r="B4" s="1" t="s">
        <v>362</v>
      </c>
    </row>
    <row r="5" spans="2:14" ht="15" x14ac:dyDescent="0.25">
      <c r="B5" s="1" t="s">
        <v>185</v>
      </c>
    </row>
    <row r="6" spans="2:14" ht="15" x14ac:dyDescent="0.25">
      <c r="B6" s="1" t="s">
        <v>152</v>
      </c>
    </row>
    <row r="8" spans="2:14" ht="15" x14ac:dyDescent="0.25">
      <c r="B8" s="1" t="s">
        <v>6</v>
      </c>
      <c r="C8" s="1" t="s">
        <v>7</v>
      </c>
      <c r="D8" s="1" t="s">
        <v>191</v>
      </c>
      <c r="E8" s="1" t="s">
        <v>153</v>
      </c>
      <c r="F8" s="1" t="s">
        <v>70</v>
      </c>
      <c r="G8" s="1" t="s">
        <v>8</v>
      </c>
      <c r="H8" s="1" t="s">
        <v>13</v>
      </c>
      <c r="I8" s="1" t="s">
        <v>16</v>
      </c>
      <c r="J8" s="1" t="s">
        <v>89</v>
      </c>
      <c r="K8" s="1" t="s">
        <v>115</v>
      </c>
      <c r="L8" s="1" t="s">
        <v>18</v>
      </c>
      <c r="M8" s="1" t="s">
        <v>19</v>
      </c>
      <c r="N8" s="1" t="s">
        <v>194</v>
      </c>
    </row>
    <row r="9" spans="2:14" ht="15" x14ac:dyDescent="0.25">
      <c r="J9" s="1" t="s">
        <v>90</v>
      </c>
      <c r="K9" s="1" t="s">
        <v>23</v>
      </c>
      <c r="L9" s="1" t="s">
        <v>22</v>
      </c>
      <c r="M9" s="1" t="s">
        <v>22</v>
      </c>
      <c r="N9" s="1" t="s">
        <v>22</v>
      </c>
    </row>
    <row r="10" spans="2:14" ht="15" x14ac:dyDescent="0.25">
      <c r="B10" s="1" t="s">
        <v>154</v>
      </c>
      <c r="K10" s="1">
        <v>0</v>
      </c>
      <c r="L10" s="2">
        <v>0</v>
      </c>
      <c r="M10" s="2">
        <v>0</v>
      </c>
      <c r="N10" s="2">
        <v>0</v>
      </c>
    </row>
    <row r="11" spans="2:14" ht="15" x14ac:dyDescent="0.25">
      <c r="B11" s="1" t="s">
        <v>47</v>
      </c>
      <c r="K11" s="1">
        <v>0</v>
      </c>
      <c r="L11" s="2">
        <v>0</v>
      </c>
      <c r="M11" s="2">
        <v>0</v>
      </c>
      <c r="N11" s="2">
        <v>0</v>
      </c>
    </row>
    <row r="12" spans="2:14" ht="15" x14ac:dyDescent="0.25">
      <c r="B12" s="1" t="s">
        <v>235</v>
      </c>
      <c r="K12" s="1">
        <v>0</v>
      </c>
      <c r="L12" s="2">
        <v>0</v>
      </c>
      <c r="M12" s="2">
        <v>0</v>
      </c>
      <c r="N12" s="2">
        <v>0</v>
      </c>
    </row>
    <row r="13" spans="2:14" ht="15" x14ac:dyDescent="0.25">
      <c r="B13" s="1" t="s">
        <v>236</v>
      </c>
    </row>
    <row r="14" spans="2:14" ht="15" x14ac:dyDescent="0.25">
      <c r="B14" s="1" t="s">
        <v>237</v>
      </c>
      <c r="K14" s="1">
        <v>0</v>
      </c>
      <c r="L14" s="2">
        <v>0</v>
      </c>
      <c r="M14" s="2">
        <v>0</v>
      </c>
      <c r="N14" s="2">
        <v>0</v>
      </c>
    </row>
    <row r="15" spans="2:14" ht="15" x14ac:dyDescent="0.25">
      <c r="B15" s="1" t="s">
        <v>238</v>
      </c>
    </row>
    <row r="16" spans="2:14" ht="15" x14ac:dyDescent="0.25">
      <c r="B16" s="1" t="s">
        <v>239</v>
      </c>
      <c r="K16" s="1">
        <v>0</v>
      </c>
      <c r="L16" s="2">
        <v>0</v>
      </c>
      <c r="M16" s="2">
        <v>0</v>
      </c>
      <c r="N16" s="2">
        <v>0</v>
      </c>
    </row>
    <row r="17" spans="2:14" ht="15" x14ac:dyDescent="0.25">
      <c r="B17" s="1" t="s">
        <v>240</v>
      </c>
    </row>
    <row r="18" spans="2:14" ht="15" x14ac:dyDescent="0.25">
      <c r="B18" s="1" t="s">
        <v>241</v>
      </c>
      <c r="K18" s="1">
        <v>0</v>
      </c>
      <c r="L18" s="2">
        <v>0</v>
      </c>
      <c r="M18" s="2">
        <v>0</v>
      </c>
      <c r="N18" s="2">
        <v>0</v>
      </c>
    </row>
    <row r="19" spans="2:14" ht="15" x14ac:dyDescent="0.25">
      <c r="B19" s="1" t="s">
        <v>242</v>
      </c>
    </row>
    <row r="20" spans="2:14" ht="15" x14ac:dyDescent="0.25">
      <c r="B20" s="1" t="s">
        <v>68</v>
      </c>
      <c r="K20" s="1">
        <v>0</v>
      </c>
      <c r="L20" s="2">
        <v>0</v>
      </c>
      <c r="M20" s="2">
        <v>0</v>
      </c>
      <c r="N20" s="2">
        <v>0</v>
      </c>
    </row>
    <row r="21" spans="2:14" ht="15" x14ac:dyDescent="0.25">
      <c r="B21" s="1" t="s">
        <v>156</v>
      </c>
      <c r="K21" s="1">
        <v>0</v>
      </c>
      <c r="L21" s="2">
        <v>0</v>
      </c>
      <c r="M21" s="2">
        <v>0</v>
      </c>
      <c r="N21" s="2">
        <v>0</v>
      </c>
    </row>
    <row r="22" spans="2:14" ht="15" x14ac:dyDescent="0.25">
      <c r="B22" s="1" t="s">
        <v>157</v>
      </c>
    </row>
    <row r="23" spans="2:14" ht="15" x14ac:dyDescent="0.25">
      <c r="B23" s="1" t="s">
        <v>158</v>
      </c>
      <c r="K23" s="1">
        <v>0</v>
      </c>
      <c r="L23" s="2">
        <v>0</v>
      </c>
      <c r="M23" s="2">
        <v>0</v>
      </c>
      <c r="N23" s="2">
        <v>0</v>
      </c>
    </row>
    <row r="24" spans="2:14" ht="15" x14ac:dyDescent="0.25">
      <c r="B24" s="1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>
      <selection activeCell="M10" sqref="M10"/>
    </sheetView>
  </sheetViews>
  <sheetFormatPr defaultRowHeight="14.25" x14ac:dyDescent="0.2"/>
  <cols>
    <col min="2" max="2" width="36.125" bestFit="1" customWidth="1"/>
    <col min="3" max="3" width="21" bestFit="1" customWidth="1"/>
    <col min="4" max="4" width="9.25" bestFit="1" customWidth="1"/>
    <col min="5" max="5" width="10.375" bestFit="1" customWidth="1"/>
    <col min="6" max="6" width="12.625" bestFit="1" customWidth="1"/>
    <col min="7" max="7" width="9.375" bestFit="1" customWidth="1"/>
    <col min="8" max="9" width="8.875" bestFit="1" customWidth="1"/>
    <col min="10" max="10" width="8.5" bestFit="1" customWidth="1"/>
    <col min="11" max="11" width="22.875" bestFit="1" customWidth="1"/>
    <col min="12" max="12" width="22" bestFit="1" customWidth="1"/>
    <col min="13" max="13" width="18.375" bestFit="1" customWidth="1"/>
  </cols>
  <sheetData>
    <row r="1" spans="2:13" ht="15" x14ac:dyDescent="0.25">
      <c r="B1" s="1" t="s">
        <v>0</v>
      </c>
      <c r="C1" s="1" t="s">
        <v>1</v>
      </c>
    </row>
    <row r="2" spans="2:13" ht="15" x14ac:dyDescent="0.25">
      <c r="B2" s="1" t="s">
        <v>2</v>
      </c>
    </row>
    <row r="3" spans="2:13" ht="15" x14ac:dyDescent="0.25">
      <c r="B3" s="1" t="s">
        <v>3</v>
      </c>
    </row>
    <row r="4" spans="2:13" ht="15" x14ac:dyDescent="0.25">
      <c r="B4" s="1" t="s">
        <v>362</v>
      </c>
    </row>
    <row r="5" spans="2:13" ht="15" x14ac:dyDescent="0.25">
      <c r="B5" s="1" t="s">
        <v>185</v>
      </c>
    </row>
    <row r="6" spans="2:13" ht="15" x14ac:dyDescent="0.25">
      <c r="B6" s="1" t="s">
        <v>200</v>
      </c>
    </row>
    <row r="8" spans="2:13" ht="15" x14ac:dyDescent="0.25">
      <c r="B8" s="1" t="s">
        <v>6</v>
      </c>
      <c r="C8" s="1" t="s">
        <v>7</v>
      </c>
      <c r="D8" s="1" t="s">
        <v>191</v>
      </c>
      <c r="E8" s="1" t="s">
        <v>70</v>
      </c>
      <c r="F8" s="1" t="s">
        <v>8</v>
      </c>
      <c r="G8" s="1" t="s">
        <v>13</v>
      </c>
      <c r="H8" s="1" t="s">
        <v>16</v>
      </c>
      <c r="I8" s="1" t="s">
        <v>89</v>
      </c>
      <c r="J8" s="1" t="s">
        <v>115</v>
      </c>
      <c r="K8" s="1" t="s">
        <v>18</v>
      </c>
      <c r="L8" s="1" t="s">
        <v>19</v>
      </c>
      <c r="M8" s="1" t="s">
        <v>194</v>
      </c>
    </row>
    <row r="9" spans="2:13" ht="15" x14ac:dyDescent="0.25">
      <c r="I9" s="1" t="s">
        <v>90</v>
      </c>
      <c r="J9" s="1" t="s">
        <v>23</v>
      </c>
      <c r="K9" s="1" t="s">
        <v>22</v>
      </c>
      <c r="L9" s="1" t="s">
        <v>22</v>
      </c>
      <c r="M9" s="1" t="s">
        <v>22</v>
      </c>
    </row>
    <row r="10" spans="2:13" ht="15" x14ac:dyDescent="0.25">
      <c r="B10" s="1" t="s">
        <v>201</v>
      </c>
      <c r="J10" s="1">
        <v>787.06</v>
      </c>
      <c r="K10" s="2">
        <v>0</v>
      </c>
      <c r="L10" s="2">
        <v>1</v>
      </c>
      <c r="M10" s="2">
        <f>J10/'סכום נכסי הקרן'!$C$43</f>
        <v>0.16271824052166559</v>
      </c>
    </row>
    <row r="11" spans="2:13" ht="15" x14ac:dyDescent="0.25">
      <c r="B11" s="1" t="s">
        <v>47</v>
      </c>
      <c r="J11" s="1">
        <v>520.78</v>
      </c>
      <c r="K11" s="2">
        <v>0</v>
      </c>
      <c r="L11" s="2">
        <v>0.66169999999999995</v>
      </c>
      <c r="M11" s="2">
        <f>J11/'סכום נכסי הקרן'!$C$43</f>
        <v>0.10766702068314106</v>
      </c>
    </row>
    <row r="12" spans="2:13" ht="15" x14ac:dyDescent="0.25">
      <c r="B12" s="1" t="s">
        <v>202</v>
      </c>
      <c r="J12" s="1">
        <v>224.87</v>
      </c>
      <c r="K12" s="2">
        <v>1E-4</v>
      </c>
      <c r="L12" s="2">
        <v>0.28570000000000001</v>
      </c>
      <c r="M12" s="2">
        <f>J12/'סכום נכסי הקרן'!$C$43</f>
        <v>4.6490039826832696E-2</v>
      </c>
    </row>
    <row r="13" spans="2:13" ht="15" x14ac:dyDescent="0.25">
      <c r="B13" s="1" t="s">
        <v>203</v>
      </c>
    </row>
    <row r="14" spans="2:13" x14ac:dyDescent="0.2">
      <c r="B14" s="3" t="s">
        <v>204</v>
      </c>
      <c r="C14" s="3">
        <v>1096593</v>
      </c>
      <c r="D14" s="3" t="s">
        <v>205</v>
      </c>
      <c r="E14" s="3">
        <v>512894510</v>
      </c>
      <c r="F14" s="3" t="s">
        <v>152</v>
      </c>
      <c r="G14" s="3" t="s">
        <v>60</v>
      </c>
      <c r="H14" s="5">
        <v>8809</v>
      </c>
      <c r="I14" s="5">
        <v>1278</v>
      </c>
      <c r="J14" s="3">
        <v>112.58</v>
      </c>
      <c r="K14" s="4">
        <v>1E-4</v>
      </c>
      <c r="L14" s="4">
        <v>0.14299999999999999</v>
      </c>
      <c r="M14" s="8">
        <f>J14/'סכום נכסי הקרן'!$C$43</f>
        <v>2.3274997481677526E-2</v>
      </c>
    </row>
    <row r="15" spans="2:13" x14ac:dyDescent="0.2">
      <c r="B15" s="3" t="s">
        <v>206</v>
      </c>
      <c r="C15" s="3">
        <v>1091818</v>
      </c>
      <c r="D15" s="3" t="s">
        <v>205</v>
      </c>
      <c r="E15" s="3">
        <v>513594101</v>
      </c>
      <c r="F15" s="3" t="s">
        <v>152</v>
      </c>
      <c r="G15" s="3" t="s">
        <v>60</v>
      </c>
      <c r="H15" s="3">
        <v>880</v>
      </c>
      <c r="I15" s="5">
        <v>12760</v>
      </c>
      <c r="J15" s="3">
        <v>112.29</v>
      </c>
      <c r="K15" s="4">
        <v>0</v>
      </c>
      <c r="L15" s="4">
        <v>0.14269999999999999</v>
      </c>
      <c r="M15" s="8">
        <f>J15/'סכום נכסי הקרן'!$C$43</f>
        <v>2.3215042345155174E-2</v>
      </c>
    </row>
    <row r="16" spans="2:13" ht="15" x14ac:dyDescent="0.25">
      <c r="B16" s="1" t="s">
        <v>207</v>
      </c>
      <c r="J16" s="1">
        <v>138.44</v>
      </c>
      <c r="K16" s="2">
        <v>0</v>
      </c>
      <c r="L16" s="2">
        <v>0.1759</v>
      </c>
      <c r="M16" s="2">
        <f>J16/'סכום נכסי הקרן'!$C$43</f>
        <v>2.8621341724670783E-2</v>
      </c>
    </row>
    <row r="17" spans="2:13" ht="15" x14ac:dyDescent="0.25">
      <c r="B17" s="1" t="s">
        <v>208</v>
      </c>
    </row>
    <row r="18" spans="2:13" x14ac:dyDescent="0.2">
      <c r="B18" s="3" t="s">
        <v>209</v>
      </c>
      <c r="C18" s="3">
        <v>1118793</v>
      </c>
      <c r="D18" s="3" t="s">
        <v>205</v>
      </c>
      <c r="E18" s="3">
        <v>513944660</v>
      </c>
      <c r="F18" s="3" t="s">
        <v>152</v>
      </c>
      <c r="G18" s="3" t="s">
        <v>60</v>
      </c>
      <c r="H18" s="3">
        <v>337</v>
      </c>
      <c r="I18" s="5">
        <v>10930</v>
      </c>
      <c r="J18" s="3">
        <v>36.83</v>
      </c>
      <c r="K18" s="4">
        <v>0</v>
      </c>
      <c r="L18" s="4">
        <v>4.6800000000000001E-2</v>
      </c>
      <c r="M18" s="8">
        <f>J18/'סכום נכסי הקרן'!$C$43</f>
        <v>7.61430233833881E-3</v>
      </c>
    </row>
    <row r="19" spans="2:13" x14ac:dyDescent="0.2">
      <c r="B19" s="3" t="s">
        <v>210</v>
      </c>
      <c r="C19" s="3">
        <v>1123249</v>
      </c>
      <c r="D19" s="3" t="s">
        <v>205</v>
      </c>
      <c r="E19" s="3">
        <v>514103811</v>
      </c>
      <c r="F19" s="3" t="s">
        <v>152</v>
      </c>
      <c r="G19" s="3" t="s">
        <v>60</v>
      </c>
      <c r="H19" s="5">
        <v>2250</v>
      </c>
      <c r="I19" s="5">
        <v>2457</v>
      </c>
      <c r="J19" s="3">
        <v>55.28</v>
      </c>
      <c r="K19" s="4">
        <v>0</v>
      </c>
      <c r="L19" s="4">
        <v>7.0199999999999999E-2</v>
      </c>
      <c r="M19" s="8">
        <f>J19/'סכום נכסי הקרן'!$C$43</f>
        <v>1.1428689472260913E-2</v>
      </c>
    </row>
    <row r="20" spans="2:13" x14ac:dyDescent="0.2">
      <c r="B20" s="3" t="s">
        <v>211</v>
      </c>
      <c r="C20" s="3">
        <v>1128180</v>
      </c>
      <c r="D20" s="3" t="s">
        <v>205</v>
      </c>
      <c r="E20" s="3">
        <v>514103811</v>
      </c>
      <c r="F20" s="3" t="s">
        <v>152</v>
      </c>
      <c r="G20" s="3" t="s">
        <v>60</v>
      </c>
      <c r="H20" s="5">
        <v>3242</v>
      </c>
      <c r="I20" s="5">
        <v>1429</v>
      </c>
      <c r="J20" s="3">
        <v>46.33</v>
      </c>
      <c r="K20" s="4">
        <v>2.9999999999999997E-4</v>
      </c>
      <c r="L20" s="4">
        <v>5.8900000000000001E-2</v>
      </c>
      <c r="M20" s="8">
        <f>J20/'סכום נכסי הקרן'!$C$43</f>
        <v>9.5783499140710583E-3</v>
      </c>
    </row>
    <row r="21" spans="2:13" ht="15" x14ac:dyDescent="0.25">
      <c r="B21" s="1" t="s">
        <v>212</v>
      </c>
      <c r="J21" s="1">
        <v>157.47</v>
      </c>
      <c r="K21" s="2">
        <v>0</v>
      </c>
      <c r="L21" s="2">
        <v>0.2001</v>
      </c>
      <c r="M21" s="2">
        <f>J21/'סכום נכסי הקרן'!$C$43</f>
        <v>3.2555639131637587E-2</v>
      </c>
    </row>
    <row r="22" spans="2:13" ht="15" x14ac:dyDescent="0.25">
      <c r="B22" s="1" t="s">
        <v>213</v>
      </c>
    </row>
    <row r="23" spans="2:13" x14ac:dyDescent="0.2">
      <c r="B23" s="3" t="s">
        <v>214</v>
      </c>
      <c r="C23" s="3">
        <v>1134568</v>
      </c>
      <c r="D23" s="3" t="s">
        <v>205</v>
      </c>
      <c r="E23" s="3">
        <v>513952457</v>
      </c>
      <c r="F23" s="3" t="s">
        <v>200</v>
      </c>
      <c r="G23" s="3" t="s">
        <v>60</v>
      </c>
      <c r="H23" s="5">
        <v>1318</v>
      </c>
      <c r="I23" s="5">
        <v>3513.02</v>
      </c>
      <c r="J23" s="3">
        <v>46.3</v>
      </c>
      <c r="K23" s="4">
        <v>0</v>
      </c>
      <c r="L23" s="4">
        <v>5.8799999999999998E-2</v>
      </c>
      <c r="M23" s="8">
        <f>J23/'סכום נכסי הקרן'!$C$43</f>
        <v>9.572147658568746E-3</v>
      </c>
    </row>
    <row r="24" spans="2:13" x14ac:dyDescent="0.2">
      <c r="B24" s="3" t="s">
        <v>215</v>
      </c>
      <c r="C24" s="3">
        <v>1109222</v>
      </c>
      <c r="D24" s="3" t="s">
        <v>205</v>
      </c>
      <c r="E24" s="3">
        <v>513801605</v>
      </c>
      <c r="F24" s="3" t="s">
        <v>216</v>
      </c>
      <c r="G24" s="3" t="s">
        <v>60</v>
      </c>
      <c r="H24" s="5">
        <v>12023</v>
      </c>
      <c r="I24" s="3">
        <v>308.24</v>
      </c>
      <c r="J24" s="3">
        <v>37.06</v>
      </c>
      <c r="K24" s="4">
        <v>0</v>
      </c>
      <c r="L24" s="4">
        <v>4.7100000000000003E-2</v>
      </c>
      <c r="M24" s="8">
        <f>J24/'סכום נכסי הקרן'!$C$43</f>
        <v>7.6618529638565391E-3</v>
      </c>
    </row>
    <row r="25" spans="2:13" x14ac:dyDescent="0.2">
      <c r="B25" s="3" t="s">
        <v>217</v>
      </c>
      <c r="C25" s="3">
        <v>1113257</v>
      </c>
      <c r="D25" s="3" t="s">
        <v>205</v>
      </c>
      <c r="E25" s="3">
        <v>514103811</v>
      </c>
      <c r="F25" s="3" t="s">
        <v>216</v>
      </c>
      <c r="G25" s="3" t="s">
        <v>60</v>
      </c>
      <c r="H25" s="5">
        <v>9032</v>
      </c>
      <c r="I25" s="3">
        <v>307.91000000000003</v>
      </c>
      <c r="J25" s="3">
        <v>27.81</v>
      </c>
      <c r="K25" s="4">
        <v>0</v>
      </c>
      <c r="L25" s="4">
        <v>3.5299999999999998E-2</v>
      </c>
      <c r="M25" s="8">
        <f>J25/'סכום נכסי הקרן'!$C$43</f>
        <v>5.7494908506435594E-3</v>
      </c>
    </row>
    <row r="26" spans="2:13" x14ac:dyDescent="0.2">
      <c r="B26" s="3" t="s">
        <v>218</v>
      </c>
      <c r="C26" s="3">
        <v>1116292</v>
      </c>
      <c r="D26" s="3" t="s">
        <v>205</v>
      </c>
      <c r="E26" s="3">
        <v>514103811</v>
      </c>
      <c r="F26" s="3" t="s">
        <v>200</v>
      </c>
      <c r="G26" s="3" t="s">
        <v>60</v>
      </c>
      <c r="H26" s="5">
        <v>13450</v>
      </c>
      <c r="I26" s="3">
        <v>344.22</v>
      </c>
      <c r="J26" s="3">
        <v>46.3</v>
      </c>
      <c r="K26" s="4">
        <v>1E-4</v>
      </c>
      <c r="L26" s="4">
        <v>5.8799999999999998E-2</v>
      </c>
      <c r="M26" s="8">
        <f>J26/'סכום נכסי הקרן'!$C$43</f>
        <v>9.572147658568746E-3</v>
      </c>
    </row>
    <row r="27" spans="2:13" ht="15" x14ac:dyDescent="0.25">
      <c r="B27" s="1" t="s">
        <v>219</v>
      </c>
      <c r="J27" s="1">
        <v>0</v>
      </c>
      <c r="K27" s="2">
        <v>0</v>
      </c>
      <c r="L27" s="2">
        <v>0</v>
      </c>
      <c r="M27" s="2">
        <f>J27/'סכום נכסי הקרן'!$C$43</f>
        <v>0</v>
      </c>
    </row>
    <row r="28" spans="2:13" ht="15" x14ac:dyDescent="0.25">
      <c r="B28" s="1" t="s">
        <v>220</v>
      </c>
    </row>
    <row r="29" spans="2:13" ht="15" x14ac:dyDescent="0.25">
      <c r="B29" s="1" t="s">
        <v>33</v>
      </c>
      <c r="J29" s="1">
        <v>0</v>
      </c>
      <c r="K29" s="2">
        <v>0</v>
      </c>
      <c r="L29" s="2">
        <v>0</v>
      </c>
      <c r="M29" s="2">
        <v>0</v>
      </c>
    </row>
    <row r="30" spans="2:13" ht="15" x14ac:dyDescent="0.25">
      <c r="B30" s="1" t="s">
        <v>34</v>
      </c>
    </row>
    <row r="31" spans="2:13" ht="15" x14ac:dyDescent="0.25">
      <c r="B31" s="1" t="s">
        <v>221</v>
      </c>
      <c r="J31" s="1">
        <v>0</v>
      </c>
      <c r="K31" s="2">
        <v>0</v>
      </c>
      <c r="L31" s="2">
        <v>0</v>
      </c>
      <c r="M31" s="2">
        <v>0</v>
      </c>
    </row>
    <row r="32" spans="2:13" ht="15" x14ac:dyDescent="0.25">
      <c r="B32" s="1" t="s">
        <v>222</v>
      </c>
    </row>
    <row r="33" spans="2:13" ht="15" x14ac:dyDescent="0.25">
      <c r="B33" s="1" t="s">
        <v>68</v>
      </c>
      <c r="J33" s="1">
        <v>266.27</v>
      </c>
      <c r="K33" s="2">
        <v>0</v>
      </c>
      <c r="L33" s="2">
        <v>0.33829999999999999</v>
      </c>
      <c r="M33" s="2">
        <f>M34</f>
        <v>5.5051219838524533E-2</v>
      </c>
    </row>
    <row r="34" spans="2:13" ht="15" x14ac:dyDescent="0.25">
      <c r="B34" s="1" t="s">
        <v>223</v>
      </c>
      <c r="J34" s="1">
        <v>266.27</v>
      </c>
      <c r="K34" s="2">
        <v>0</v>
      </c>
      <c r="L34" s="2">
        <v>0.33829999999999999</v>
      </c>
      <c r="M34" s="2">
        <f>SUM(M36:M40)</f>
        <v>5.5051219838524533E-2</v>
      </c>
    </row>
    <row r="35" spans="2:13" ht="15" x14ac:dyDescent="0.25">
      <c r="B35" s="1" t="s">
        <v>224</v>
      </c>
    </row>
    <row r="36" spans="2:13" x14ac:dyDescent="0.2">
      <c r="B36" s="3" t="s">
        <v>63</v>
      </c>
      <c r="C36" s="3" t="s">
        <v>64</v>
      </c>
      <c r="D36" s="3" t="s">
        <v>225</v>
      </c>
      <c r="E36" s="3">
        <v>5926</v>
      </c>
      <c r="F36" s="3" t="s">
        <v>152</v>
      </c>
      <c r="G36" s="3" t="s">
        <v>65</v>
      </c>
      <c r="H36" s="3">
        <v>114</v>
      </c>
      <c r="I36" s="5">
        <v>8133.9</v>
      </c>
      <c r="J36" s="3">
        <v>9.27</v>
      </c>
      <c r="K36" s="4">
        <v>0</v>
      </c>
      <c r="L36" s="4">
        <v>1.18E-2</v>
      </c>
      <c r="M36" s="8">
        <f>J36/'סכום נכסי הקרן'!$C$43</f>
        <v>1.9164969502145199E-3</v>
      </c>
    </row>
    <row r="37" spans="2:13" x14ac:dyDescent="0.2">
      <c r="B37" s="3" t="s">
        <v>66</v>
      </c>
      <c r="C37" s="3" t="s">
        <v>67</v>
      </c>
      <c r="D37" s="3" t="s">
        <v>225</v>
      </c>
      <c r="E37" s="3">
        <v>8319</v>
      </c>
      <c r="F37" s="3" t="s">
        <v>152</v>
      </c>
      <c r="G37" s="3" t="s">
        <v>65</v>
      </c>
      <c r="H37" s="3">
        <v>95</v>
      </c>
      <c r="I37" s="5">
        <v>18997.05</v>
      </c>
      <c r="J37" s="3">
        <v>18.05</v>
      </c>
      <c r="K37" s="4">
        <v>0</v>
      </c>
      <c r="L37" s="4">
        <v>2.29E-2</v>
      </c>
      <c r="M37" s="8">
        <f>J37/'סכום נכסי הקרן'!$C$43</f>
        <v>3.7316903938912718E-3</v>
      </c>
    </row>
    <row r="38" spans="2:13" x14ac:dyDescent="0.2">
      <c r="B38" s="3" t="s">
        <v>226</v>
      </c>
      <c r="C38" s="3" t="s">
        <v>227</v>
      </c>
      <c r="D38" s="3" t="s">
        <v>225</v>
      </c>
      <c r="E38" s="3">
        <v>8471</v>
      </c>
      <c r="F38" s="3" t="s">
        <v>152</v>
      </c>
      <c r="G38" s="3" t="s">
        <v>65</v>
      </c>
      <c r="H38" s="3">
        <v>139</v>
      </c>
      <c r="I38" s="5">
        <v>79194.09</v>
      </c>
      <c r="J38" s="3">
        <v>110.08</v>
      </c>
      <c r="K38" s="4">
        <v>0</v>
      </c>
      <c r="L38" s="4">
        <v>0.1399</v>
      </c>
      <c r="M38" s="8">
        <f>J38/'סכום נכסי הקרן'!$C$43</f>
        <v>2.275814285648483E-2</v>
      </c>
    </row>
    <row r="39" spans="2:13" x14ac:dyDescent="0.2">
      <c r="B39" s="3" t="s">
        <v>228</v>
      </c>
      <c r="C39" s="3" t="s">
        <v>229</v>
      </c>
      <c r="D39" s="3" t="s">
        <v>225</v>
      </c>
      <c r="E39" s="3">
        <v>8787</v>
      </c>
      <c r="F39" s="3" t="s">
        <v>152</v>
      </c>
      <c r="G39" s="3" t="s">
        <v>65</v>
      </c>
      <c r="H39" s="3">
        <v>127</v>
      </c>
      <c r="I39" s="5">
        <v>86778.3</v>
      </c>
      <c r="J39" s="3">
        <v>110.21</v>
      </c>
      <c r="K39" s="4">
        <v>0</v>
      </c>
      <c r="L39" s="4">
        <v>0.14000000000000001</v>
      </c>
      <c r="M39" s="8">
        <f>J39/'סכום נכסי הקרן'!$C$43</f>
        <v>2.2785019296994849E-2</v>
      </c>
    </row>
    <row r="40" spans="2:13" x14ac:dyDescent="0.2">
      <c r="B40" s="3" t="s">
        <v>230</v>
      </c>
      <c r="C40" s="3" t="s">
        <v>231</v>
      </c>
      <c r="D40" s="3" t="s">
        <v>225</v>
      </c>
      <c r="E40" s="3">
        <v>8848</v>
      </c>
      <c r="F40" s="3" t="s">
        <v>152</v>
      </c>
      <c r="G40" s="3" t="s">
        <v>65</v>
      </c>
      <c r="H40" s="3">
        <v>135</v>
      </c>
      <c r="I40" s="5">
        <v>13826.87</v>
      </c>
      <c r="J40" s="3">
        <v>18.670000000000002</v>
      </c>
      <c r="K40" s="4">
        <v>0</v>
      </c>
      <c r="L40" s="4">
        <v>2.3699999999999999E-2</v>
      </c>
      <c r="M40" s="8">
        <f>J40/'סכום נכסי הקרן'!$C$43</f>
        <v>3.8598703409390605E-3</v>
      </c>
    </row>
    <row r="41" spans="2:13" ht="15" x14ac:dyDescent="0.25">
      <c r="B41" s="1" t="s">
        <v>232</v>
      </c>
      <c r="J41" s="1">
        <v>0</v>
      </c>
      <c r="K41" s="2">
        <v>0</v>
      </c>
      <c r="L41" s="2">
        <v>0</v>
      </c>
      <c r="M41" s="2">
        <f>J41/'סכום נכסי הקרן'!$C$43</f>
        <v>0</v>
      </c>
    </row>
    <row r="42" spans="2:13" ht="15" x14ac:dyDescent="0.25">
      <c r="B42" s="1" t="s">
        <v>233</v>
      </c>
    </row>
    <row r="43" spans="2:13" ht="15" x14ac:dyDescent="0.25">
      <c r="B43" s="1" t="s">
        <v>33</v>
      </c>
      <c r="J43" s="1">
        <v>0</v>
      </c>
      <c r="K43" s="2">
        <v>0</v>
      </c>
      <c r="L43" s="2">
        <v>0</v>
      </c>
      <c r="M43" s="2">
        <v>0</v>
      </c>
    </row>
    <row r="44" spans="2:13" ht="15" x14ac:dyDescent="0.25">
      <c r="B44" s="1" t="s">
        <v>34</v>
      </c>
    </row>
    <row r="45" spans="2:13" ht="15" x14ac:dyDescent="0.25">
      <c r="B45" s="1" t="s">
        <v>234</v>
      </c>
      <c r="J45" s="1">
        <v>0</v>
      </c>
      <c r="K45" s="2">
        <v>0</v>
      </c>
      <c r="L45" s="2">
        <v>0</v>
      </c>
      <c r="M45" s="2">
        <v>0</v>
      </c>
    </row>
    <row r="46" spans="2:13" ht="15" x14ac:dyDescent="0.25">
      <c r="B46" s="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rightToLeft="1" workbookViewId="0"/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362</v>
      </c>
    </row>
    <row r="5" spans="2:15" ht="15" x14ac:dyDescent="0.25">
      <c r="B5" s="1" t="s">
        <v>185</v>
      </c>
    </row>
    <row r="6" spans="2:15" ht="15" x14ac:dyDescent="0.25">
      <c r="B6" s="1" t="s">
        <v>196</v>
      </c>
    </row>
    <row r="8" spans="2:15" ht="15" x14ac:dyDescent="0.25">
      <c r="B8" s="1" t="s">
        <v>6</v>
      </c>
      <c r="C8" s="1" t="s">
        <v>7</v>
      </c>
      <c r="D8" s="1" t="s">
        <v>191</v>
      </c>
      <c r="E8" s="1" t="s">
        <v>70</v>
      </c>
      <c r="F8" s="1" t="s">
        <v>8</v>
      </c>
      <c r="G8" s="1" t="s">
        <v>9</v>
      </c>
      <c r="H8" s="1" t="s">
        <v>10</v>
      </c>
      <c r="I8" s="1" t="s">
        <v>13</v>
      </c>
      <c r="J8" s="1" t="s">
        <v>16</v>
      </c>
      <c r="K8" s="1" t="s">
        <v>89</v>
      </c>
      <c r="L8" s="1" t="s">
        <v>115</v>
      </c>
      <c r="M8" s="1" t="s">
        <v>18</v>
      </c>
      <c r="N8" s="1" t="s">
        <v>19</v>
      </c>
      <c r="O8" s="1" t="s">
        <v>194</v>
      </c>
    </row>
    <row r="9" spans="2:15" ht="15" x14ac:dyDescent="0.25">
      <c r="K9" s="1" t="s">
        <v>90</v>
      </c>
      <c r="L9" s="1" t="s">
        <v>23</v>
      </c>
      <c r="M9" s="1" t="s">
        <v>22</v>
      </c>
      <c r="N9" s="1" t="s">
        <v>22</v>
      </c>
      <c r="O9" s="1" t="s">
        <v>22</v>
      </c>
    </row>
    <row r="10" spans="2:15" ht="15" x14ac:dyDescent="0.25">
      <c r="B10" s="1" t="s">
        <v>197</v>
      </c>
      <c r="L10" s="1">
        <v>0</v>
      </c>
      <c r="M10" s="2">
        <v>0</v>
      </c>
      <c r="N10" s="2">
        <v>0</v>
      </c>
      <c r="O10" s="2">
        <v>0</v>
      </c>
    </row>
    <row r="11" spans="2:15" ht="15" x14ac:dyDescent="0.25">
      <c r="B11" s="1" t="s">
        <v>47</v>
      </c>
      <c r="L11" s="1">
        <v>0</v>
      </c>
      <c r="M11" s="2">
        <v>0</v>
      </c>
      <c r="N11" s="2">
        <v>0</v>
      </c>
      <c r="O11" s="2">
        <v>0</v>
      </c>
    </row>
    <row r="12" spans="2:15" ht="15" x14ac:dyDescent="0.25">
      <c r="B12" s="1" t="s">
        <v>198</v>
      </c>
    </row>
    <row r="13" spans="2:15" ht="15" x14ac:dyDescent="0.25">
      <c r="B13" s="1" t="s">
        <v>68</v>
      </c>
      <c r="L13" s="1">
        <v>0</v>
      </c>
      <c r="M13" s="2">
        <v>0</v>
      </c>
      <c r="N13" s="2">
        <v>0</v>
      </c>
      <c r="O13" s="2">
        <v>0</v>
      </c>
    </row>
    <row r="14" spans="2:15" ht="15" x14ac:dyDescent="0.25">
      <c r="B14" s="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/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362</v>
      </c>
    </row>
    <row r="5" spans="2:12" ht="15" x14ac:dyDescent="0.25">
      <c r="B5" s="1" t="s">
        <v>185</v>
      </c>
    </row>
    <row r="6" spans="2:12" ht="15" x14ac:dyDescent="0.25">
      <c r="B6" s="1" t="s">
        <v>140</v>
      </c>
    </row>
    <row r="8" spans="2:12" ht="15" x14ac:dyDescent="0.25">
      <c r="B8" s="1" t="s">
        <v>6</v>
      </c>
      <c r="C8" s="1" t="s">
        <v>7</v>
      </c>
      <c r="D8" s="1" t="s">
        <v>191</v>
      </c>
      <c r="E8" s="1" t="s">
        <v>8</v>
      </c>
      <c r="F8" s="1" t="s">
        <v>13</v>
      </c>
      <c r="G8" s="1" t="s">
        <v>16</v>
      </c>
      <c r="H8" s="1" t="s">
        <v>89</v>
      </c>
      <c r="I8" s="1" t="s">
        <v>115</v>
      </c>
      <c r="J8" s="1" t="s">
        <v>18</v>
      </c>
      <c r="K8" s="1" t="s">
        <v>19</v>
      </c>
      <c r="L8" s="1" t="s">
        <v>194</v>
      </c>
    </row>
    <row r="9" spans="2:12" ht="15" x14ac:dyDescent="0.25">
      <c r="H9" s="1" t="s">
        <v>90</v>
      </c>
      <c r="I9" s="1" t="s">
        <v>23</v>
      </c>
      <c r="J9" s="1" t="s">
        <v>22</v>
      </c>
      <c r="K9" s="1" t="s">
        <v>22</v>
      </c>
      <c r="L9" s="1" t="s">
        <v>22</v>
      </c>
    </row>
    <row r="10" spans="2:12" ht="15" x14ac:dyDescent="0.25">
      <c r="B10" s="1" t="s">
        <v>141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47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142</v>
      </c>
    </row>
    <row r="13" spans="2:12" ht="15" x14ac:dyDescent="0.25">
      <c r="B13" s="1" t="s">
        <v>68</v>
      </c>
      <c r="I13" s="1">
        <v>0</v>
      </c>
      <c r="J13" s="2">
        <v>0</v>
      </c>
      <c r="K13" s="2">
        <v>0</v>
      </c>
      <c r="L13" s="2">
        <v>0</v>
      </c>
    </row>
    <row r="14" spans="2:12" ht="15" x14ac:dyDescent="0.25">
      <c r="B14" s="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rightToLeft="1" workbookViewId="0"/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362</v>
      </c>
    </row>
    <row r="5" spans="2:12" ht="15" x14ac:dyDescent="0.25">
      <c r="B5" s="1" t="s">
        <v>185</v>
      </c>
    </row>
    <row r="6" spans="2:12" ht="15" x14ac:dyDescent="0.25">
      <c r="B6" s="1" t="s">
        <v>135</v>
      </c>
    </row>
    <row r="8" spans="2:12" ht="15" x14ac:dyDescent="0.25">
      <c r="B8" s="1" t="s">
        <v>6</v>
      </c>
      <c r="C8" s="1" t="s">
        <v>7</v>
      </c>
      <c r="D8" s="1" t="s">
        <v>191</v>
      </c>
      <c r="E8" s="1" t="s">
        <v>8</v>
      </c>
      <c r="F8" s="1" t="s">
        <v>13</v>
      </c>
      <c r="G8" s="1" t="s">
        <v>16</v>
      </c>
      <c r="H8" s="1" t="s">
        <v>89</v>
      </c>
      <c r="I8" s="1" t="s">
        <v>115</v>
      </c>
      <c r="J8" s="1" t="s">
        <v>18</v>
      </c>
      <c r="K8" s="1" t="s">
        <v>19</v>
      </c>
      <c r="L8" s="1" t="s">
        <v>194</v>
      </c>
    </row>
    <row r="9" spans="2:12" ht="15" x14ac:dyDescent="0.25">
      <c r="H9" s="1" t="s">
        <v>90</v>
      </c>
      <c r="I9" s="1" t="s">
        <v>23</v>
      </c>
      <c r="J9" s="1" t="s">
        <v>22</v>
      </c>
      <c r="K9" s="1" t="s">
        <v>22</v>
      </c>
      <c r="L9" s="1" t="s">
        <v>22</v>
      </c>
    </row>
    <row r="10" spans="2:12" ht="15" x14ac:dyDescent="0.25">
      <c r="B10" s="1" t="s">
        <v>136</v>
      </c>
      <c r="I10" s="1">
        <v>0</v>
      </c>
      <c r="J10" s="2">
        <v>0</v>
      </c>
      <c r="K10" s="2">
        <v>0</v>
      </c>
      <c r="L10" s="2">
        <v>0</v>
      </c>
    </row>
    <row r="11" spans="2:12" ht="15" x14ac:dyDescent="0.25">
      <c r="B11" s="1" t="s">
        <v>47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129</v>
      </c>
    </row>
    <row r="13" spans="2:12" ht="15" x14ac:dyDescent="0.25">
      <c r="B13" s="1" t="s">
        <v>195</v>
      </c>
    </row>
    <row r="14" spans="2:12" ht="15" x14ac:dyDescent="0.25">
      <c r="B14" s="1" t="s">
        <v>132</v>
      </c>
    </row>
    <row r="15" spans="2:12" ht="15" x14ac:dyDescent="0.25">
      <c r="B15" s="1" t="s">
        <v>34</v>
      </c>
    </row>
    <row r="16" spans="2:12" ht="15" x14ac:dyDescent="0.25">
      <c r="B16" s="1" t="s">
        <v>68</v>
      </c>
      <c r="I16" s="1">
        <v>0</v>
      </c>
      <c r="J16" s="2">
        <v>0</v>
      </c>
      <c r="K16" s="2">
        <v>0</v>
      </c>
      <c r="L16" s="2">
        <v>0</v>
      </c>
    </row>
    <row r="17" spans="2:2" ht="15" x14ac:dyDescent="0.25">
      <c r="B17" s="1" t="s">
        <v>129</v>
      </c>
    </row>
    <row r="18" spans="2:2" ht="15" x14ac:dyDescent="0.25">
      <c r="B18" s="1" t="s">
        <v>134</v>
      </c>
    </row>
    <row r="19" spans="2:2" ht="15" x14ac:dyDescent="0.25">
      <c r="B19" s="1" t="s">
        <v>132</v>
      </c>
    </row>
    <row r="20" spans="2:2" ht="15" x14ac:dyDescent="0.25">
      <c r="B20" s="1" t="s">
        <v>139</v>
      </c>
    </row>
    <row r="21" spans="2:2" ht="15" x14ac:dyDescent="0.25">
      <c r="B2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rightToLeft="1" workbookViewId="0"/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185</v>
      </c>
    </row>
    <row r="6" spans="2:11" ht="15" x14ac:dyDescent="0.25">
      <c r="B6" s="1" t="s">
        <v>126</v>
      </c>
    </row>
    <row r="8" spans="2:11" ht="15" x14ac:dyDescent="0.25">
      <c r="B8" s="1" t="s">
        <v>6</v>
      </c>
      <c r="C8" s="1" t="s">
        <v>7</v>
      </c>
      <c r="D8" s="1" t="s">
        <v>191</v>
      </c>
      <c r="E8" s="1" t="s">
        <v>8</v>
      </c>
      <c r="F8" s="1" t="s">
        <v>13</v>
      </c>
      <c r="G8" s="1" t="s">
        <v>16</v>
      </c>
      <c r="H8" s="1" t="s">
        <v>89</v>
      </c>
      <c r="I8" s="1" t="s">
        <v>115</v>
      </c>
      <c r="J8" s="1" t="s">
        <v>19</v>
      </c>
      <c r="K8" s="1" t="s">
        <v>20</v>
      </c>
    </row>
    <row r="9" spans="2:11" ht="15" x14ac:dyDescent="0.25">
      <c r="H9" s="1" t="s">
        <v>90</v>
      </c>
      <c r="I9" s="1" t="s">
        <v>23</v>
      </c>
      <c r="J9" s="1" t="s">
        <v>22</v>
      </c>
      <c r="K9" s="1" t="s">
        <v>22</v>
      </c>
    </row>
    <row r="10" spans="2:11" ht="15" x14ac:dyDescent="0.25">
      <c r="B10" s="1" t="s">
        <v>127</v>
      </c>
      <c r="I10" s="1">
        <v>0</v>
      </c>
      <c r="J10" s="2">
        <v>0</v>
      </c>
      <c r="K10" s="2">
        <v>0</v>
      </c>
    </row>
    <row r="11" spans="2:11" ht="15" x14ac:dyDescent="0.25">
      <c r="B11" s="1" t="s">
        <v>47</v>
      </c>
      <c r="I11" s="1">
        <v>0</v>
      </c>
      <c r="J11" s="2">
        <v>0</v>
      </c>
      <c r="K11" s="2">
        <v>0</v>
      </c>
    </row>
    <row r="12" spans="2:11" ht="15" x14ac:dyDescent="0.25">
      <c r="B12" s="1" t="s">
        <v>192</v>
      </c>
    </row>
    <row r="13" spans="2:11" ht="15" x14ac:dyDescent="0.25">
      <c r="B13" s="1" t="s">
        <v>68</v>
      </c>
      <c r="I13" s="1">
        <v>0</v>
      </c>
      <c r="J13" s="2">
        <v>0</v>
      </c>
      <c r="K13" s="2">
        <v>0</v>
      </c>
    </row>
    <row r="14" spans="2:11" ht="15" x14ac:dyDescent="0.25">
      <c r="B14" s="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/>
  </sheetViews>
  <sheetFormatPr defaultRowHeight="14.25" x14ac:dyDescent="0.2"/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362</v>
      </c>
    </row>
    <row r="5" spans="2:17" ht="15" x14ac:dyDescent="0.25">
      <c r="B5" s="1" t="s">
        <v>185</v>
      </c>
    </row>
    <row r="6" spans="2:17" ht="15" x14ac:dyDescent="0.25">
      <c r="B6" s="1" t="s">
        <v>113</v>
      </c>
    </row>
    <row r="8" spans="2:17" ht="15" x14ac:dyDescent="0.25">
      <c r="B8" s="1" t="s">
        <v>6</v>
      </c>
      <c r="C8" s="1" t="s">
        <v>7</v>
      </c>
      <c r="D8" s="1" t="s">
        <v>114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54</v>
      </c>
      <c r="L8" s="1" t="s">
        <v>16</v>
      </c>
      <c r="M8" s="1" t="s">
        <v>89</v>
      </c>
      <c r="N8" s="1" t="s">
        <v>115</v>
      </c>
      <c r="O8" s="1" t="s">
        <v>18</v>
      </c>
      <c r="P8" s="1" t="s">
        <v>19</v>
      </c>
      <c r="Q8" s="1" t="s">
        <v>20</v>
      </c>
    </row>
    <row r="9" spans="2:17" ht="15" x14ac:dyDescent="0.25">
      <c r="H9" s="1" t="s">
        <v>21</v>
      </c>
      <c r="J9" s="1" t="s">
        <v>22</v>
      </c>
      <c r="K9" s="1" t="s">
        <v>22</v>
      </c>
      <c r="M9" s="1" t="s">
        <v>90</v>
      </c>
      <c r="N9" s="1" t="s">
        <v>23</v>
      </c>
      <c r="O9" s="1" t="s">
        <v>22</v>
      </c>
      <c r="P9" s="1" t="s">
        <v>22</v>
      </c>
      <c r="Q9" s="1" t="s">
        <v>22</v>
      </c>
    </row>
    <row r="10" spans="2:17" ht="15" x14ac:dyDescent="0.25">
      <c r="B10" s="1" t="s">
        <v>116</v>
      </c>
      <c r="H10" s="1">
        <v>0</v>
      </c>
      <c r="K10" s="2">
        <v>0</v>
      </c>
      <c r="N10" s="1">
        <v>0</v>
      </c>
      <c r="O10" s="2">
        <v>0</v>
      </c>
      <c r="P10" s="2">
        <v>0</v>
      </c>
      <c r="Q10" s="2">
        <v>0</v>
      </c>
    </row>
    <row r="11" spans="2:17" ht="15" x14ac:dyDescent="0.25">
      <c r="B11" s="1" t="s">
        <v>47</v>
      </c>
      <c r="H11" s="1">
        <v>0</v>
      </c>
      <c r="K11" s="2">
        <v>0</v>
      </c>
      <c r="N11" s="1">
        <v>0</v>
      </c>
      <c r="O11" s="2">
        <v>0</v>
      </c>
      <c r="P11" s="2">
        <v>0</v>
      </c>
      <c r="Q11" s="2">
        <v>0</v>
      </c>
    </row>
    <row r="12" spans="2:17" ht="15" x14ac:dyDescent="0.25">
      <c r="B12" s="1" t="s">
        <v>117</v>
      </c>
      <c r="H12" s="1">
        <v>0</v>
      </c>
      <c r="K12" s="2">
        <v>0</v>
      </c>
      <c r="N12" s="1">
        <v>0</v>
      </c>
      <c r="O12" s="2">
        <v>0</v>
      </c>
      <c r="P12" s="2">
        <v>0</v>
      </c>
      <c r="Q12" s="2">
        <v>0</v>
      </c>
    </row>
    <row r="13" spans="2:17" ht="15" x14ac:dyDescent="0.25">
      <c r="B13" s="1" t="s">
        <v>118</v>
      </c>
    </row>
    <row r="14" spans="2:17" ht="15" x14ac:dyDescent="0.25">
      <c r="B14" s="1" t="s">
        <v>119</v>
      </c>
      <c r="H14" s="1">
        <v>0</v>
      </c>
      <c r="K14" s="2">
        <v>0</v>
      </c>
      <c r="N14" s="1">
        <v>0</v>
      </c>
      <c r="O14" s="2">
        <v>0</v>
      </c>
      <c r="P14" s="2">
        <v>0</v>
      </c>
      <c r="Q14" s="2">
        <v>0</v>
      </c>
    </row>
    <row r="15" spans="2:17" ht="15" x14ac:dyDescent="0.25">
      <c r="B15" s="1" t="s">
        <v>120</v>
      </c>
    </row>
    <row r="16" spans="2:17" ht="15" x14ac:dyDescent="0.25">
      <c r="B16" s="1" t="s">
        <v>121</v>
      </c>
      <c r="H16" s="1">
        <v>0</v>
      </c>
      <c r="K16" s="2">
        <v>0</v>
      </c>
      <c r="N16" s="1">
        <v>0</v>
      </c>
      <c r="O16" s="2">
        <v>0</v>
      </c>
      <c r="P16" s="2">
        <v>0</v>
      </c>
      <c r="Q16" s="2">
        <v>0</v>
      </c>
    </row>
    <row r="17" spans="2:17" ht="15" x14ac:dyDescent="0.25">
      <c r="B17" s="1" t="s">
        <v>186</v>
      </c>
    </row>
    <row r="18" spans="2:17" ht="15" x14ac:dyDescent="0.25">
      <c r="B18" s="1" t="s">
        <v>187</v>
      </c>
    </row>
    <row r="19" spans="2:17" ht="15" x14ac:dyDescent="0.25">
      <c r="B19" s="1" t="s">
        <v>188</v>
      </c>
    </row>
    <row r="20" spans="2:17" ht="15" x14ac:dyDescent="0.25">
      <c r="B20" s="1" t="s">
        <v>189</v>
      </c>
    </row>
    <row r="21" spans="2:17" ht="15" x14ac:dyDescent="0.25">
      <c r="B21" s="1" t="s">
        <v>68</v>
      </c>
      <c r="H21" s="1">
        <v>0</v>
      </c>
      <c r="K21" s="2">
        <v>0</v>
      </c>
      <c r="N21" s="1">
        <v>0</v>
      </c>
      <c r="O21" s="2">
        <v>0</v>
      </c>
      <c r="P21" s="2">
        <v>0</v>
      </c>
      <c r="Q21" s="2">
        <v>0</v>
      </c>
    </row>
    <row r="22" spans="2:17" ht="15" x14ac:dyDescent="0.25">
      <c r="B22" s="1" t="s">
        <v>117</v>
      </c>
      <c r="H22" s="1">
        <v>0</v>
      </c>
      <c r="K22" s="2">
        <v>0</v>
      </c>
      <c r="N22" s="1">
        <v>0</v>
      </c>
      <c r="O22" s="2">
        <v>0</v>
      </c>
      <c r="P22" s="2">
        <v>0</v>
      </c>
      <c r="Q22" s="2">
        <v>0</v>
      </c>
    </row>
    <row r="23" spans="2:17" ht="15" x14ac:dyDescent="0.25">
      <c r="B23" s="1" t="s">
        <v>118</v>
      </c>
    </row>
    <row r="24" spans="2:17" ht="15" x14ac:dyDescent="0.25">
      <c r="B24" s="1" t="s">
        <v>119</v>
      </c>
      <c r="H24" s="1">
        <v>0</v>
      </c>
      <c r="K24" s="2">
        <v>0</v>
      </c>
      <c r="N24" s="1">
        <v>0</v>
      </c>
      <c r="O24" s="2">
        <v>0</v>
      </c>
      <c r="P24" s="2">
        <v>0</v>
      </c>
      <c r="Q24" s="2">
        <v>0</v>
      </c>
    </row>
    <row r="25" spans="2:17" ht="15" x14ac:dyDescent="0.25">
      <c r="B25" s="1" t="s">
        <v>120</v>
      </c>
    </row>
    <row r="26" spans="2:17" ht="15" x14ac:dyDescent="0.25">
      <c r="B26" s="1" t="s">
        <v>121</v>
      </c>
      <c r="H26" s="1">
        <v>0</v>
      </c>
      <c r="K26" s="2">
        <v>0</v>
      </c>
      <c r="N26" s="1">
        <v>0</v>
      </c>
      <c r="O26" s="2">
        <v>0</v>
      </c>
      <c r="P26" s="2">
        <v>0</v>
      </c>
      <c r="Q26" s="2">
        <v>0</v>
      </c>
    </row>
    <row r="27" spans="2:17" ht="15" x14ac:dyDescent="0.25">
      <c r="B27" s="1" t="s">
        <v>190</v>
      </c>
    </row>
    <row r="28" spans="2:17" ht="15" x14ac:dyDescent="0.25">
      <c r="B28" s="1" t="s">
        <v>187</v>
      </c>
    </row>
    <row r="29" spans="2:17" ht="15" x14ac:dyDescent="0.25">
      <c r="B29" s="1" t="s">
        <v>188</v>
      </c>
    </row>
    <row r="30" spans="2:17" ht="15" x14ac:dyDescent="0.25">
      <c r="B30" s="1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rightToLeft="1" workbookViewId="0"/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362</v>
      </c>
    </row>
    <row r="5" spans="2:16" ht="15" x14ac:dyDescent="0.25">
      <c r="B5" s="1" t="s">
        <v>112</v>
      </c>
    </row>
    <row r="6" spans="2:16" ht="15" x14ac:dyDescent="0.25">
      <c r="B6" s="1" t="s">
        <v>176</v>
      </c>
    </row>
    <row r="8" spans="2:16" ht="15" x14ac:dyDescent="0.25">
      <c r="B8" s="1" t="s">
        <v>6</v>
      </c>
      <c r="C8" s="1" t="s">
        <v>7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54</v>
      </c>
      <c r="K8" s="1" t="s">
        <v>16</v>
      </c>
      <c r="L8" s="1" t="s">
        <v>89</v>
      </c>
      <c r="M8" s="1" t="s">
        <v>115</v>
      </c>
      <c r="N8" s="1" t="s">
        <v>18</v>
      </c>
      <c r="O8" s="1" t="s">
        <v>19</v>
      </c>
      <c r="P8" s="1" t="s">
        <v>20</v>
      </c>
    </row>
    <row r="9" spans="2:16" ht="15" x14ac:dyDescent="0.25">
      <c r="G9" s="1" t="s">
        <v>21</v>
      </c>
      <c r="I9" s="1" t="s">
        <v>22</v>
      </c>
      <c r="J9" s="1" t="s">
        <v>22</v>
      </c>
      <c r="L9" s="1" t="s">
        <v>90</v>
      </c>
      <c r="M9" s="1" t="s">
        <v>23</v>
      </c>
      <c r="N9" s="1" t="s">
        <v>22</v>
      </c>
      <c r="O9" s="1" t="s">
        <v>22</v>
      </c>
      <c r="P9" s="1" t="s">
        <v>22</v>
      </c>
    </row>
    <row r="10" spans="2:16" ht="15" x14ac:dyDescent="0.25">
      <c r="B10" s="1" t="s">
        <v>177</v>
      </c>
      <c r="G10" s="1">
        <v>0</v>
      </c>
      <c r="J10" s="2"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47</v>
      </c>
      <c r="G11" s="1">
        <v>0</v>
      </c>
      <c r="J11" s="2">
        <v>0</v>
      </c>
      <c r="M11" s="1">
        <v>0</v>
      </c>
      <c r="N11" s="2">
        <v>0</v>
      </c>
      <c r="O11" s="2">
        <v>0</v>
      </c>
      <c r="P11" s="2">
        <v>0</v>
      </c>
    </row>
    <row r="12" spans="2:16" ht="15" x14ac:dyDescent="0.25">
      <c r="B12" s="1" t="s">
        <v>178</v>
      </c>
    </row>
    <row r="13" spans="2:16" ht="15" x14ac:dyDescent="0.25">
      <c r="B13" s="1" t="s">
        <v>179</v>
      </c>
    </row>
    <row r="14" spans="2:16" ht="15" x14ac:dyDescent="0.25">
      <c r="B14" s="1" t="s">
        <v>180</v>
      </c>
    </row>
    <row r="15" spans="2:16" ht="15" x14ac:dyDescent="0.25">
      <c r="B15" s="1" t="s">
        <v>34</v>
      </c>
    </row>
    <row r="16" spans="2:16" ht="15" x14ac:dyDescent="0.25">
      <c r="B16" s="1" t="s">
        <v>68</v>
      </c>
      <c r="G16" s="1">
        <v>0</v>
      </c>
      <c r="J16" s="2">
        <v>0</v>
      </c>
      <c r="M16" s="1">
        <v>0</v>
      </c>
      <c r="N16" s="2">
        <v>0</v>
      </c>
      <c r="O16" s="2">
        <v>0</v>
      </c>
      <c r="P16" s="2">
        <v>0</v>
      </c>
    </row>
    <row r="17" spans="2:16" ht="15" x14ac:dyDescent="0.25">
      <c r="B17" s="1" t="s">
        <v>181</v>
      </c>
      <c r="G17" s="1">
        <v>0</v>
      </c>
      <c r="J17" s="2">
        <v>0</v>
      </c>
      <c r="M17" s="1">
        <v>0</v>
      </c>
      <c r="N17" s="2">
        <v>0</v>
      </c>
      <c r="O17" s="2">
        <v>0</v>
      </c>
      <c r="P17" s="2">
        <v>0</v>
      </c>
    </row>
    <row r="18" spans="2:16" ht="15" x14ac:dyDescent="0.25">
      <c r="B18" s="1" t="s">
        <v>182</v>
      </c>
    </row>
    <row r="19" spans="2:16" ht="15" x14ac:dyDescent="0.25">
      <c r="B19" s="1" t="s">
        <v>183</v>
      </c>
      <c r="G19" s="1">
        <v>0</v>
      </c>
      <c r="J19" s="2">
        <v>0</v>
      </c>
      <c r="M19" s="1">
        <v>0</v>
      </c>
      <c r="N19" s="2">
        <v>0</v>
      </c>
      <c r="O19" s="2">
        <v>0</v>
      </c>
      <c r="P19" s="2">
        <v>0</v>
      </c>
    </row>
    <row r="20" spans="2:16" ht="15" x14ac:dyDescent="0.25">
      <c r="B20" s="1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rightToLeft="1" workbookViewId="0"/>
  </sheetViews>
  <sheetFormatPr defaultRowHeight="14.25" x14ac:dyDescent="0.2"/>
  <sheetData>
    <row r="1" spans="2:19" ht="15" x14ac:dyDescent="0.25">
      <c r="B1" s="1" t="s">
        <v>0</v>
      </c>
      <c r="C1" s="1" t="s">
        <v>1</v>
      </c>
    </row>
    <row r="2" spans="2:19" ht="15" x14ac:dyDescent="0.25">
      <c r="B2" s="1" t="s">
        <v>2</v>
      </c>
    </row>
    <row r="3" spans="2:19" ht="15" x14ac:dyDescent="0.25">
      <c r="B3" s="1" t="s">
        <v>3</v>
      </c>
    </row>
    <row r="4" spans="2:19" ht="15" x14ac:dyDescent="0.25">
      <c r="B4" s="1" t="s">
        <v>362</v>
      </c>
    </row>
    <row r="5" spans="2:19" ht="15" x14ac:dyDescent="0.25">
      <c r="B5" s="1" t="s">
        <v>112</v>
      </c>
    </row>
    <row r="6" spans="2:19" ht="15" x14ac:dyDescent="0.25">
      <c r="B6" s="1" t="s">
        <v>167</v>
      </c>
    </row>
    <row r="8" spans="2:19" ht="15" x14ac:dyDescent="0.25">
      <c r="B8" s="1" t="s">
        <v>6</v>
      </c>
      <c r="C8" s="1" t="s">
        <v>7</v>
      </c>
      <c r="D8" s="1" t="s">
        <v>153</v>
      </c>
      <c r="E8" s="1" t="s">
        <v>70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54</v>
      </c>
      <c r="N8" s="1" t="s">
        <v>16</v>
      </c>
      <c r="O8" s="1" t="s">
        <v>89</v>
      </c>
      <c r="P8" s="1" t="s">
        <v>115</v>
      </c>
      <c r="Q8" s="1" t="s">
        <v>161</v>
      </c>
      <c r="R8" s="1" t="s">
        <v>19</v>
      </c>
      <c r="S8" s="1" t="s">
        <v>20</v>
      </c>
    </row>
    <row r="9" spans="2:19" ht="15" x14ac:dyDescent="0.25">
      <c r="J9" s="1" t="s">
        <v>21</v>
      </c>
      <c r="L9" s="1" t="s">
        <v>22</v>
      </c>
      <c r="M9" s="1" t="s">
        <v>22</v>
      </c>
      <c r="O9" s="1" t="s">
        <v>90</v>
      </c>
      <c r="P9" s="1" t="s">
        <v>23</v>
      </c>
      <c r="Q9" s="1" t="s">
        <v>22</v>
      </c>
      <c r="R9" s="1" t="s">
        <v>22</v>
      </c>
      <c r="S9" s="1" t="s">
        <v>22</v>
      </c>
    </row>
    <row r="10" spans="2:19" ht="15" x14ac:dyDescent="0.25">
      <c r="B10" s="1" t="s">
        <v>168</v>
      </c>
      <c r="J10" s="1">
        <v>0</v>
      </c>
      <c r="M10" s="2">
        <v>0</v>
      </c>
      <c r="P10" s="1">
        <v>0</v>
      </c>
      <c r="Q10" s="2">
        <v>0</v>
      </c>
      <c r="R10" s="2">
        <v>0</v>
      </c>
      <c r="S10" s="2">
        <v>0</v>
      </c>
    </row>
    <row r="11" spans="2:19" ht="15" x14ac:dyDescent="0.25">
      <c r="B11" s="1" t="s">
        <v>47</v>
      </c>
      <c r="J11" s="1">
        <v>0</v>
      </c>
      <c r="M11" s="2">
        <v>0</v>
      </c>
      <c r="P11" s="1">
        <v>0</v>
      </c>
      <c r="Q11" s="2">
        <v>0</v>
      </c>
      <c r="R11" s="2">
        <v>0</v>
      </c>
      <c r="S11" s="2">
        <v>0</v>
      </c>
    </row>
    <row r="12" spans="2:19" ht="15" x14ac:dyDescent="0.25">
      <c r="B12" s="1" t="s">
        <v>27</v>
      </c>
      <c r="J12" s="1">
        <v>0</v>
      </c>
      <c r="M12" s="2">
        <v>0</v>
      </c>
      <c r="P12" s="1">
        <v>0</v>
      </c>
      <c r="Q12" s="2">
        <v>0</v>
      </c>
      <c r="R12" s="2">
        <v>0</v>
      </c>
      <c r="S12" s="2">
        <v>0</v>
      </c>
    </row>
    <row r="13" spans="2:19" ht="15" x14ac:dyDescent="0.25">
      <c r="B13" s="1" t="s">
        <v>169</v>
      </c>
    </row>
    <row r="14" spans="2:19" ht="15" x14ac:dyDescent="0.25">
      <c r="B14" s="1" t="s">
        <v>29</v>
      </c>
      <c r="J14" s="1">
        <v>0</v>
      </c>
      <c r="M14" s="2">
        <v>0</v>
      </c>
      <c r="P14" s="1">
        <v>0</v>
      </c>
      <c r="Q14" s="2">
        <v>0</v>
      </c>
      <c r="R14" s="2">
        <v>0</v>
      </c>
      <c r="S14" s="2">
        <v>0</v>
      </c>
    </row>
    <row r="15" spans="2:19" ht="15" x14ac:dyDescent="0.25">
      <c r="B15" s="1" t="s">
        <v>30</v>
      </c>
    </row>
    <row r="16" spans="2:19" ht="15" x14ac:dyDescent="0.25">
      <c r="B16" s="1" t="s">
        <v>170</v>
      </c>
      <c r="J16" s="1">
        <v>0</v>
      </c>
      <c r="M16" s="2">
        <v>0</v>
      </c>
      <c r="P16" s="1">
        <v>0</v>
      </c>
      <c r="Q16" s="2">
        <v>0</v>
      </c>
      <c r="R16" s="2">
        <v>0</v>
      </c>
      <c r="S16" s="2">
        <v>0</v>
      </c>
    </row>
    <row r="17" spans="2:19" ht="15" x14ac:dyDescent="0.25">
      <c r="B17" s="1" t="s">
        <v>171</v>
      </c>
    </row>
    <row r="18" spans="2:19" ht="15" x14ac:dyDescent="0.25">
      <c r="B18" s="1" t="s">
        <v>33</v>
      </c>
      <c r="J18" s="1">
        <v>0</v>
      </c>
      <c r="M18" s="2">
        <v>0</v>
      </c>
      <c r="P18" s="1">
        <v>0</v>
      </c>
      <c r="Q18" s="2">
        <v>0</v>
      </c>
      <c r="R18" s="2">
        <v>0</v>
      </c>
      <c r="S18" s="2">
        <v>0</v>
      </c>
    </row>
    <row r="19" spans="2:19" ht="15" x14ac:dyDescent="0.25">
      <c r="B19" s="1" t="s">
        <v>34</v>
      </c>
    </row>
    <row r="20" spans="2:19" ht="15" x14ac:dyDescent="0.25">
      <c r="B20" s="1" t="s">
        <v>68</v>
      </c>
      <c r="J20" s="1">
        <v>0</v>
      </c>
      <c r="M20" s="2">
        <v>0</v>
      </c>
      <c r="P20" s="1">
        <v>0</v>
      </c>
      <c r="Q20" s="2">
        <v>0</v>
      </c>
      <c r="R20" s="2">
        <v>0</v>
      </c>
      <c r="S20" s="2">
        <v>0</v>
      </c>
    </row>
    <row r="21" spans="2:19" ht="15" x14ac:dyDescent="0.25">
      <c r="B21" s="1" t="s">
        <v>172</v>
      </c>
      <c r="J21" s="1">
        <v>0</v>
      </c>
      <c r="M21" s="2">
        <v>0</v>
      </c>
      <c r="P21" s="1">
        <v>0</v>
      </c>
      <c r="Q21" s="2">
        <v>0</v>
      </c>
      <c r="R21" s="2">
        <v>0</v>
      </c>
      <c r="S21" s="2">
        <v>0</v>
      </c>
    </row>
    <row r="22" spans="2:19" ht="15" x14ac:dyDescent="0.25">
      <c r="B22" s="1" t="s">
        <v>173</v>
      </c>
    </row>
    <row r="23" spans="2:19" ht="15" x14ac:dyDescent="0.25">
      <c r="B23" s="1" t="s">
        <v>174</v>
      </c>
      <c r="J23" s="1">
        <v>0</v>
      </c>
      <c r="M23" s="2">
        <v>0</v>
      </c>
      <c r="P23" s="1">
        <v>0</v>
      </c>
      <c r="Q23" s="2">
        <v>0</v>
      </c>
      <c r="R23" s="2">
        <v>0</v>
      </c>
      <c r="S23" s="2">
        <v>0</v>
      </c>
    </row>
    <row r="24" spans="2:19" ht="15" x14ac:dyDescent="0.25">
      <c r="B24" s="1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rightToLeft="1" workbookViewId="0">
      <selection activeCell="A41" sqref="A41:IV41"/>
    </sheetView>
  </sheetViews>
  <sheetFormatPr defaultRowHeight="14.25" x14ac:dyDescent="0.2"/>
  <sheetData>
    <row r="1" spans="2:19" ht="15" x14ac:dyDescent="0.25">
      <c r="B1" s="1" t="s">
        <v>0</v>
      </c>
      <c r="C1" s="1" t="s">
        <v>1</v>
      </c>
    </row>
    <row r="2" spans="2:19" ht="15" x14ac:dyDescent="0.25">
      <c r="B2" s="1" t="s">
        <v>2</v>
      </c>
    </row>
    <row r="3" spans="2:19" ht="15" x14ac:dyDescent="0.25">
      <c r="B3" s="1" t="s">
        <v>3</v>
      </c>
    </row>
    <row r="4" spans="2:19" ht="15" x14ac:dyDescent="0.25">
      <c r="B4" s="1" t="s">
        <v>362</v>
      </c>
    </row>
    <row r="5" spans="2:19" ht="15" x14ac:dyDescent="0.25">
      <c r="B5" s="1" t="s">
        <v>112</v>
      </c>
    </row>
    <row r="6" spans="2:19" ht="15" x14ac:dyDescent="0.25">
      <c r="B6" s="1" t="s">
        <v>160</v>
      </c>
    </row>
    <row r="8" spans="2:19" ht="15" x14ac:dyDescent="0.25">
      <c r="B8" s="1" t="s">
        <v>6</v>
      </c>
      <c r="C8" s="1" t="s">
        <v>7</v>
      </c>
      <c r="D8" s="1" t="s">
        <v>153</v>
      </c>
      <c r="E8" s="1" t="s">
        <v>70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54</v>
      </c>
      <c r="N8" s="1" t="s">
        <v>16</v>
      </c>
      <c r="O8" s="1" t="s">
        <v>89</v>
      </c>
      <c r="P8" s="1" t="s">
        <v>115</v>
      </c>
      <c r="Q8" s="1" t="s">
        <v>161</v>
      </c>
      <c r="R8" s="1" t="s">
        <v>19</v>
      </c>
      <c r="S8" s="1" t="s">
        <v>20</v>
      </c>
    </row>
    <row r="9" spans="2:19" ht="15" x14ac:dyDescent="0.25">
      <c r="J9" s="1" t="s">
        <v>21</v>
      </c>
      <c r="K9">
        <f>I9/'סכום נכסי הקרן'!$C$43</f>
        <v>0</v>
      </c>
      <c r="L9" s="1" t="s">
        <v>22</v>
      </c>
      <c r="M9" s="1" t="s">
        <v>22</v>
      </c>
      <c r="O9" s="1" t="s">
        <v>90</v>
      </c>
      <c r="P9" s="1" t="s">
        <v>23</v>
      </c>
      <c r="Q9" s="1" t="s">
        <v>22</v>
      </c>
      <c r="R9" s="1" t="s">
        <v>22</v>
      </c>
      <c r="S9" s="1" t="s">
        <v>22</v>
      </c>
    </row>
    <row r="10" spans="2:19" ht="15" x14ac:dyDescent="0.25">
      <c r="B10" s="1" t="s">
        <v>162</v>
      </c>
      <c r="J10" s="1">
        <v>0</v>
      </c>
      <c r="K10">
        <f>I10/'סכום נכסי הקרן'!$C$43</f>
        <v>0</v>
      </c>
      <c r="M10" s="2">
        <v>0</v>
      </c>
      <c r="P10" s="1">
        <v>0</v>
      </c>
      <c r="Q10" s="2">
        <v>0</v>
      </c>
      <c r="R10" s="2">
        <v>0</v>
      </c>
      <c r="S10" s="2">
        <v>0</v>
      </c>
    </row>
    <row r="11" spans="2:19" ht="15" x14ac:dyDescent="0.25">
      <c r="B11" s="1" t="s">
        <v>47</v>
      </c>
      <c r="J11" s="1">
        <v>0</v>
      </c>
      <c r="M11" s="2">
        <v>0</v>
      </c>
      <c r="P11" s="1">
        <v>0</v>
      </c>
      <c r="Q11" s="2">
        <v>0</v>
      </c>
      <c r="R11" s="2">
        <v>0</v>
      </c>
      <c r="S11" s="2">
        <v>0</v>
      </c>
    </row>
    <row r="12" spans="2:19" ht="15" x14ac:dyDescent="0.25">
      <c r="B12" s="1" t="s">
        <v>27</v>
      </c>
      <c r="J12" s="1">
        <v>0</v>
      </c>
      <c r="M12" s="2">
        <v>0</v>
      </c>
      <c r="P12" s="1">
        <v>0</v>
      </c>
      <c r="Q12" s="2">
        <v>0</v>
      </c>
      <c r="R12" s="2">
        <v>0</v>
      </c>
      <c r="S12" s="2">
        <v>0</v>
      </c>
    </row>
    <row r="13" spans="2:19" ht="15" x14ac:dyDescent="0.25">
      <c r="B13" s="1" t="s">
        <v>28</v>
      </c>
      <c r="K13" s="9">
        <f>I13/'סכום נכסי הקרן'!$C$43</f>
        <v>0</v>
      </c>
    </row>
    <row r="14" spans="2:19" ht="15" x14ac:dyDescent="0.25">
      <c r="B14" s="1" t="s">
        <v>29</v>
      </c>
      <c r="J14" s="1">
        <v>0</v>
      </c>
      <c r="K14" s="9">
        <f>I14/'סכום נכסי הקרן'!$C$43</f>
        <v>0</v>
      </c>
      <c r="M14" s="2">
        <v>0</v>
      </c>
      <c r="P14" s="1">
        <v>0</v>
      </c>
      <c r="Q14" s="2">
        <v>0</v>
      </c>
      <c r="R14" s="2">
        <v>0</v>
      </c>
      <c r="S14" s="2">
        <v>0</v>
      </c>
    </row>
    <row r="15" spans="2:19" ht="15" x14ac:dyDescent="0.25">
      <c r="B15" s="1" t="s">
        <v>30</v>
      </c>
      <c r="K15" s="9">
        <f>I15/'סכום נכסי הקרן'!$C$43</f>
        <v>0</v>
      </c>
    </row>
    <row r="16" spans="2:19" ht="15" x14ac:dyDescent="0.25">
      <c r="B16" s="1" t="s">
        <v>31</v>
      </c>
      <c r="J16" s="1">
        <v>0</v>
      </c>
      <c r="K16" s="9">
        <f>I16/'סכום נכסי הקרן'!$C$43</f>
        <v>0</v>
      </c>
      <c r="M16" s="2">
        <v>0</v>
      </c>
      <c r="P16" s="1">
        <v>0</v>
      </c>
      <c r="Q16" s="2">
        <v>0</v>
      </c>
      <c r="R16" s="2">
        <v>0</v>
      </c>
      <c r="S16" s="2">
        <v>0</v>
      </c>
    </row>
    <row r="17" spans="2:19" ht="15" x14ac:dyDescent="0.25">
      <c r="B17" s="1" t="s">
        <v>32</v>
      </c>
      <c r="K17" s="9">
        <f>I17/'סכום נכסי הקרן'!$C$43</f>
        <v>0</v>
      </c>
    </row>
    <row r="18" spans="2:19" ht="15" x14ac:dyDescent="0.25">
      <c r="B18" s="1" t="s">
        <v>33</v>
      </c>
      <c r="J18" s="1">
        <v>0</v>
      </c>
      <c r="K18">
        <f>I18/'סכום נכסי הקרן'!$C$43</f>
        <v>0</v>
      </c>
      <c r="M18" s="2">
        <v>0</v>
      </c>
      <c r="P18" s="1">
        <v>0</v>
      </c>
      <c r="Q18" s="2">
        <v>0</v>
      </c>
      <c r="R18" s="2">
        <v>0</v>
      </c>
      <c r="S18" s="2">
        <v>0</v>
      </c>
    </row>
    <row r="19" spans="2:19" ht="15" x14ac:dyDescent="0.25">
      <c r="B19" s="1" t="s">
        <v>34</v>
      </c>
    </row>
    <row r="20" spans="2:19" ht="15" x14ac:dyDescent="0.25">
      <c r="B20" s="1" t="s">
        <v>68</v>
      </c>
      <c r="J20" s="1">
        <v>0</v>
      </c>
      <c r="M20" s="2">
        <v>0</v>
      </c>
      <c r="P20" s="1">
        <v>0</v>
      </c>
      <c r="Q20" s="2">
        <v>0</v>
      </c>
      <c r="R20" s="2">
        <v>0</v>
      </c>
      <c r="S20" s="2">
        <v>0</v>
      </c>
    </row>
    <row r="21" spans="2:19" ht="15" x14ac:dyDescent="0.25">
      <c r="B21" s="1" t="s">
        <v>163</v>
      </c>
      <c r="J21" s="1">
        <v>0</v>
      </c>
      <c r="M21" s="2">
        <v>0</v>
      </c>
      <c r="P21" s="1">
        <v>0</v>
      </c>
      <c r="Q21" s="2">
        <v>0</v>
      </c>
      <c r="R21" s="2">
        <v>0</v>
      </c>
      <c r="S21" s="2">
        <v>0</v>
      </c>
    </row>
    <row r="22" spans="2:19" ht="15" x14ac:dyDescent="0.25">
      <c r="B22" s="1" t="s">
        <v>164</v>
      </c>
    </row>
    <row r="23" spans="2:19" ht="15" x14ac:dyDescent="0.25">
      <c r="B23" s="1" t="s">
        <v>165</v>
      </c>
      <c r="J23" s="1">
        <v>0</v>
      </c>
      <c r="M23" s="2">
        <v>0</v>
      </c>
      <c r="P23" s="1">
        <v>0</v>
      </c>
      <c r="Q23" s="2">
        <v>0</v>
      </c>
      <c r="R23" s="2">
        <v>0</v>
      </c>
      <c r="S23" s="2">
        <v>0</v>
      </c>
    </row>
    <row r="24" spans="2:19" ht="15" x14ac:dyDescent="0.25">
      <c r="B24" s="1" t="s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rightToLeft="1" workbookViewId="0">
      <selection activeCell="A41" sqref="A41:IV41"/>
    </sheetView>
  </sheetViews>
  <sheetFormatPr defaultRowHeight="14.25" x14ac:dyDescent="0.2"/>
  <sheetData>
    <row r="1" spans="2:13" ht="15" x14ac:dyDescent="0.25">
      <c r="B1" s="1" t="s">
        <v>0</v>
      </c>
      <c r="C1" s="1" t="s">
        <v>1</v>
      </c>
    </row>
    <row r="2" spans="2:13" ht="15" x14ac:dyDescent="0.25">
      <c r="B2" s="1" t="s">
        <v>2</v>
      </c>
    </row>
    <row r="3" spans="2:13" ht="15" x14ac:dyDescent="0.25">
      <c r="B3" s="1" t="s">
        <v>3</v>
      </c>
    </row>
    <row r="4" spans="2:13" ht="15" x14ac:dyDescent="0.25">
      <c r="B4" s="1" t="s">
        <v>362</v>
      </c>
    </row>
    <row r="5" spans="2:13" ht="15" x14ac:dyDescent="0.25">
      <c r="B5" s="1" t="s">
        <v>112</v>
      </c>
    </row>
    <row r="6" spans="2:13" ht="15" x14ac:dyDescent="0.25">
      <c r="B6" s="1" t="s">
        <v>152</v>
      </c>
    </row>
    <row r="8" spans="2:13" ht="15" x14ac:dyDescent="0.25">
      <c r="B8" s="1" t="s">
        <v>6</v>
      </c>
      <c r="C8" s="1" t="s">
        <v>7</v>
      </c>
      <c r="D8" s="1" t="s">
        <v>153</v>
      </c>
      <c r="E8" s="1" t="s">
        <v>70</v>
      </c>
      <c r="F8" s="1" t="s">
        <v>8</v>
      </c>
      <c r="G8" s="1" t="s">
        <v>13</v>
      </c>
      <c r="H8" s="1" t="s">
        <v>16</v>
      </c>
      <c r="I8" s="1" t="s">
        <v>89</v>
      </c>
      <c r="J8" s="1" t="s">
        <v>115</v>
      </c>
      <c r="K8" s="1" t="s">
        <v>18</v>
      </c>
      <c r="L8" s="1" t="s">
        <v>19</v>
      </c>
      <c r="M8" s="1" t="s">
        <v>20</v>
      </c>
    </row>
    <row r="9" spans="2:13" ht="15" x14ac:dyDescent="0.25">
      <c r="I9" s="1" t="s">
        <v>90</v>
      </c>
      <c r="J9" s="1" t="s">
        <v>23</v>
      </c>
      <c r="K9" s="1" t="e">
        <f>I9/'סכום נכסי הקרן'!$C$43</f>
        <v>#VALUE!</v>
      </c>
      <c r="L9" s="1" t="s">
        <v>22</v>
      </c>
      <c r="M9" s="1" t="s">
        <v>22</v>
      </c>
    </row>
    <row r="10" spans="2:13" ht="15" x14ac:dyDescent="0.25">
      <c r="B10" s="1" t="s">
        <v>154</v>
      </c>
      <c r="J10" s="1">
        <v>0</v>
      </c>
      <c r="K10" s="1">
        <f>I10/'סכום נכסי הקרן'!$C$43</f>
        <v>0</v>
      </c>
      <c r="L10" s="2">
        <v>0</v>
      </c>
      <c r="M10" s="2">
        <v>0</v>
      </c>
    </row>
    <row r="11" spans="2:13" ht="15" x14ac:dyDescent="0.25">
      <c r="B11" s="1" t="s">
        <v>155</v>
      </c>
      <c r="J11" s="1">
        <v>0</v>
      </c>
      <c r="K11" s="2">
        <v>0</v>
      </c>
      <c r="L11" s="2">
        <v>0</v>
      </c>
      <c r="M11" s="2">
        <v>0</v>
      </c>
    </row>
    <row r="12" spans="2:13" ht="15" x14ac:dyDescent="0.25">
      <c r="B12" s="1" t="s">
        <v>48</v>
      </c>
    </row>
    <row r="13" spans="2:13" ht="15" x14ac:dyDescent="0.25">
      <c r="B13" s="1" t="s">
        <v>68</v>
      </c>
      <c r="J13" s="1">
        <v>0</v>
      </c>
      <c r="K13" s="11">
        <f>I13/'סכום נכסי הקרן'!$C$43</f>
        <v>0</v>
      </c>
      <c r="L13" s="2">
        <v>0</v>
      </c>
      <c r="M13" s="2">
        <v>0</v>
      </c>
    </row>
    <row r="14" spans="2:13" ht="15" x14ac:dyDescent="0.25">
      <c r="B14" s="1" t="s">
        <v>156</v>
      </c>
      <c r="J14" s="1">
        <v>0</v>
      </c>
      <c r="K14" s="11">
        <f>I14/'סכום נכסי הקרן'!$C$43</f>
        <v>0</v>
      </c>
      <c r="L14" s="2">
        <v>0</v>
      </c>
      <c r="M14" s="2">
        <v>0</v>
      </c>
    </row>
    <row r="15" spans="2:13" ht="15" x14ac:dyDescent="0.25">
      <c r="B15" s="1" t="s">
        <v>157</v>
      </c>
      <c r="K15" s="11">
        <f>I15/'סכום נכסי הקרן'!$C$43</f>
        <v>0</v>
      </c>
    </row>
    <row r="16" spans="2:13" ht="15" x14ac:dyDescent="0.25">
      <c r="B16" s="1" t="s">
        <v>158</v>
      </c>
      <c r="J16" s="1">
        <v>0</v>
      </c>
      <c r="K16" s="11">
        <f>I16/'סכום נכסי הקרן'!$C$43</f>
        <v>0</v>
      </c>
      <c r="L16" s="2">
        <v>0</v>
      </c>
      <c r="M16" s="2">
        <v>0</v>
      </c>
    </row>
    <row r="17" spans="2:11" ht="15" x14ac:dyDescent="0.25">
      <c r="B17" s="1" t="s">
        <v>159</v>
      </c>
      <c r="K17" s="11">
        <f>I17/'סכום נכסי הקרן'!$C$43</f>
        <v>0</v>
      </c>
    </row>
    <row r="18" spans="2:11" ht="15" x14ac:dyDescent="0.25">
      <c r="K18" s="1">
        <f>I18/'סכום נכסי הקרן'!$C$43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rightToLeft="1" workbookViewId="0">
      <selection activeCell="A41" sqref="A41:IV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112</v>
      </c>
    </row>
    <row r="6" spans="2:11" ht="15" x14ac:dyDescent="0.25">
      <c r="B6" s="1" t="s">
        <v>144</v>
      </c>
    </row>
    <row r="8" spans="2:11" ht="15" x14ac:dyDescent="0.25">
      <c r="B8" s="1" t="s">
        <v>6</v>
      </c>
      <c r="C8" s="1" t="s">
        <v>7</v>
      </c>
      <c r="D8" s="1" t="s">
        <v>13</v>
      </c>
      <c r="E8" s="1" t="s">
        <v>11</v>
      </c>
      <c r="F8" s="1" t="s">
        <v>16</v>
      </c>
      <c r="G8" s="1" t="s">
        <v>89</v>
      </c>
      <c r="H8" s="1" t="s">
        <v>115</v>
      </c>
      <c r="I8" s="1" t="s">
        <v>18</v>
      </c>
      <c r="J8" s="1" t="s">
        <v>19</v>
      </c>
      <c r="K8" s="1" t="s">
        <v>20</v>
      </c>
    </row>
    <row r="9" spans="2:11" ht="15" x14ac:dyDescent="0.25">
      <c r="G9" s="1" t="s">
        <v>90</v>
      </c>
      <c r="H9" s="1" t="s">
        <v>23</v>
      </c>
      <c r="I9" s="1" t="s">
        <v>22</v>
      </c>
      <c r="J9" s="1" t="s">
        <v>22</v>
      </c>
      <c r="K9" s="1" t="e">
        <f>I9/'סכום נכסי הקרן'!$C$43</f>
        <v>#VALUE!</v>
      </c>
    </row>
    <row r="10" spans="2:11" ht="15" x14ac:dyDescent="0.25">
      <c r="B10" s="1" t="s">
        <v>145</v>
      </c>
      <c r="H10" s="1">
        <v>0</v>
      </c>
      <c r="I10" s="2">
        <v>0</v>
      </c>
      <c r="J10" s="2">
        <v>0</v>
      </c>
      <c r="K10" s="1">
        <f>I10/'סכום נכסי הקרן'!$C$43</f>
        <v>0</v>
      </c>
    </row>
    <row r="11" spans="2:11" ht="15" x14ac:dyDescent="0.25">
      <c r="B11" s="1" t="s">
        <v>146</v>
      </c>
      <c r="H11" s="1">
        <v>0</v>
      </c>
      <c r="I11" s="2">
        <v>0</v>
      </c>
      <c r="J11" s="2">
        <v>0</v>
      </c>
      <c r="K11" s="2">
        <v>0</v>
      </c>
    </row>
    <row r="12" spans="2:11" ht="15" x14ac:dyDescent="0.25">
      <c r="B12" s="1" t="s">
        <v>147</v>
      </c>
    </row>
    <row r="13" spans="2:11" ht="15" x14ac:dyDescent="0.25">
      <c r="B13" s="1" t="s">
        <v>148</v>
      </c>
      <c r="K13" s="11">
        <f>I13/'סכום נכסי הקרן'!$C$43</f>
        <v>0</v>
      </c>
    </row>
    <row r="14" spans="2:11" ht="15" x14ac:dyDescent="0.25">
      <c r="B14" s="1" t="s">
        <v>149</v>
      </c>
      <c r="K14" s="11">
        <f>I14/'סכום נכסי הקרן'!$C$43</f>
        <v>0</v>
      </c>
    </row>
    <row r="15" spans="2:11" ht="15" x14ac:dyDescent="0.25">
      <c r="B15" s="1" t="s">
        <v>150</v>
      </c>
      <c r="K15" s="11">
        <f>I15/'סכום נכסי הקרן'!$C$43</f>
        <v>0</v>
      </c>
    </row>
    <row r="16" spans="2:11" ht="15" x14ac:dyDescent="0.25">
      <c r="B16" s="1" t="s">
        <v>151</v>
      </c>
      <c r="H16" s="1">
        <v>0</v>
      </c>
      <c r="I16" s="2">
        <v>0</v>
      </c>
      <c r="J16" s="2">
        <v>0</v>
      </c>
      <c r="K16" s="11">
        <f>I16/'סכום נכסי הקרן'!$C$43</f>
        <v>0</v>
      </c>
    </row>
    <row r="17" spans="2:11" ht="15" x14ac:dyDescent="0.25">
      <c r="B17" s="1" t="s">
        <v>147</v>
      </c>
      <c r="K17" s="11">
        <f>I17/'סכום נכסי הקרן'!$C$43</f>
        <v>0</v>
      </c>
    </row>
    <row r="18" spans="2:11" ht="15" x14ac:dyDescent="0.25">
      <c r="B18" s="1" t="s">
        <v>148</v>
      </c>
      <c r="K18" s="1">
        <f>I18/'סכום נכסי הקרן'!$C$43</f>
        <v>0</v>
      </c>
    </row>
    <row r="19" spans="2:11" ht="15" x14ac:dyDescent="0.25">
      <c r="B19" s="1" t="s">
        <v>149</v>
      </c>
    </row>
    <row r="20" spans="2:11" ht="15" x14ac:dyDescent="0.25">
      <c r="B20" s="1" t="s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rightToLeft="1" workbookViewId="0">
      <selection activeCell="A41" sqref="A41:IV41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362</v>
      </c>
    </row>
    <row r="5" spans="2:12" ht="15" x14ac:dyDescent="0.25">
      <c r="B5" s="1" t="s">
        <v>112</v>
      </c>
    </row>
    <row r="6" spans="2:12" ht="15" x14ac:dyDescent="0.25">
      <c r="B6" s="1" t="s">
        <v>140</v>
      </c>
    </row>
    <row r="8" spans="2:12" ht="15" x14ac:dyDescent="0.25">
      <c r="B8" s="1" t="s">
        <v>6</v>
      </c>
      <c r="C8" s="1" t="s">
        <v>7</v>
      </c>
      <c r="D8" s="1" t="s">
        <v>8</v>
      </c>
      <c r="E8" s="1" t="s">
        <v>13</v>
      </c>
      <c r="F8" s="1" t="s">
        <v>11</v>
      </c>
      <c r="G8" s="1" t="s">
        <v>16</v>
      </c>
      <c r="H8" s="1" t="s">
        <v>89</v>
      </c>
      <c r="I8" s="1" t="s">
        <v>115</v>
      </c>
      <c r="J8" s="1" t="s">
        <v>18</v>
      </c>
      <c r="K8" s="1" t="s">
        <v>19</v>
      </c>
      <c r="L8" s="1" t="s">
        <v>20</v>
      </c>
    </row>
    <row r="9" spans="2:12" ht="15" x14ac:dyDescent="0.25">
      <c r="H9" s="1" t="s">
        <v>90</v>
      </c>
      <c r="I9" s="1" t="s">
        <v>23</v>
      </c>
      <c r="J9" s="1" t="s">
        <v>22</v>
      </c>
      <c r="K9" s="1" t="e">
        <f>I9/'סכום נכסי הקרן'!$C$43</f>
        <v>#VALUE!</v>
      </c>
      <c r="L9" s="1" t="s">
        <v>22</v>
      </c>
    </row>
    <row r="10" spans="2:12" ht="15" x14ac:dyDescent="0.25">
      <c r="B10" s="1" t="s">
        <v>141</v>
      </c>
      <c r="I10" s="1">
        <v>0</v>
      </c>
      <c r="J10" s="2">
        <v>0</v>
      </c>
      <c r="K10" s="1">
        <f>I10/'סכום נכסי הקרן'!$C$43</f>
        <v>0</v>
      </c>
      <c r="L10" s="2">
        <v>0</v>
      </c>
    </row>
    <row r="11" spans="2:12" ht="15" x14ac:dyDescent="0.25">
      <c r="B11" s="1" t="s">
        <v>47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142</v>
      </c>
    </row>
    <row r="13" spans="2:12" ht="15" x14ac:dyDescent="0.25">
      <c r="B13" s="1" t="s">
        <v>68</v>
      </c>
      <c r="I13" s="1">
        <v>0</v>
      </c>
      <c r="J13" s="2">
        <v>0</v>
      </c>
      <c r="K13" s="11">
        <f>I13/'סכום נכסי הקרן'!$C$43</f>
        <v>0</v>
      </c>
      <c r="L13" s="2">
        <v>0</v>
      </c>
    </row>
    <row r="14" spans="2:12" ht="15" x14ac:dyDescent="0.25">
      <c r="B14" s="1" t="s">
        <v>143</v>
      </c>
      <c r="K14" s="11">
        <f>I14/'סכום נכסי הקרן'!$C$43</f>
        <v>0</v>
      </c>
    </row>
    <row r="15" spans="2:12" x14ac:dyDescent="0.2">
      <c r="K15" s="11">
        <f>I15/'סכום נכסי הקרן'!$C$43</f>
        <v>0</v>
      </c>
    </row>
    <row r="16" spans="2:12" x14ac:dyDescent="0.2">
      <c r="K16" s="11">
        <f>I16/'סכום נכסי הקרן'!$C$43</f>
        <v>0</v>
      </c>
    </row>
    <row r="17" spans="11:11" x14ac:dyDescent="0.2">
      <c r="K17" s="11">
        <f>I17/'סכום נכסי הקרן'!$C$43</f>
        <v>0</v>
      </c>
    </row>
    <row r="18" spans="11:11" ht="15" x14ac:dyDescent="0.25">
      <c r="K18" s="1">
        <f>I18/'סכום נכסי הקרן'!$C$43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A41" sqref="A41:IV41"/>
    </sheetView>
  </sheetViews>
  <sheetFormatPr defaultRowHeight="14.25" x14ac:dyDescent="0.2"/>
  <sheetData>
    <row r="1" spans="2:12" ht="15" x14ac:dyDescent="0.25">
      <c r="B1" s="1" t="s">
        <v>0</v>
      </c>
      <c r="C1" s="1" t="s">
        <v>1</v>
      </c>
    </row>
    <row r="2" spans="2:12" ht="15" x14ac:dyDescent="0.25">
      <c r="B2" s="1" t="s">
        <v>2</v>
      </c>
    </row>
    <row r="3" spans="2:12" ht="15" x14ac:dyDescent="0.25">
      <c r="B3" s="1" t="s">
        <v>3</v>
      </c>
    </row>
    <row r="4" spans="2:12" ht="15" x14ac:dyDescent="0.25">
      <c r="B4" s="1" t="s">
        <v>362</v>
      </c>
    </row>
    <row r="5" spans="2:12" ht="15" x14ac:dyDescent="0.25">
      <c r="B5" s="1" t="s">
        <v>112</v>
      </c>
    </row>
    <row r="6" spans="2:12" ht="15" x14ac:dyDescent="0.25">
      <c r="B6" s="1" t="s">
        <v>135</v>
      </c>
    </row>
    <row r="8" spans="2:12" ht="15" x14ac:dyDescent="0.25">
      <c r="B8" s="1" t="s">
        <v>6</v>
      </c>
      <c r="C8" s="1" t="s">
        <v>7</v>
      </c>
      <c r="D8" s="1" t="s">
        <v>8</v>
      </c>
      <c r="E8" s="1" t="s">
        <v>13</v>
      </c>
      <c r="F8" s="1" t="s">
        <v>11</v>
      </c>
      <c r="G8" s="1" t="s">
        <v>16</v>
      </c>
      <c r="H8" s="1" t="s">
        <v>89</v>
      </c>
      <c r="I8" s="1" t="s">
        <v>115</v>
      </c>
      <c r="J8" s="1" t="s">
        <v>18</v>
      </c>
      <c r="K8" s="1" t="s">
        <v>19</v>
      </c>
      <c r="L8" s="1" t="s">
        <v>20</v>
      </c>
    </row>
    <row r="9" spans="2:12" ht="15" x14ac:dyDescent="0.25">
      <c r="H9" s="1" t="s">
        <v>90</v>
      </c>
      <c r="I9" s="1" t="s">
        <v>23</v>
      </c>
      <c r="J9" s="1" t="s">
        <v>22</v>
      </c>
      <c r="K9" s="1" t="e">
        <f>I9/'סכום נכסי הקרן'!$C$43</f>
        <v>#VALUE!</v>
      </c>
      <c r="L9" s="1" t="s">
        <v>22</v>
      </c>
    </row>
    <row r="10" spans="2:12" ht="15" x14ac:dyDescent="0.25">
      <c r="B10" s="1" t="s">
        <v>136</v>
      </c>
      <c r="I10" s="1">
        <v>0</v>
      </c>
      <c r="J10" s="2">
        <v>0</v>
      </c>
      <c r="K10" s="1">
        <f>I10/'סכום נכסי הקרן'!$C$43</f>
        <v>0</v>
      </c>
      <c r="L10" s="2">
        <v>0</v>
      </c>
    </row>
    <row r="11" spans="2:12" ht="15" x14ac:dyDescent="0.25">
      <c r="B11" s="1" t="s">
        <v>137</v>
      </c>
      <c r="I11" s="1">
        <v>0</v>
      </c>
      <c r="J11" s="2">
        <v>0</v>
      </c>
      <c r="K11" s="2">
        <v>0</v>
      </c>
      <c r="L11" s="2">
        <v>0</v>
      </c>
    </row>
    <row r="12" spans="2:12" ht="15" x14ac:dyDescent="0.25">
      <c r="B12" s="1" t="s">
        <v>129</v>
      </c>
    </row>
    <row r="13" spans="2:12" ht="15" x14ac:dyDescent="0.25">
      <c r="B13" s="1" t="s">
        <v>130</v>
      </c>
      <c r="K13" s="11">
        <f>I13/'סכום נכסי הקרן'!$C$43</f>
        <v>0</v>
      </c>
    </row>
    <row r="14" spans="2:12" ht="15" x14ac:dyDescent="0.25">
      <c r="B14" s="1" t="s">
        <v>131</v>
      </c>
      <c r="K14" s="11">
        <f>I14/'סכום נכסי הקרן'!$C$43</f>
        <v>0</v>
      </c>
    </row>
    <row r="15" spans="2:12" ht="15" x14ac:dyDescent="0.25">
      <c r="B15" s="1" t="s">
        <v>132</v>
      </c>
      <c r="K15" s="11">
        <f>I15/'סכום נכסי הקרן'!$C$43</f>
        <v>0</v>
      </c>
    </row>
    <row r="16" spans="2:12" ht="15" x14ac:dyDescent="0.25">
      <c r="B16" s="1" t="s">
        <v>34</v>
      </c>
      <c r="K16" s="11">
        <f>I16/'סכום נכסי הקרן'!$C$43</f>
        <v>0</v>
      </c>
    </row>
    <row r="17" spans="2:12" ht="15" x14ac:dyDescent="0.25">
      <c r="B17" s="1" t="s">
        <v>138</v>
      </c>
      <c r="I17" s="1">
        <v>0</v>
      </c>
      <c r="J17" s="2">
        <v>0</v>
      </c>
      <c r="K17" s="11">
        <f>I17/'סכום נכסי הקרן'!$C$43</f>
        <v>0</v>
      </c>
      <c r="L17" s="2">
        <v>0</v>
      </c>
    </row>
    <row r="18" spans="2:12" ht="15" x14ac:dyDescent="0.25">
      <c r="B18" s="1" t="s">
        <v>129</v>
      </c>
      <c r="K18" s="1">
        <f>I18/'סכום נכסי הקרן'!$C$43</f>
        <v>0</v>
      </c>
    </row>
    <row r="19" spans="2:12" ht="15" x14ac:dyDescent="0.25">
      <c r="B19" s="1" t="s">
        <v>134</v>
      </c>
    </row>
    <row r="20" spans="2:12" ht="15" x14ac:dyDescent="0.25">
      <c r="B20" s="1" t="s">
        <v>132</v>
      </c>
    </row>
    <row r="21" spans="2:12" ht="15" x14ac:dyDescent="0.25">
      <c r="B21" s="1" t="s">
        <v>139</v>
      </c>
    </row>
    <row r="22" spans="2:12" ht="15" x14ac:dyDescent="0.25">
      <c r="B22" s="1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A41" sqref="A41:IV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112</v>
      </c>
    </row>
    <row r="6" spans="2:11" ht="15" x14ac:dyDescent="0.25">
      <c r="B6" s="1" t="s">
        <v>126</v>
      </c>
    </row>
    <row r="8" spans="2:11" ht="15" x14ac:dyDescent="0.25">
      <c r="B8" s="1" t="s">
        <v>6</v>
      </c>
      <c r="C8" s="1" t="s">
        <v>7</v>
      </c>
      <c r="D8" s="1" t="s">
        <v>8</v>
      </c>
      <c r="E8" s="1" t="s">
        <v>13</v>
      </c>
      <c r="F8" s="1" t="s">
        <v>11</v>
      </c>
      <c r="G8" s="1" t="s">
        <v>16</v>
      </c>
      <c r="H8" s="1" t="s">
        <v>89</v>
      </c>
      <c r="I8" s="1" t="s">
        <v>55</v>
      </c>
      <c r="J8" s="1" t="s">
        <v>19</v>
      </c>
      <c r="K8" s="1" t="s">
        <v>20</v>
      </c>
    </row>
    <row r="9" spans="2:11" ht="15" x14ac:dyDescent="0.25">
      <c r="H9" s="1" t="s">
        <v>90</v>
      </c>
      <c r="I9" s="1" t="s">
        <v>23</v>
      </c>
      <c r="J9" s="1" t="s">
        <v>22</v>
      </c>
      <c r="K9" s="1" t="e">
        <f>I9/'סכום נכסי הקרן'!$C$43</f>
        <v>#VALUE!</v>
      </c>
    </row>
    <row r="10" spans="2:11" ht="15" x14ac:dyDescent="0.25">
      <c r="B10" s="1" t="s">
        <v>127</v>
      </c>
      <c r="I10" s="1">
        <v>0</v>
      </c>
      <c r="J10" s="2">
        <v>0</v>
      </c>
      <c r="K10" s="1">
        <f>I10/'סכום נכסי הקרן'!$C$43</f>
        <v>0</v>
      </c>
    </row>
    <row r="11" spans="2:11" ht="15" x14ac:dyDescent="0.25">
      <c r="B11" s="1" t="s">
        <v>128</v>
      </c>
      <c r="I11" s="1">
        <v>0</v>
      </c>
      <c r="J11" s="2">
        <v>0</v>
      </c>
      <c r="K11" s="2">
        <v>0</v>
      </c>
    </row>
    <row r="12" spans="2:11" ht="15" x14ac:dyDescent="0.25">
      <c r="B12" s="1" t="s">
        <v>129</v>
      </c>
    </row>
    <row r="13" spans="2:11" ht="15" x14ac:dyDescent="0.25">
      <c r="B13" s="1" t="s">
        <v>130</v>
      </c>
      <c r="K13" s="11">
        <f>I13/'סכום נכסי הקרן'!$C$43</f>
        <v>0</v>
      </c>
    </row>
    <row r="14" spans="2:11" ht="15" x14ac:dyDescent="0.25">
      <c r="B14" s="1" t="s">
        <v>131</v>
      </c>
      <c r="K14" s="11">
        <f>I14/'סכום נכסי הקרן'!$C$43</f>
        <v>0</v>
      </c>
    </row>
    <row r="15" spans="2:11" ht="15" x14ac:dyDescent="0.25">
      <c r="B15" s="1" t="s">
        <v>132</v>
      </c>
      <c r="K15" s="11">
        <f>I15/'סכום נכסי הקרן'!$C$43</f>
        <v>0</v>
      </c>
    </row>
    <row r="16" spans="2:11" ht="15" x14ac:dyDescent="0.25">
      <c r="B16" s="1" t="s">
        <v>34</v>
      </c>
      <c r="K16" s="11">
        <f>I16/'סכום נכסי הקרן'!$C$43</f>
        <v>0</v>
      </c>
    </row>
    <row r="17" spans="2:11" ht="15" x14ac:dyDescent="0.25">
      <c r="B17" s="1" t="s">
        <v>133</v>
      </c>
      <c r="I17" s="1">
        <v>0</v>
      </c>
      <c r="J17" s="2">
        <v>0</v>
      </c>
      <c r="K17" s="11">
        <f>I17/'סכום נכסי הקרן'!$C$43</f>
        <v>0</v>
      </c>
    </row>
    <row r="18" spans="2:11" ht="15" x14ac:dyDescent="0.25">
      <c r="B18" s="1" t="s">
        <v>129</v>
      </c>
      <c r="K18" s="1">
        <f>I18/'סכום נכסי הקרן'!$C$43</f>
        <v>0</v>
      </c>
    </row>
    <row r="19" spans="2:11" ht="15" x14ac:dyDescent="0.25">
      <c r="B19" s="1" t="s">
        <v>134</v>
      </c>
    </row>
    <row r="20" spans="2:11" ht="15" x14ac:dyDescent="0.25">
      <c r="B20" s="1" t="s">
        <v>132</v>
      </c>
    </row>
    <row r="21" spans="2:11" ht="15" x14ac:dyDescent="0.25">
      <c r="B21" s="1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>
      <selection activeCell="A41" sqref="A41:IV41"/>
    </sheetView>
  </sheetViews>
  <sheetFormatPr defaultRowHeight="14.25" x14ac:dyDescent="0.2"/>
  <sheetData>
    <row r="1" spans="2:17" ht="15" x14ac:dyDescent="0.25">
      <c r="B1" s="1" t="s">
        <v>0</v>
      </c>
      <c r="C1" s="1" t="s">
        <v>1</v>
      </c>
    </row>
    <row r="2" spans="2:17" ht="15" x14ac:dyDescent="0.25">
      <c r="B2" s="1" t="s">
        <v>2</v>
      </c>
    </row>
    <row r="3" spans="2:17" ht="15" x14ac:dyDescent="0.25">
      <c r="B3" s="1" t="s">
        <v>3</v>
      </c>
    </row>
    <row r="4" spans="2:17" ht="15" x14ac:dyDescent="0.25">
      <c r="B4" s="1" t="s">
        <v>362</v>
      </c>
    </row>
    <row r="5" spans="2:17" ht="15" x14ac:dyDescent="0.25">
      <c r="B5" s="1" t="s">
        <v>112</v>
      </c>
    </row>
    <row r="6" spans="2:17" ht="15" x14ac:dyDescent="0.25">
      <c r="B6" s="1" t="s">
        <v>113</v>
      </c>
    </row>
    <row r="8" spans="2:17" ht="15" x14ac:dyDescent="0.25">
      <c r="B8" s="1" t="s">
        <v>6</v>
      </c>
      <c r="C8" s="1" t="s">
        <v>7</v>
      </c>
      <c r="D8" s="1" t="s">
        <v>114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54</v>
      </c>
      <c r="L8" s="1" t="s">
        <v>16</v>
      </c>
      <c r="M8" s="1" t="s">
        <v>89</v>
      </c>
      <c r="N8" s="1" t="s">
        <v>115</v>
      </c>
      <c r="O8" s="1" t="s">
        <v>18</v>
      </c>
      <c r="P8" s="1" t="s">
        <v>19</v>
      </c>
      <c r="Q8" s="1" t="s">
        <v>20</v>
      </c>
    </row>
    <row r="9" spans="2:17" ht="15" x14ac:dyDescent="0.25">
      <c r="H9" s="1" t="s">
        <v>21</v>
      </c>
      <c r="J9" s="1" t="s">
        <v>22</v>
      </c>
      <c r="K9" s="1">
        <f>I9/'סכום נכסי הקרן'!$C$43</f>
        <v>0</v>
      </c>
      <c r="M9" s="1" t="s">
        <v>90</v>
      </c>
      <c r="N9" s="1" t="s">
        <v>23</v>
      </c>
      <c r="O9" s="1" t="s">
        <v>22</v>
      </c>
      <c r="P9" s="1" t="s">
        <v>22</v>
      </c>
      <c r="Q9" s="1" t="s">
        <v>22</v>
      </c>
    </row>
    <row r="10" spans="2:17" ht="15" x14ac:dyDescent="0.25">
      <c r="B10" s="1" t="s">
        <v>116</v>
      </c>
      <c r="H10" s="1">
        <v>0</v>
      </c>
      <c r="K10" s="1">
        <f>I10/'סכום נכסי הקרן'!$C$43</f>
        <v>0</v>
      </c>
      <c r="N10" s="1">
        <v>0</v>
      </c>
      <c r="O10" s="2">
        <v>0</v>
      </c>
      <c r="P10" s="2">
        <v>0</v>
      </c>
      <c r="Q10" s="2">
        <v>0</v>
      </c>
    </row>
    <row r="11" spans="2:17" ht="15" x14ac:dyDescent="0.25">
      <c r="B11" s="1" t="s">
        <v>47</v>
      </c>
      <c r="H11" s="1">
        <v>0</v>
      </c>
      <c r="K11" s="2">
        <v>0</v>
      </c>
      <c r="N11" s="1">
        <v>0</v>
      </c>
      <c r="O11" s="2">
        <v>0</v>
      </c>
      <c r="P11" s="2">
        <v>0</v>
      </c>
      <c r="Q11" s="2">
        <v>0</v>
      </c>
    </row>
    <row r="12" spans="2:17" ht="15" x14ac:dyDescent="0.25">
      <c r="B12" s="1" t="s">
        <v>117</v>
      </c>
      <c r="H12" s="1">
        <v>0</v>
      </c>
      <c r="K12" s="2">
        <v>0</v>
      </c>
      <c r="N12" s="1">
        <v>0</v>
      </c>
      <c r="O12" s="2">
        <v>0</v>
      </c>
      <c r="P12" s="2">
        <v>0</v>
      </c>
      <c r="Q12" s="2">
        <v>0</v>
      </c>
    </row>
    <row r="13" spans="2:17" ht="15" x14ac:dyDescent="0.25">
      <c r="B13" s="1" t="s">
        <v>118</v>
      </c>
      <c r="K13" s="11">
        <f>I13/'סכום נכסי הקרן'!$C$43</f>
        <v>0</v>
      </c>
    </row>
    <row r="14" spans="2:17" ht="15" x14ac:dyDescent="0.25">
      <c r="B14" s="1" t="s">
        <v>119</v>
      </c>
      <c r="H14" s="1">
        <v>0</v>
      </c>
      <c r="K14" s="11">
        <f>I14/'סכום נכסי הקרן'!$C$43</f>
        <v>0</v>
      </c>
      <c r="N14" s="1">
        <v>0</v>
      </c>
      <c r="O14" s="2">
        <v>0</v>
      </c>
      <c r="P14" s="2">
        <v>0</v>
      </c>
      <c r="Q14" s="2">
        <v>0</v>
      </c>
    </row>
    <row r="15" spans="2:17" ht="15" x14ac:dyDescent="0.25">
      <c r="B15" s="1" t="s">
        <v>120</v>
      </c>
      <c r="K15" s="11">
        <f>I15/'סכום נכסי הקרן'!$C$43</f>
        <v>0</v>
      </c>
    </row>
    <row r="16" spans="2:17" ht="15" x14ac:dyDescent="0.25">
      <c r="B16" s="1" t="s">
        <v>121</v>
      </c>
      <c r="H16" s="1">
        <v>0</v>
      </c>
      <c r="K16" s="11">
        <f>I16/'סכום נכסי הקרן'!$C$43</f>
        <v>0</v>
      </c>
      <c r="N16" s="1">
        <v>0</v>
      </c>
      <c r="O16" s="2">
        <v>0</v>
      </c>
      <c r="P16" s="2">
        <v>0</v>
      </c>
      <c r="Q16" s="2">
        <v>0</v>
      </c>
    </row>
    <row r="17" spans="2:17" ht="15" x14ac:dyDescent="0.25">
      <c r="B17" s="1" t="s">
        <v>122</v>
      </c>
      <c r="K17" s="11">
        <f>I17/'סכום נכסי הקרן'!$C$43</f>
        <v>0</v>
      </c>
    </row>
    <row r="18" spans="2:17" ht="15" x14ac:dyDescent="0.25">
      <c r="B18" s="1" t="s">
        <v>123</v>
      </c>
      <c r="K18" s="1">
        <f>I18/'סכום נכסי הקרן'!$C$43</f>
        <v>0</v>
      </c>
    </row>
    <row r="19" spans="2:17" ht="15" x14ac:dyDescent="0.25">
      <c r="B19" s="1" t="s">
        <v>124</v>
      </c>
    </row>
    <row r="20" spans="2:17" ht="15" x14ac:dyDescent="0.25">
      <c r="B20" s="1" t="s">
        <v>125</v>
      </c>
    </row>
    <row r="21" spans="2:17" ht="15" x14ac:dyDescent="0.25">
      <c r="B21" s="1" t="s">
        <v>68</v>
      </c>
      <c r="H21" s="1">
        <v>0</v>
      </c>
      <c r="K21" s="2">
        <v>0</v>
      </c>
      <c r="N21" s="1">
        <v>0</v>
      </c>
      <c r="O21" s="2">
        <v>0</v>
      </c>
      <c r="P21" s="2">
        <v>0</v>
      </c>
      <c r="Q21" s="2">
        <v>0</v>
      </c>
    </row>
    <row r="22" spans="2:17" ht="15" x14ac:dyDescent="0.25">
      <c r="B22" s="1" t="s">
        <v>117</v>
      </c>
      <c r="H22" s="1">
        <v>0</v>
      </c>
      <c r="K22" s="2">
        <v>0</v>
      </c>
      <c r="N22" s="1">
        <v>0</v>
      </c>
      <c r="O22" s="2">
        <v>0</v>
      </c>
      <c r="P22" s="2">
        <v>0</v>
      </c>
      <c r="Q22" s="2">
        <v>0</v>
      </c>
    </row>
    <row r="23" spans="2:17" ht="15" x14ac:dyDescent="0.25">
      <c r="B23" s="1" t="s">
        <v>118</v>
      </c>
    </row>
    <row r="24" spans="2:17" ht="15" x14ac:dyDescent="0.25">
      <c r="B24" s="1" t="s">
        <v>119</v>
      </c>
      <c r="H24" s="1">
        <v>0</v>
      </c>
      <c r="K24" s="2">
        <v>0</v>
      </c>
      <c r="N24" s="1">
        <v>0</v>
      </c>
      <c r="O24" s="2">
        <v>0</v>
      </c>
      <c r="P24" s="2">
        <v>0</v>
      </c>
      <c r="Q24" s="2">
        <v>0</v>
      </c>
    </row>
    <row r="25" spans="2:17" ht="15" x14ac:dyDescent="0.25">
      <c r="B25" s="1" t="s">
        <v>120</v>
      </c>
    </row>
    <row r="26" spans="2:17" ht="15" x14ac:dyDescent="0.25">
      <c r="B26" s="1" t="s">
        <v>121</v>
      </c>
      <c r="H26" s="1">
        <v>0</v>
      </c>
      <c r="K26" s="2">
        <v>0</v>
      </c>
      <c r="N26" s="1">
        <v>0</v>
      </c>
      <c r="O26" s="2">
        <v>0</v>
      </c>
      <c r="P26" s="2">
        <v>0</v>
      </c>
      <c r="Q26" s="2">
        <v>0</v>
      </c>
    </row>
    <row r="27" spans="2:17" ht="15" x14ac:dyDescent="0.25">
      <c r="B27" s="1" t="s">
        <v>122</v>
      </c>
    </row>
    <row r="28" spans="2:17" ht="15" x14ac:dyDescent="0.25">
      <c r="B28" s="1" t="s">
        <v>123</v>
      </c>
    </row>
    <row r="29" spans="2:17" ht="15" x14ac:dyDescent="0.25">
      <c r="B29" s="1" t="s">
        <v>124</v>
      </c>
    </row>
    <row r="30" spans="2:17" ht="15" x14ac:dyDescent="0.25">
      <c r="B30" s="1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A41" sqref="A41:IV41"/>
    </sheetView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362</v>
      </c>
    </row>
    <row r="5" spans="2:15" ht="15" x14ac:dyDescent="0.25">
      <c r="B5" s="1" t="s">
        <v>95</v>
      </c>
    </row>
    <row r="7" spans="2:15" ht="15" x14ac:dyDescent="0.25">
      <c r="B7" s="1" t="s">
        <v>6</v>
      </c>
      <c r="C7" s="1" t="s">
        <v>96</v>
      </c>
      <c r="D7" s="1" t="s">
        <v>7</v>
      </c>
      <c r="E7" s="1" t="s">
        <v>9</v>
      </c>
      <c r="F7" s="1" t="s">
        <v>10</v>
      </c>
      <c r="G7" s="1" t="s">
        <v>12</v>
      </c>
      <c r="H7" s="1" t="s">
        <v>13</v>
      </c>
      <c r="I7" s="1" t="s">
        <v>97</v>
      </c>
      <c r="J7" s="1" t="s">
        <v>54</v>
      </c>
      <c r="K7" s="1" t="s">
        <v>16</v>
      </c>
      <c r="L7" s="1" t="s">
        <v>89</v>
      </c>
      <c r="M7" s="1" t="s">
        <v>55</v>
      </c>
      <c r="N7" s="1" t="s">
        <v>19</v>
      </c>
      <c r="O7" s="1" t="s">
        <v>20</v>
      </c>
    </row>
    <row r="8" spans="2:15" ht="15" x14ac:dyDescent="0.25">
      <c r="G8" s="1" t="s">
        <v>21</v>
      </c>
      <c r="I8" s="1" t="s">
        <v>22</v>
      </c>
      <c r="J8" s="1" t="s">
        <v>22</v>
      </c>
      <c r="L8" s="1" t="s">
        <v>90</v>
      </c>
      <c r="M8" s="1" t="s">
        <v>23</v>
      </c>
      <c r="N8" s="1" t="s">
        <v>22</v>
      </c>
      <c r="O8" s="1" t="s">
        <v>22</v>
      </c>
    </row>
    <row r="9" spans="2:15" ht="15" x14ac:dyDescent="0.25">
      <c r="B9" s="1" t="s">
        <v>98</v>
      </c>
      <c r="G9" s="1">
        <v>0</v>
      </c>
      <c r="J9" s="2">
        <v>0</v>
      </c>
      <c r="K9">
        <f>I9/'סכום נכסי הקרן'!$C$43</f>
        <v>0</v>
      </c>
      <c r="M9" s="1">
        <v>0</v>
      </c>
      <c r="N9" s="2">
        <v>0</v>
      </c>
      <c r="O9" s="2">
        <v>0</v>
      </c>
    </row>
    <row r="10" spans="2:15" ht="15" x14ac:dyDescent="0.25">
      <c r="B10" s="1" t="s">
        <v>99</v>
      </c>
      <c r="G10" s="1">
        <v>0</v>
      </c>
      <c r="J10" s="2">
        <v>0</v>
      </c>
      <c r="K10">
        <f>I10/'סכום נכסי הקרן'!$C$43</f>
        <v>0</v>
      </c>
      <c r="M10" s="1">
        <v>0</v>
      </c>
      <c r="N10" s="2">
        <v>0</v>
      </c>
      <c r="O10" s="2">
        <v>0</v>
      </c>
    </row>
    <row r="11" spans="2:15" ht="15" x14ac:dyDescent="0.25">
      <c r="B11" s="1" t="s">
        <v>100</v>
      </c>
    </row>
    <row r="12" spans="2:15" ht="15" x14ac:dyDescent="0.25">
      <c r="B12" s="1" t="s">
        <v>101</v>
      </c>
    </row>
    <row r="13" spans="2:15" ht="15" x14ac:dyDescent="0.25">
      <c r="B13" s="1" t="s">
        <v>102</v>
      </c>
      <c r="K13" s="9">
        <f>I13/'סכום נכסי הקרן'!$C$43</f>
        <v>0</v>
      </c>
    </row>
    <row r="14" spans="2:15" ht="15" x14ac:dyDescent="0.25">
      <c r="B14" s="1" t="s">
        <v>103</v>
      </c>
      <c r="K14" s="9">
        <f>I14/'סכום נכסי הקרן'!$C$43</f>
        <v>0</v>
      </c>
    </row>
    <row r="15" spans="2:15" ht="15" x14ac:dyDescent="0.25">
      <c r="B15" s="1" t="s">
        <v>104</v>
      </c>
      <c r="K15" s="9">
        <f>I15/'סכום נכסי הקרן'!$C$43</f>
        <v>0</v>
      </c>
    </row>
    <row r="16" spans="2:15" ht="15" x14ac:dyDescent="0.25">
      <c r="B16" s="1" t="s">
        <v>105</v>
      </c>
      <c r="G16" s="1">
        <v>0</v>
      </c>
      <c r="J16" s="2">
        <v>0</v>
      </c>
      <c r="K16" s="9">
        <f>I16/'סכום נכסי הקרן'!$C$43</f>
        <v>0</v>
      </c>
      <c r="M16" s="1">
        <v>0</v>
      </c>
      <c r="N16" s="2">
        <v>0</v>
      </c>
      <c r="O16" s="2">
        <v>0</v>
      </c>
    </row>
    <row r="17" spans="2:15" ht="15" x14ac:dyDescent="0.25">
      <c r="B17" s="1" t="s">
        <v>106</v>
      </c>
      <c r="K17" s="9">
        <f>I17/'סכום נכסי הקרן'!$C$43</f>
        <v>0</v>
      </c>
    </row>
    <row r="18" spans="2:15" ht="15" x14ac:dyDescent="0.25">
      <c r="B18" s="1" t="s">
        <v>107</v>
      </c>
      <c r="K18">
        <f>I18/'סכום נכסי הקרן'!$C$43</f>
        <v>0</v>
      </c>
    </row>
    <row r="19" spans="2:15" ht="15" x14ac:dyDescent="0.25">
      <c r="B19" s="1" t="s">
        <v>108</v>
      </c>
    </row>
    <row r="20" spans="2:15" ht="15" x14ac:dyDescent="0.25">
      <c r="B20" s="1" t="s">
        <v>109</v>
      </c>
    </row>
    <row r="21" spans="2:15" ht="15" x14ac:dyDescent="0.25">
      <c r="B21" s="1" t="s">
        <v>110</v>
      </c>
      <c r="G21" s="1">
        <v>0</v>
      </c>
      <c r="J21" s="2">
        <v>0</v>
      </c>
      <c r="M21" s="1">
        <v>0</v>
      </c>
      <c r="N21" s="2">
        <v>0</v>
      </c>
      <c r="O21" s="2">
        <v>0</v>
      </c>
    </row>
    <row r="22" spans="2:15" ht="15" x14ac:dyDescent="0.25">
      <c r="B22" s="1" t="s">
        <v>111</v>
      </c>
    </row>
    <row r="23" spans="2:15" ht="15" x14ac:dyDescent="0.25">
      <c r="B23" s="1" t="s">
        <v>102</v>
      </c>
    </row>
    <row r="24" spans="2:15" ht="15" x14ac:dyDescent="0.25">
      <c r="B24" s="1" t="s">
        <v>103</v>
      </c>
    </row>
    <row r="25" spans="2:15" ht="15" x14ac:dyDescent="0.25">
      <c r="B25" s="1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rightToLeft="1" workbookViewId="0">
      <selection activeCell="A41" sqref="A41:IV41"/>
    </sheetView>
  </sheetViews>
  <sheetFormatPr defaultRowHeight="14.25" x14ac:dyDescent="0.2"/>
  <sheetData>
    <row r="1" spans="2:15" ht="15" x14ac:dyDescent="0.25">
      <c r="B1" s="1" t="s">
        <v>0</v>
      </c>
      <c r="C1" s="1" t="s">
        <v>1</v>
      </c>
    </row>
    <row r="2" spans="2:15" ht="15" x14ac:dyDescent="0.25">
      <c r="B2" s="1" t="s">
        <v>2</v>
      </c>
    </row>
    <row r="3" spans="2:15" ht="15" x14ac:dyDescent="0.25">
      <c r="B3" s="1" t="s">
        <v>3</v>
      </c>
    </row>
    <row r="4" spans="2:15" ht="15" x14ac:dyDescent="0.25">
      <c r="B4" s="1" t="s">
        <v>362</v>
      </c>
    </row>
    <row r="5" spans="2:15" ht="15" x14ac:dyDescent="0.25">
      <c r="B5" s="1" t="s">
        <v>87</v>
      </c>
    </row>
    <row r="7" spans="2:15" ht="15" x14ac:dyDescent="0.25">
      <c r="B7" s="1" t="s">
        <v>6</v>
      </c>
      <c r="C7" s="1" t="s">
        <v>7</v>
      </c>
      <c r="D7" s="1" t="s">
        <v>70</v>
      </c>
      <c r="E7" s="1" t="s">
        <v>9</v>
      </c>
      <c r="F7" s="1" t="s">
        <v>10</v>
      </c>
      <c r="G7" s="1" t="s">
        <v>12</v>
      </c>
      <c r="H7" s="1" t="s">
        <v>13</v>
      </c>
      <c r="I7" s="1" t="s">
        <v>88</v>
      </c>
      <c r="J7" s="1" t="s">
        <v>54</v>
      </c>
      <c r="K7" s="1" t="s">
        <v>16</v>
      </c>
      <c r="L7" s="1" t="s">
        <v>89</v>
      </c>
      <c r="M7" s="1" t="s">
        <v>55</v>
      </c>
      <c r="N7" s="1" t="s">
        <v>19</v>
      </c>
      <c r="O7" s="1" t="s">
        <v>20</v>
      </c>
    </row>
    <row r="8" spans="2:15" ht="15" x14ac:dyDescent="0.25">
      <c r="G8" s="1" t="s">
        <v>21</v>
      </c>
      <c r="I8" s="1" t="s">
        <v>22</v>
      </c>
      <c r="J8" s="1" t="s">
        <v>22</v>
      </c>
      <c r="L8" s="1" t="s">
        <v>90</v>
      </c>
      <c r="M8" s="1" t="s">
        <v>23</v>
      </c>
      <c r="N8" s="1" t="s">
        <v>22</v>
      </c>
      <c r="O8" s="1" t="s">
        <v>22</v>
      </c>
    </row>
    <row r="9" spans="2:15" ht="15" x14ac:dyDescent="0.25">
      <c r="B9" s="1" t="s">
        <v>91</v>
      </c>
      <c r="G9" s="1">
        <v>0</v>
      </c>
      <c r="J9" s="2">
        <v>0</v>
      </c>
      <c r="K9">
        <f>I9/'סכום נכסי הקרן'!$C$43</f>
        <v>0</v>
      </c>
      <c r="M9" s="1">
        <v>0</v>
      </c>
      <c r="N9" s="2">
        <v>0</v>
      </c>
      <c r="O9" s="2">
        <v>0</v>
      </c>
    </row>
    <row r="10" spans="2:15" ht="15" x14ac:dyDescent="0.25">
      <c r="B10" s="1" t="s">
        <v>47</v>
      </c>
      <c r="G10" s="1">
        <v>0</v>
      </c>
      <c r="J10" s="2">
        <v>0</v>
      </c>
      <c r="K10">
        <f>I10/'סכום נכסי הקרן'!$C$43</f>
        <v>0</v>
      </c>
      <c r="M10" s="1">
        <v>0</v>
      </c>
      <c r="N10" s="2">
        <v>0</v>
      </c>
      <c r="O10" s="2">
        <v>0</v>
      </c>
    </row>
    <row r="11" spans="2:15" ht="15" x14ac:dyDescent="0.25">
      <c r="B11" s="1" t="s">
        <v>92</v>
      </c>
    </row>
    <row r="12" spans="2:15" ht="15" x14ac:dyDescent="0.25">
      <c r="B12" s="1" t="s">
        <v>30</v>
      </c>
    </row>
    <row r="13" spans="2:15" ht="15" x14ac:dyDescent="0.25">
      <c r="B13" s="1" t="s">
        <v>93</v>
      </c>
      <c r="K13" s="9">
        <f>I13/'סכום נכסי הקרן'!$C$43</f>
        <v>0</v>
      </c>
    </row>
    <row r="14" spans="2:15" ht="15" x14ac:dyDescent="0.25">
      <c r="B14" s="1" t="s">
        <v>94</v>
      </c>
      <c r="K14" s="9">
        <f>I14/'סכום נכסי הקרן'!$C$43</f>
        <v>0</v>
      </c>
    </row>
    <row r="15" spans="2:15" ht="15" x14ac:dyDescent="0.25">
      <c r="B15" s="1" t="s">
        <v>34</v>
      </c>
      <c r="K15" s="9">
        <f>I15/'סכום נכסי הקרן'!$C$43</f>
        <v>0</v>
      </c>
    </row>
    <row r="16" spans="2:15" ht="15" x14ac:dyDescent="0.25">
      <c r="B16" s="1" t="s">
        <v>68</v>
      </c>
      <c r="G16" s="1">
        <v>0</v>
      </c>
      <c r="J16" s="2">
        <v>0</v>
      </c>
      <c r="K16" s="9">
        <f>I16/'סכום נכסי הקרן'!$C$43</f>
        <v>0</v>
      </c>
      <c r="M16" s="1">
        <v>0</v>
      </c>
      <c r="N16" s="2">
        <v>0</v>
      </c>
      <c r="O16" s="2">
        <v>0</v>
      </c>
    </row>
    <row r="17" spans="2:11" ht="15" x14ac:dyDescent="0.25">
      <c r="B17" s="1" t="s">
        <v>50</v>
      </c>
      <c r="K17" s="9">
        <f>I17/'סכום נכסי הקרן'!$C$43</f>
        <v>0</v>
      </c>
    </row>
    <row r="18" spans="2:11" x14ac:dyDescent="0.2">
      <c r="K18">
        <f>I18/'סכום נכסי הקרן'!$C$43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rightToLeft="1" workbookViewId="0">
      <selection activeCell="A41" sqref="A41:IV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75</v>
      </c>
    </row>
    <row r="7" spans="2:11" ht="15" x14ac:dyDescent="0.25">
      <c r="B7" s="1" t="s">
        <v>6</v>
      </c>
      <c r="C7" s="1" t="s">
        <v>76</v>
      </c>
      <c r="D7" s="1" t="s">
        <v>77</v>
      </c>
      <c r="E7" s="1" t="s">
        <v>78</v>
      </c>
      <c r="F7" s="1" t="s">
        <v>13</v>
      </c>
      <c r="G7" s="1" t="s">
        <v>79</v>
      </c>
      <c r="H7" s="1" t="s">
        <v>19</v>
      </c>
      <c r="I7" s="1" t="s">
        <v>56</v>
      </c>
    </row>
    <row r="8" spans="2:11" ht="15" x14ac:dyDescent="0.25">
      <c r="E8" s="1" t="s">
        <v>22</v>
      </c>
      <c r="G8" s="1" t="s">
        <v>23</v>
      </c>
      <c r="H8" s="1" t="s">
        <v>22</v>
      </c>
      <c r="I8" s="1" t="s">
        <v>22</v>
      </c>
    </row>
    <row r="9" spans="2:11" ht="15" x14ac:dyDescent="0.25">
      <c r="B9" s="1" t="s">
        <v>80</v>
      </c>
      <c r="E9" s="2">
        <v>0</v>
      </c>
      <c r="G9" s="1">
        <v>0</v>
      </c>
      <c r="H9" s="2">
        <v>0</v>
      </c>
      <c r="I9" s="2">
        <v>0</v>
      </c>
      <c r="K9">
        <f>I9/'סכום נכסי הקרן'!$C$43</f>
        <v>0</v>
      </c>
    </row>
    <row r="10" spans="2:11" ht="15" x14ac:dyDescent="0.25">
      <c r="B10" s="1" t="s">
        <v>81</v>
      </c>
      <c r="E10" s="2">
        <v>0</v>
      </c>
      <c r="G10" s="1">
        <v>0</v>
      </c>
      <c r="H10" s="2">
        <v>0</v>
      </c>
      <c r="I10" s="2">
        <v>0</v>
      </c>
      <c r="K10">
        <f>I10/'סכום נכסי הקרן'!$C$43</f>
        <v>0</v>
      </c>
    </row>
    <row r="11" spans="2:11" ht="15" x14ac:dyDescent="0.25">
      <c r="B11" s="1" t="s">
        <v>82</v>
      </c>
      <c r="E11" s="2">
        <v>0</v>
      </c>
      <c r="G11" s="1">
        <v>0</v>
      </c>
      <c r="H11" s="2">
        <v>0</v>
      </c>
      <c r="I11" s="2">
        <v>0</v>
      </c>
    </row>
    <row r="12" spans="2:11" ht="15" x14ac:dyDescent="0.25">
      <c r="B12" s="1" t="s">
        <v>83</v>
      </c>
    </row>
    <row r="13" spans="2:11" ht="15" x14ac:dyDescent="0.25">
      <c r="B13" s="1" t="s">
        <v>84</v>
      </c>
      <c r="E13" s="2">
        <v>0</v>
      </c>
      <c r="G13" s="1">
        <v>0</v>
      </c>
      <c r="H13" s="2">
        <v>0</v>
      </c>
      <c r="I13" s="2">
        <v>0</v>
      </c>
      <c r="K13" s="9">
        <f>I13/'סכום נכסי הקרן'!$C$43</f>
        <v>0</v>
      </c>
    </row>
    <row r="14" spans="2:11" ht="15" x14ac:dyDescent="0.25">
      <c r="B14" s="1" t="s">
        <v>85</v>
      </c>
      <c r="K14" s="9">
        <f>I14/'סכום נכסי הקרן'!$C$43</f>
        <v>0</v>
      </c>
    </row>
    <row r="15" spans="2:11" ht="15" x14ac:dyDescent="0.25">
      <c r="B15" s="1" t="s">
        <v>86</v>
      </c>
      <c r="E15" s="2">
        <v>0</v>
      </c>
      <c r="G15" s="1">
        <v>0</v>
      </c>
      <c r="H15" s="2">
        <v>0</v>
      </c>
      <c r="I15" s="2">
        <v>0</v>
      </c>
      <c r="K15" s="9">
        <f>I15/'סכום נכסי הקרן'!$C$43</f>
        <v>0</v>
      </c>
    </row>
    <row r="16" spans="2:11" ht="15" x14ac:dyDescent="0.25">
      <c r="B16" s="1" t="s">
        <v>82</v>
      </c>
      <c r="E16" s="2">
        <v>0</v>
      </c>
      <c r="G16" s="1">
        <v>0</v>
      </c>
      <c r="H16" s="2">
        <v>0</v>
      </c>
      <c r="I16" s="2">
        <v>0</v>
      </c>
      <c r="K16" s="9">
        <f>I16/'סכום נכסי הקרן'!$C$43</f>
        <v>0</v>
      </c>
    </row>
    <row r="17" spans="2:11" ht="15" x14ac:dyDescent="0.25">
      <c r="B17" s="1" t="s">
        <v>83</v>
      </c>
      <c r="K17" s="9">
        <f>I17/'סכום נכסי הקרן'!$C$43</f>
        <v>0</v>
      </c>
    </row>
    <row r="18" spans="2:11" ht="15" x14ac:dyDescent="0.25">
      <c r="B18" s="1" t="s">
        <v>84</v>
      </c>
      <c r="E18" s="2">
        <v>0</v>
      </c>
      <c r="G18" s="1">
        <v>0</v>
      </c>
      <c r="H18" s="2">
        <v>0</v>
      </c>
      <c r="I18" s="2">
        <v>0</v>
      </c>
      <c r="K18">
        <f>I18/'סכום נכסי הקרן'!$C$43</f>
        <v>0</v>
      </c>
    </row>
    <row r="19" spans="2:11" ht="15" x14ac:dyDescent="0.25">
      <c r="B19" s="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rightToLeft="1" workbookViewId="0">
      <selection activeCell="A41" sqref="A41:IV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69</v>
      </c>
    </row>
    <row r="7" spans="2:11" ht="15" x14ac:dyDescent="0.25">
      <c r="B7" s="1" t="s">
        <v>6</v>
      </c>
      <c r="C7" s="1" t="s">
        <v>70</v>
      </c>
      <c r="D7" s="1" t="s">
        <v>9</v>
      </c>
      <c r="E7" s="1" t="s">
        <v>52</v>
      </c>
      <c r="F7" s="1" t="s">
        <v>53</v>
      </c>
      <c r="G7" s="1" t="s">
        <v>13</v>
      </c>
      <c r="H7" s="1" t="s">
        <v>54</v>
      </c>
      <c r="I7" s="1" t="s">
        <v>55</v>
      </c>
      <c r="J7" s="1" t="s">
        <v>19</v>
      </c>
      <c r="K7" s="1" t="s">
        <v>56</v>
      </c>
    </row>
    <row r="8" spans="2:11" ht="15" x14ac:dyDescent="0.25">
      <c r="F8" s="1" t="s">
        <v>22</v>
      </c>
      <c r="H8" s="1" t="s">
        <v>22</v>
      </c>
      <c r="I8" s="1" t="s">
        <v>23</v>
      </c>
      <c r="J8" s="1" t="s">
        <v>22</v>
      </c>
      <c r="K8" s="1" t="s">
        <v>22</v>
      </c>
    </row>
    <row r="9" spans="2:11" ht="15" x14ac:dyDescent="0.25">
      <c r="B9" s="1" t="s">
        <v>71</v>
      </c>
      <c r="H9" s="2">
        <v>0</v>
      </c>
      <c r="I9" s="1">
        <v>0</v>
      </c>
      <c r="J9" s="2">
        <v>0</v>
      </c>
      <c r="K9" s="2">
        <f>I9/'סכום נכסי הקרן'!$C$43</f>
        <v>0</v>
      </c>
    </row>
    <row r="10" spans="2:11" ht="15" x14ac:dyDescent="0.25">
      <c r="B10" s="1" t="s">
        <v>47</v>
      </c>
      <c r="H10" s="2">
        <v>0</v>
      </c>
      <c r="I10" s="1">
        <v>0</v>
      </c>
      <c r="J10" s="2">
        <v>0</v>
      </c>
      <c r="K10" s="2">
        <f>I10/'סכום נכסי הקרן'!$C$43</f>
        <v>0</v>
      </c>
    </row>
    <row r="11" spans="2:11" ht="15" x14ac:dyDescent="0.25">
      <c r="B11" s="1" t="s">
        <v>72</v>
      </c>
    </row>
    <row r="12" spans="2:11" ht="15" x14ac:dyDescent="0.25">
      <c r="B12" s="1" t="s">
        <v>73</v>
      </c>
      <c r="H12" s="2">
        <v>0</v>
      </c>
      <c r="I12" s="1">
        <v>0</v>
      </c>
      <c r="J12" s="2">
        <v>0</v>
      </c>
      <c r="K12" s="2">
        <v>0</v>
      </c>
    </row>
    <row r="13" spans="2:11" ht="15" x14ac:dyDescent="0.25">
      <c r="B13" s="1" t="s">
        <v>74</v>
      </c>
      <c r="K13" s="10">
        <f>I13/'סכום נכסי הקרן'!$C$43</f>
        <v>0</v>
      </c>
    </row>
    <row r="14" spans="2:11" x14ac:dyDescent="0.2">
      <c r="K14" s="10">
        <f>I14/'סכום נכסי הקרן'!$C$43</f>
        <v>0</v>
      </c>
    </row>
    <row r="15" spans="2:11" x14ac:dyDescent="0.2">
      <c r="K15" s="10">
        <f>I15/'סכום נכסי הקרן'!$C$43</f>
        <v>0</v>
      </c>
    </row>
    <row r="16" spans="2:11" x14ac:dyDescent="0.2">
      <c r="K16" s="10">
        <f>I16/'סכום נכסי הקרן'!$C$43</f>
        <v>0</v>
      </c>
    </row>
    <row r="17" spans="11:11" x14ac:dyDescent="0.2">
      <c r="K17" s="10">
        <f>I17/'סכום נכסי הקרן'!$C$43</f>
        <v>0</v>
      </c>
    </row>
    <row r="18" spans="11:11" ht="15" x14ac:dyDescent="0.25">
      <c r="K18" s="2">
        <f>I18/'סכום נכסי הקרן'!$C$43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rightToLeft="1" tabSelected="1" workbookViewId="0">
      <selection activeCell="K9" sqref="K9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51</v>
      </c>
    </row>
    <row r="7" spans="2:11" ht="15" x14ac:dyDescent="0.25">
      <c r="B7" s="1" t="s">
        <v>6</v>
      </c>
      <c r="C7" s="1" t="s">
        <v>7</v>
      </c>
      <c r="D7" s="1" t="s">
        <v>9</v>
      </c>
      <c r="E7" s="1" t="s">
        <v>52</v>
      </c>
      <c r="F7" s="1" t="s">
        <v>53</v>
      </c>
      <c r="G7" s="1" t="s">
        <v>13</v>
      </c>
      <c r="H7" s="1" t="s">
        <v>54</v>
      </c>
      <c r="I7" s="1" t="s">
        <v>55</v>
      </c>
      <c r="J7" s="1" t="s">
        <v>19</v>
      </c>
      <c r="K7" s="1" t="s">
        <v>56</v>
      </c>
    </row>
    <row r="8" spans="2:11" ht="15" x14ac:dyDescent="0.25">
      <c r="F8" s="1" t="s">
        <v>22</v>
      </c>
      <c r="H8" s="1" t="s">
        <v>22</v>
      </c>
      <c r="I8" s="1" t="s">
        <v>23</v>
      </c>
      <c r="J8" s="1" t="s">
        <v>22</v>
      </c>
      <c r="K8" s="1" t="s">
        <v>22</v>
      </c>
    </row>
    <row r="9" spans="2:11" ht="15" x14ac:dyDescent="0.25">
      <c r="B9" s="1" t="s">
        <v>57</v>
      </c>
      <c r="H9" s="2">
        <v>0</v>
      </c>
      <c r="I9" s="13">
        <f>I10</f>
        <v>1733.95147</v>
      </c>
      <c r="J9" s="2">
        <v>1</v>
      </c>
      <c r="K9" s="2">
        <f>I9/'סכום נכסי הקרן'!$C$43</f>
        <v>0.3584803348516703</v>
      </c>
    </row>
    <row r="10" spans="2:11" ht="15" x14ac:dyDescent="0.25">
      <c r="B10" s="1" t="s">
        <v>47</v>
      </c>
      <c r="H10" s="2">
        <v>0</v>
      </c>
      <c r="I10" s="13">
        <f>SUM(I11:I18)</f>
        <v>1733.95147</v>
      </c>
      <c r="J10" s="2">
        <v>1</v>
      </c>
      <c r="K10" s="2">
        <f>I10/'סכום נכסי הקרן'!$C$43</f>
        <v>0.3584803348516703</v>
      </c>
    </row>
    <row r="11" spans="2:11" ht="15" x14ac:dyDescent="0.25">
      <c r="B11" s="3" t="s">
        <v>364</v>
      </c>
      <c r="H11" s="2"/>
      <c r="I11" s="12">
        <f>1733611.47/1000</f>
        <v>1733.6114700000001</v>
      </c>
      <c r="J11" s="2"/>
      <c r="K11" s="2">
        <f>I11/'סכום נכסי הקרן'!$C$43</f>
        <v>0.35841004262264409</v>
      </c>
    </row>
    <row r="12" spans="2:11" ht="15" x14ac:dyDescent="0.25">
      <c r="B12" s="1" t="s">
        <v>48</v>
      </c>
    </row>
    <row r="13" spans="2:11" ht="15" x14ac:dyDescent="0.25">
      <c r="B13" s="1" t="s">
        <v>58</v>
      </c>
    </row>
    <row r="14" spans="2:11" x14ac:dyDescent="0.2">
      <c r="B14" s="3" t="s">
        <v>59</v>
      </c>
      <c r="C14" s="3">
        <v>6990154</v>
      </c>
      <c r="F14" s="4">
        <v>2.47E-2</v>
      </c>
      <c r="G14" s="3" t="s">
        <v>60</v>
      </c>
      <c r="H14" s="4">
        <v>2.6599999999999999E-2</v>
      </c>
      <c r="I14" s="3">
        <v>0.08</v>
      </c>
      <c r="J14" s="4">
        <v>0.23219999999999999</v>
      </c>
      <c r="K14" s="8">
        <f>I14/'סכום נכסי הקרן'!$C$43</f>
        <v>1.6539348006166299E-5</v>
      </c>
    </row>
    <row r="15" spans="2:11" x14ac:dyDescent="0.2">
      <c r="B15" s="3" t="s">
        <v>61</v>
      </c>
      <c r="C15" s="3">
        <v>2590255</v>
      </c>
      <c r="F15" s="4">
        <v>2.4E-2</v>
      </c>
      <c r="G15" s="3" t="s">
        <v>60</v>
      </c>
      <c r="H15" s="4">
        <v>1.9400000000000001E-2</v>
      </c>
      <c r="I15" s="3">
        <v>0.08</v>
      </c>
      <c r="J15" s="4">
        <v>0.24390000000000001</v>
      </c>
      <c r="K15" s="8">
        <f>I15/'סכום נכסי הקרן'!$C$43</f>
        <v>1.6539348006166299E-5</v>
      </c>
    </row>
    <row r="16" spans="2:11" x14ac:dyDescent="0.2">
      <c r="B16" s="3" t="s">
        <v>62</v>
      </c>
      <c r="C16" s="3">
        <v>1099738</v>
      </c>
      <c r="F16" s="4">
        <v>4.65E-2</v>
      </c>
      <c r="G16" s="3" t="s">
        <v>60</v>
      </c>
      <c r="H16" s="4">
        <v>7.4999999999999997E-3</v>
      </c>
      <c r="I16" s="3">
        <v>0.15</v>
      </c>
      <c r="J16" s="4">
        <v>0.4471</v>
      </c>
      <c r="K16" s="8">
        <f>I16/'סכום נכסי הקרן'!$C$43</f>
        <v>3.1011277511561811E-5</v>
      </c>
    </row>
    <row r="17" spans="2:11" x14ac:dyDescent="0.2">
      <c r="B17" s="3" t="s">
        <v>63</v>
      </c>
      <c r="C17" s="3" t="s">
        <v>64</v>
      </c>
      <c r="F17" s="4">
        <v>0</v>
      </c>
      <c r="G17" s="3" t="s">
        <v>65</v>
      </c>
      <c r="H17" s="4">
        <v>0</v>
      </c>
      <c r="I17" s="3">
        <v>0</v>
      </c>
      <c r="J17" s="4">
        <v>1.6999999999999999E-3</v>
      </c>
      <c r="K17" s="8">
        <f>I17/'סכום נכסי הקרן'!$C$43</f>
        <v>0</v>
      </c>
    </row>
    <row r="18" spans="2:11" x14ac:dyDescent="0.2">
      <c r="B18" s="3" t="s">
        <v>66</v>
      </c>
      <c r="C18" s="3" t="s">
        <v>67</v>
      </c>
      <c r="F18" s="4">
        <v>4.8999999999999998E-3</v>
      </c>
      <c r="G18" s="3" t="s">
        <v>65</v>
      </c>
      <c r="H18" s="4">
        <v>0</v>
      </c>
      <c r="I18" s="3">
        <v>0.03</v>
      </c>
      <c r="J18" s="4">
        <v>7.4999999999999997E-2</v>
      </c>
      <c r="K18" s="8">
        <f>I18/'סכום נכסי הקרן'!$C$43</f>
        <v>6.2022555023123625E-6</v>
      </c>
    </row>
    <row r="19" spans="2:11" ht="15" x14ac:dyDescent="0.25">
      <c r="B19" s="1" t="s">
        <v>68</v>
      </c>
      <c r="H19" s="2">
        <v>0</v>
      </c>
      <c r="I19" s="1">
        <v>0</v>
      </c>
      <c r="J19" s="2">
        <v>0</v>
      </c>
      <c r="K19" s="2">
        <f>I19/'סכום נכסי הקרן'!$C$43</f>
        <v>0</v>
      </c>
    </row>
    <row r="20" spans="2:11" ht="15" x14ac:dyDescent="0.25">
      <c r="B20" s="1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rightToLeft="1" workbookViewId="0">
      <selection activeCell="A41" sqref="A41:IV41"/>
    </sheetView>
  </sheetViews>
  <sheetFormatPr defaultRowHeight="14.25" x14ac:dyDescent="0.2"/>
  <sheetData>
    <row r="1" spans="2:11" ht="15" x14ac:dyDescent="0.25">
      <c r="B1" s="1" t="s">
        <v>0</v>
      </c>
      <c r="C1" s="1" t="s">
        <v>1</v>
      </c>
    </row>
    <row r="2" spans="2:11" ht="15" x14ac:dyDescent="0.25">
      <c r="B2" s="1" t="s">
        <v>2</v>
      </c>
    </row>
    <row r="3" spans="2:11" ht="15" x14ac:dyDescent="0.25">
      <c r="B3" s="1" t="s">
        <v>3</v>
      </c>
    </row>
    <row r="4" spans="2:11" ht="15" x14ac:dyDescent="0.25">
      <c r="B4" s="1" t="s">
        <v>362</v>
      </c>
    </row>
    <row r="5" spans="2:11" ht="15" x14ac:dyDescent="0.25">
      <c r="B5" s="1" t="s">
        <v>43</v>
      </c>
    </row>
    <row r="7" spans="2:11" ht="15" x14ac:dyDescent="0.25">
      <c r="B7" s="1" t="s">
        <v>6</v>
      </c>
      <c r="C7" s="1" t="s">
        <v>44</v>
      </c>
      <c r="D7" s="1" t="s">
        <v>45</v>
      </c>
    </row>
    <row r="8" spans="2:11" ht="15" x14ac:dyDescent="0.25">
      <c r="C8" s="1" t="s">
        <v>23</v>
      </c>
    </row>
    <row r="9" spans="2:11" ht="15" x14ac:dyDescent="0.25">
      <c r="B9" s="1" t="s">
        <v>46</v>
      </c>
      <c r="C9" s="1">
        <v>0</v>
      </c>
      <c r="K9">
        <f>I9/'סכום נכסי הקרן'!$C$43</f>
        <v>0</v>
      </c>
    </row>
    <row r="10" spans="2:11" ht="15" x14ac:dyDescent="0.25">
      <c r="B10" s="1" t="s">
        <v>47</v>
      </c>
      <c r="C10" s="1">
        <v>0</v>
      </c>
      <c r="K10">
        <f>I10/'סכום נכסי הקרן'!$C$43</f>
        <v>0</v>
      </c>
    </row>
    <row r="11" spans="2:11" ht="15" x14ac:dyDescent="0.25">
      <c r="B11" s="1" t="s">
        <v>48</v>
      </c>
    </row>
    <row r="12" spans="2:11" ht="15" x14ac:dyDescent="0.25">
      <c r="B12" s="1" t="s">
        <v>49</v>
      </c>
      <c r="C12" s="1">
        <v>0</v>
      </c>
    </row>
    <row r="13" spans="2:11" ht="15" x14ac:dyDescent="0.25">
      <c r="B13" s="1" t="s">
        <v>50</v>
      </c>
      <c r="K13" s="9">
        <f>I13/'סכום נכסי הקרן'!$C$43</f>
        <v>0</v>
      </c>
    </row>
    <row r="14" spans="2:11" x14ac:dyDescent="0.2">
      <c r="K14" s="9">
        <f>I14/'סכום נכסי הקרן'!$C$43</f>
        <v>0</v>
      </c>
    </row>
    <row r="15" spans="2:11" x14ac:dyDescent="0.2">
      <c r="K15" s="9">
        <f>I15/'סכום נכסי הקרן'!$C$43</f>
        <v>0</v>
      </c>
    </row>
    <row r="16" spans="2:11" x14ac:dyDescent="0.2">
      <c r="K16" s="9">
        <f>I16/'סכום נכסי הקרן'!$C$43</f>
        <v>0</v>
      </c>
    </row>
    <row r="17" spans="11:11" x14ac:dyDescent="0.2">
      <c r="K17" s="9">
        <f>I17/'סכום נכסי הקרן'!$C$43</f>
        <v>0</v>
      </c>
    </row>
    <row r="18" spans="11:11" x14ac:dyDescent="0.2">
      <c r="K18">
        <f>I18/'סכום נכסי הקרן'!$C$43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1" sqref="A41:IV41"/>
    </sheetView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362</v>
      </c>
    </row>
    <row r="5" spans="2:16" ht="15" x14ac:dyDescent="0.25">
      <c r="B5" s="1" t="s">
        <v>35</v>
      </c>
    </row>
    <row r="7" spans="2:16" ht="15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</row>
    <row r="8" spans="2:16" ht="15" x14ac:dyDescent="0.25">
      <c r="H8" s="1" t="s">
        <v>21</v>
      </c>
      <c r="J8" s="1" t="s">
        <v>22</v>
      </c>
      <c r="K8" s="1" t="s">
        <v>22</v>
      </c>
      <c r="M8" s="1" t="s">
        <v>23</v>
      </c>
      <c r="N8" s="1" t="s">
        <v>22</v>
      </c>
      <c r="O8" s="1" t="s">
        <v>22</v>
      </c>
      <c r="P8" s="1" t="s">
        <v>22</v>
      </c>
    </row>
    <row r="9" spans="2:16" ht="15" x14ac:dyDescent="0.25">
      <c r="B9" s="1" t="s">
        <v>36</v>
      </c>
      <c r="H9" s="1">
        <v>0</v>
      </c>
      <c r="K9">
        <f>I9/'סכום נכסי הקרן'!$C$43</f>
        <v>0</v>
      </c>
      <c r="M9" s="1">
        <v>0</v>
      </c>
      <c r="N9" s="2">
        <v>0</v>
      </c>
      <c r="O9" s="2">
        <v>0</v>
      </c>
      <c r="P9" s="2">
        <v>0</v>
      </c>
    </row>
    <row r="10" spans="2:16" ht="15" x14ac:dyDescent="0.25">
      <c r="B10" s="1" t="s">
        <v>37</v>
      </c>
      <c r="H10" s="1">
        <v>0</v>
      </c>
      <c r="K10">
        <f>I10/'סכום נכסי הקרן'!$C$43</f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38</v>
      </c>
    </row>
    <row r="12" spans="2:16" ht="15" x14ac:dyDescent="0.25">
      <c r="B12" s="1" t="s">
        <v>39</v>
      </c>
      <c r="H12" s="1">
        <v>0</v>
      </c>
      <c r="M12" s="1">
        <v>0</v>
      </c>
      <c r="N12" s="2">
        <v>0</v>
      </c>
      <c r="O12" s="2">
        <v>0</v>
      </c>
      <c r="P12" s="2">
        <v>0</v>
      </c>
    </row>
    <row r="13" spans="2:16" ht="15" x14ac:dyDescent="0.25">
      <c r="B13" s="1" t="s">
        <v>40</v>
      </c>
      <c r="K13" s="9">
        <f>I13/'סכום נכסי הקרן'!$C$43</f>
        <v>0</v>
      </c>
    </row>
    <row r="14" spans="2:16" ht="15" x14ac:dyDescent="0.25">
      <c r="B14" s="1" t="s">
        <v>31</v>
      </c>
      <c r="H14" s="1">
        <v>0</v>
      </c>
      <c r="K14" s="9">
        <f>I14/'סכום נכסי הקרן'!$C$43</f>
        <v>0</v>
      </c>
      <c r="M14" s="1">
        <v>0</v>
      </c>
      <c r="N14" s="2">
        <v>0</v>
      </c>
      <c r="O14" s="2">
        <v>0</v>
      </c>
      <c r="P14" s="2">
        <v>0</v>
      </c>
    </row>
    <row r="15" spans="2:16" ht="15" x14ac:dyDescent="0.25">
      <c r="B15" s="1" t="s">
        <v>32</v>
      </c>
      <c r="K15" s="9">
        <f>I15/'סכום נכסי הקרן'!$C$43</f>
        <v>0</v>
      </c>
    </row>
    <row r="16" spans="2:16" ht="15" x14ac:dyDescent="0.25">
      <c r="B16" s="1" t="s">
        <v>41</v>
      </c>
      <c r="H16" s="1">
        <v>0</v>
      </c>
      <c r="K16" s="9">
        <f>I16/'סכום נכסי הקרן'!$C$43</f>
        <v>0</v>
      </c>
      <c r="M16" s="1">
        <v>0</v>
      </c>
      <c r="N16" s="2">
        <v>0</v>
      </c>
      <c r="O16" s="2">
        <v>0</v>
      </c>
      <c r="P16" s="2">
        <v>0</v>
      </c>
    </row>
    <row r="17" spans="2:11" ht="15" x14ac:dyDescent="0.25">
      <c r="B17" s="1" t="s">
        <v>42</v>
      </c>
      <c r="K17" s="9">
        <f>I17/'סכום נכסי הקרן'!$C$43</f>
        <v>0</v>
      </c>
    </row>
    <row r="18" spans="2:11" x14ac:dyDescent="0.2">
      <c r="K18">
        <f>I18/'סכום נכסי הקרן'!$C$43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1" sqref="A41:IV41"/>
    </sheetView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362</v>
      </c>
    </row>
    <row r="5" spans="2:16" ht="15" x14ac:dyDescent="0.25">
      <c r="B5" s="1" t="s">
        <v>25</v>
      </c>
    </row>
    <row r="7" spans="2:16" ht="15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</row>
    <row r="8" spans="2:16" ht="15" x14ac:dyDescent="0.25">
      <c r="H8" s="1" t="s">
        <v>21</v>
      </c>
      <c r="J8" s="1" t="s">
        <v>22</v>
      </c>
      <c r="K8" s="1" t="s">
        <v>22</v>
      </c>
      <c r="M8" s="1" t="s">
        <v>23</v>
      </c>
      <c r="N8" s="1" t="s">
        <v>22</v>
      </c>
      <c r="O8" s="1" t="s">
        <v>22</v>
      </c>
      <c r="P8" s="1" t="s">
        <v>22</v>
      </c>
    </row>
    <row r="9" spans="2:16" ht="15" x14ac:dyDescent="0.25">
      <c r="B9" s="1" t="s">
        <v>26</v>
      </c>
      <c r="H9" s="1">
        <v>0</v>
      </c>
      <c r="K9">
        <f>I9/'סכום נכסי הקרן'!$C$43</f>
        <v>0</v>
      </c>
      <c r="M9" s="1">
        <v>0</v>
      </c>
      <c r="N9" s="2">
        <v>0</v>
      </c>
      <c r="O9" s="2">
        <v>0</v>
      </c>
      <c r="P9" s="2">
        <v>0</v>
      </c>
    </row>
    <row r="10" spans="2:16" ht="15" x14ac:dyDescent="0.25">
      <c r="B10" s="1" t="s">
        <v>27</v>
      </c>
      <c r="H10" s="1">
        <v>0</v>
      </c>
      <c r="K10">
        <f>I10/'סכום נכסי הקרן'!$C$43</f>
        <v>0</v>
      </c>
      <c r="M10" s="1">
        <v>0</v>
      </c>
      <c r="N10" s="2">
        <v>0</v>
      </c>
      <c r="O10" s="2">
        <v>0</v>
      </c>
      <c r="P10" s="2">
        <v>0</v>
      </c>
    </row>
    <row r="11" spans="2:16" ht="15" x14ac:dyDescent="0.25">
      <c r="B11" s="1" t="s">
        <v>28</v>
      </c>
    </row>
    <row r="12" spans="2:16" ht="15" x14ac:dyDescent="0.25">
      <c r="B12" s="1" t="s">
        <v>29</v>
      </c>
      <c r="H12" s="1">
        <v>0</v>
      </c>
      <c r="M12" s="1">
        <v>0</v>
      </c>
      <c r="N12" s="2">
        <v>0</v>
      </c>
      <c r="O12" s="2">
        <v>0</v>
      </c>
      <c r="P12" s="2">
        <v>0</v>
      </c>
    </row>
    <row r="13" spans="2:16" ht="15" x14ac:dyDescent="0.25">
      <c r="B13" s="1" t="s">
        <v>30</v>
      </c>
      <c r="K13" s="9">
        <f>I13/'סכום נכסי הקרן'!$C$43</f>
        <v>0</v>
      </c>
    </row>
    <row r="14" spans="2:16" ht="15" x14ac:dyDescent="0.25">
      <c r="B14" s="1" t="s">
        <v>31</v>
      </c>
      <c r="H14" s="1">
        <v>0</v>
      </c>
      <c r="K14" s="9">
        <f>I14/'סכום נכסי הקרן'!$C$43</f>
        <v>0</v>
      </c>
      <c r="M14" s="1">
        <v>0</v>
      </c>
      <c r="N14" s="2">
        <v>0</v>
      </c>
      <c r="O14" s="2">
        <v>0</v>
      </c>
      <c r="P14" s="2">
        <v>0</v>
      </c>
    </row>
    <row r="15" spans="2:16" ht="15" x14ac:dyDescent="0.25">
      <c r="B15" s="1" t="s">
        <v>32</v>
      </c>
      <c r="K15" s="9">
        <f>I15/'סכום נכסי הקרן'!$C$43</f>
        <v>0</v>
      </c>
    </row>
    <row r="16" spans="2:16" ht="15" x14ac:dyDescent="0.25">
      <c r="B16" s="1" t="s">
        <v>33</v>
      </c>
      <c r="H16" s="1">
        <v>0</v>
      </c>
      <c r="K16" s="9">
        <f>I16/'סכום נכסי הקרן'!$C$43</f>
        <v>0</v>
      </c>
      <c r="M16" s="1">
        <v>0</v>
      </c>
      <c r="N16" s="2">
        <v>0</v>
      </c>
      <c r="O16" s="2">
        <v>0</v>
      </c>
      <c r="P16" s="2">
        <v>0</v>
      </c>
    </row>
    <row r="17" spans="2:11" ht="15" x14ac:dyDescent="0.25">
      <c r="B17" s="1" t="s">
        <v>34</v>
      </c>
      <c r="K17" s="9">
        <f>I17/'סכום נכסי הקרן'!$C$43</f>
        <v>0</v>
      </c>
    </row>
    <row r="18" spans="2:11" x14ac:dyDescent="0.2">
      <c r="K18">
        <f>I18/'סכום נכסי הקרן'!$C$43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rightToLeft="1" workbookViewId="0"/>
  </sheetViews>
  <sheetFormatPr defaultRowHeight="14.25" x14ac:dyDescent="0.2"/>
  <sheetData>
    <row r="1" spans="2:16" ht="15" x14ac:dyDescent="0.25">
      <c r="B1" s="1" t="s">
        <v>0</v>
      </c>
      <c r="C1" s="1" t="s">
        <v>1</v>
      </c>
    </row>
    <row r="2" spans="2:16" ht="15" x14ac:dyDescent="0.25">
      <c r="B2" s="1" t="s">
        <v>2</v>
      </c>
    </row>
    <row r="3" spans="2:16" ht="15" x14ac:dyDescent="0.25">
      <c r="B3" s="1" t="s">
        <v>3</v>
      </c>
    </row>
    <row r="4" spans="2:16" ht="15" x14ac:dyDescent="0.25">
      <c r="B4" s="1" t="s">
        <v>4</v>
      </c>
    </row>
    <row r="5" spans="2:16" ht="15" x14ac:dyDescent="0.25">
      <c r="B5" s="1" t="s">
        <v>5</v>
      </c>
    </row>
    <row r="7" spans="2:16" ht="15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</row>
    <row r="8" spans="2:16" ht="15" x14ac:dyDescent="0.25">
      <c r="H8" s="1" t="s">
        <v>21</v>
      </c>
      <c r="J8" s="1" t="s">
        <v>22</v>
      </c>
      <c r="K8" s="1" t="s">
        <v>22</v>
      </c>
      <c r="M8" s="1" t="s">
        <v>23</v>
      </c>
      <c r="N8" s="1" t="s">
        <v>22</v>
      </c>
      <c r="O8" s="1" t="s">
        <v>22</v>
      </c>
      <c r="P8" s="1" t="s">
        <v>22</v>
      </c>
    </row>
    <row r="9" spans="2:16" ht="15" x14ac:dyDescent="0.25">
      <c r="B9" s="1" t="s">
        <v>24</v>
      </c>
      <c r="H9" s="1">
        <v>0</v>
      </c>
      <c r="M9" s="1">
        <v>0</v>
      </c>
      <c r="N9" s="2">
        <v>0</v>
      </c>
      <c r="O9" s="2">
        <v>0</v>
      </c>
      <c r="P9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במקרקעין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Company>Poalim Sahar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Erena Gofman</cp:lastModifiedBy>
  <dcterms:created xsi:type="dcterms:W3CDTF">2017-01-14T13:12:25Z</dcterms:created>
  <dcterms:modified xsi:type="dcterms:W3CDTF">2017-01-16T07:08:20Z</dcterms:modified>
</cp:coreProperties>
</file>