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325" yWindow="-165" windowWidth="16770" windowHeight="10620" firstSheet="24" activeTab="25"/>
  </bookViews>
  <sheets>
    <sheet name="סכום נכסי הקרן" sheetId="31" r:id="rId1"/>
    <sheet name="מזומנים" sheetId="30" r:id="rId2"/>
    <sheet name="תעודות התחייבות ממשלתיות" sheetId="29" r:id="rId3"/>
    <sheet name="תעודות חוב מסחריות" sheetId="28" r:id="rId4"/>
    <sheet name="אג&quot;ח קונצרני" sheetId="27" r:id="rId5"/>
    <sheet name="מניות" sheetId="26" r:id="rId6"/>
    <sheet name="תעודות סל" sheetId="25" r:id="rId7"/>
    <sheet name="קרנות נאמנות" sheetId="24" r:id="rId8"/>
    <sheet name="כתבי אופציה" sheetId="23" r:id="rId9"/>
    <sheet name="אופציות" sheetId="22" r:id="rId10"/>
    <sheet name="חוזים עתידיים" sheetId="21" r:id="rId11"/>
    <sheet name="מוצרים מובנים" sheetId="20" r:id="rId12"/>
    <sheet name="לא סחיר - תעודות התחייבות ממשלת" sheetId="19" r:id="rId13"/>
    <sheet name="לא סחיר - תעודות חוב מסחריות" sheetId="18" r:id="rId14"/>
    <sheet name="לא סחיר - אג&quot;ח קונצרני" sheetId="17" r:id="rId15"/>
    <sheet name="לא סחיר - מניות" sheetId="16" r:id="rId16"/>
    <sheet name="לא סחיר - קרנות השקעה" sheetId="15" r:id="rId17"/>
    <sheet name="לא סחיר - כתבי אופציה" sheetId="14" r:id="rId18"/>
    <sheet name="לא סחיר - אופציות" sheetId="13" r:id="rId19"/>
    <sheet name="לא סחיר - חוזים עתידיים" sheetId="12" r:id="rId20"/>
    <sheet name="לא סחיר - מוצרים מובנים" sheetId="11" r:id="rId21"/>
    <sheet name="הלוואות" sheetId="10" r:id="rId22"/>
    <sheet name="פקדונות מעל 3 חודשים" sheetId="9" r:id="rId23"/>
    <sheet name="זכויות במקרקעין" sheetId="8" r:id="rId24"/>
    <sheet name="השקעה בחברות מוחזקות" sheetId="7" r:id="rId25"/>
    <sheet name="השקעות אחרות" sheetId="6" r:id="rId26"/>
    <sheet name="יתרת התחייבות להשקעה" sheetId="5" r:id="rId27"/>
    <sheet name="עלות מתואמת אג&quot;ח קונצרני סחיר" sheetId="4" r:id="rId28"/>
    <sheet name="עלות מתואמת אג&quot;ח קונצרני ל.סחיר" sheetId="3" r:id="rId29"/>
    <sheet name="עלות מתואמת מסגרות אשראי ללווים" sheetId="2" r:id="rId30"/>
  </sheets>
  <calcPr calcId="145621"/>
</workbook>
</file>

<file path=xl/calcChain.xml><?xml version="1.0" encoding="utf-8"?>
<calcChain xmlns="http://schemas.openxmlformats.org/spreadsheetml/2006/main">
  <c r="C38" i="31" l="1"/>
  <c r="I9" i="6"/>
  <c r="I10" i="6"/>
  <c r="J13" i="30" l="1"/>
  <c r="J11" i="30" s="1"/>
  <c r="K15" i="30" l="1"/>
  <c r="J10" i="30"/>
  <c r="K16" i="30"/>
  <c r="K13" i="30"/>
  <c r="C12" i="31" l="1"/>
  <c r="C43" i="31" l="1"/>
  <c r="D13" i="31" l="1"/>
  <c r="D17" i="31"/>
  <c r="D21" i="31"/>
  <c r="D25" i="31"/>
  <c r="D29" i="31"/>
  <c r="D33" i="31"/>
  <c r="D37" i="31"/>
  <c r="D41" i="31"/>
  <c r="D12" i="31"/>
  <c r="D19" i="31"/>
  <c r="D27" i="31"/>
  <c r="D35" i="31"/>
  <c r="D43" i="31"/>
  <c r="D20" i="31"/>
  <c r="D28" i="31"/>
  <c r="D32" i="31"/>
  <c r="D40" i="31"/>
  <c r="K10" i="6"/>
  <c r="D14" i="31"/>
  <c r="D18" i="31"/>
  <c r="D22" i="31"/>
  <c r="D26" i="31"/>
  <c r="D30" i="31"/>
  <c r="D34" i="31"/>
  <c r="D38" i="31"/>
  <c r="D42" i="31"/>
  <c r="D15" i="31"/>
  <c r="D23" i="31"/>
  <c r="D31" i="31"/>
  <c r="D39" i="31"/>
  <c r="D16" i="31"/>
  <c r="D24" i="31"/>
  <c r="D36" i="31"/>
  <c r="D44" i="31"/>
  <c r="K15" i="6"/>
  <c r="K9" i="6"/>
  <c r="M36" i="25"/>
  <c r="M32" i="25"/>
  <c r="M21" i="25"/>
  <c r="M17" i="25"/>
  <c r="M11" i="25"/>
  <c r="N56" i="26"/>
  <c r="N52" i="26"/>
  <c r="N48" i="26"/>
  <c r="N44" i="26"/>
  <c r="N40" i="26"/>
  <c r="N36" i="26"/>
  <c r="N31" i="26"/>
  <c r="N27" i="26"/>
  <c r="N23" i="26"/>
  <c r="N19" i="26"/>
  <c r="N15" i="26"/>
  <c r="N10" i="26"/>
  <c r="K14" i="6"/>
  <c r="M39" i="25"/>
  <c r="M35" i="25"/>
  <c r="M24" i="25"/>
  <c r="M20" i="25"/>
  <c r="M16" i="25"/>
  <c r="M10" i="25"/>
  <c r="N55" i="26"/>
  <c r="N51" i="26"/>
  <c r="N47" i="26"/>
  <c r="N43" i="26"/>
  <c r="N39" i="26"/>
  <c r="N35" i="26"/>
  <c r="N30" i="26"/>
  <c r="N26" i="26"/>
  <c r="N22" i="26"/>
  <c r="N18" i="26"/>
  <c r="N14" i="26"/>
  <c r="Q12" i="29"/>
  <c r="L16" i="30"/>
  <c r="K13" i="6"/>
  <c r="M38" i="25"/>
  <c r="M40" i="25"/>
  <c r="M23" i="25"/>
  <c r="M19" i="25"/>
  <c r="M14" i="25"/>
  <c r="N58" i="26"/>
  <c r="N54" i="26"/>
  <c r="N50" i="26"/>
  <c r="N46" i="26"/>
  <c r="N42" i="26"/>
  <c r="N38" i="26"/>
  <c r="N34" i="26"/>
  <c r="N29" i="26"/>
  <c r="N25" i="26"/>
  <c r="N21" i="26"/>
  <c r="N17" i="26"/>
  <c r="N11" i="26"/>
  <c r="Q11" i="29"/>
  <c r="K16" i="6"/>
  <c r="M22" i="25"/>
  <c r="N53" i="26"/>
  <c r="N37" i="26"/>
  <c r="N20" i="26"/>
  <c r="M18" i="25"/>
  <c r="N49" i="26"/>
  <c r="N32" i="26"/>
  <c r="N16" i="26"/>
  <c r="M37" i="25"/>
  <c r="M12" i="25"/>
  <c r="N45" i="26"/>
  <c r="N28" i="26"/>
  <c r="N12" i="26"/>
  <c r="L15" i="30"/>
  <c r="M33" i="25"/>
  <c r="N57" i="26"/>
  <c r="N41" i="26"/>
  <c r="N24" i="26"/>
  <c r="Q10" i="29"/>
  <c r="L11" i="30"/>
  <c r="L13" i="30"/>
  <c r="L10" i="30"/>
</calcChain>
</file>

<file path=xl/sharedStrings.xml><?xml version="1.0" encoding="utf-8"?>
<sst xmlns="http://schemas.openxmlformats.org/spreadsheetml/2006/main" count="1422" uniqueCount="369">
  <si>
    <t>ד ו " ח   ר י ב ע ו נ י   ל א ו צ ר</t>
  </si>
  <si>
    <t>תאריך הפקה: 15/01/2017</t>
  </si>
  <si>
    <t>רשימת  נכסי  הקופה  ליום 29/12/2016</t>
  </si>
  <si>
    <t>חשבון: 23498 איביאי גמל להשק.מניו</t>
  </si>
  <si>
    <t>מסגרות אשראי מנוצלות ללווים</t>
  </si>
  <si>
    <t>שם המנפיק/שם נייר ערך</t>
  </si>
  <si>
    <t>מספר ני"ע</t>
  </si>
  <si>
    <t>ע נ ף    מ ס ח ר</t>
  </si>
  <si>
    <t>דירוג</t>
  </si>
  <si>
    <t>שם מדרג</t>
  </si>
  <si>
    <t>תאריך רכישה</t>
  </si>
  <si>
    <t>מח"מ</t>
  </si>
  <si>
    <t>סוג מטבע</t>
  </si>
  <si>
    <t>שיעור ריבית</t>
  </si>
  <si>
    <t>ריבית אפקטיבית</t>
  </si>
  <si>
    <t>ערך נקוב</t>
  </si>
  <si>
    <t>עלות מתואמת</t>
  </si>
  <si>
    <t>שיעור מהערך הנקוב המונפק</t>
  </si>
  <si>
    <t>שעור מנכסי אפיק ההשקעה</t>
  </si>
  <si>
    <t>שעור מסך נכסי השקעה**</t>
  </si>
  <si>
    <t>שנים</t>
  </si>
  <si>
    <t>אחוזים</t>
  </si>
  <si>
    <t>אלפי ש"ח</t>
  </si>
  <si>
    <t>סה"כ מסגרות אשראי מנוצלות ללווים</t>
  </si>
  <si>
    <t>אג"ח קונצרני לא סחיר</t>
  </si>
  <si>
    <t>סה"כ אג"ח קונצרני לא סחירות בישראל</t>
  </si>
  <si>
    <t>סה"כ צמוד מדד</t>
  </si>
  <si>
    <t>צמוד מדד</t>
  </si>
  <si>
    <t>סה"כ לא צמוד</t>
  </si>
  <si>
    <t>לא צמוד</t>
  </si>
  <si>
    <t>סה"כ צמודות למט"ח</t>
  </si>
  <si>
    <t>צמודות למט"ח</t>
  </si>
  <si>
    <t>סה"כ אחר</t>
  </si>
  <si>
    <t>אחר</t>
  </si>
  <si>
    <t>אג"ח קונצרני סחיר</t>
  </si>
  <si>
    <t>סה"כ אג"ח קונצרניות סחירות בישראל</t>
  </si>
  <si>
    <t>סה"כ צמודות</t>
  </si>
  <si>
    <t>צמודות</t>
  </si>
  <si>
    <t>סה"כ לא צמודות</t>
  </si>
  <si>
    <t>לא צמודות</t>
  </si>
  <si>
    <t>סה"כ צמודות למדד אחר</t>
  </si>
  <si>
    <t>צמודות למדד אחר</t>
  </si>
  <si>
    <t>יתרת התחייבות להשקעה</t>
  </si>
  <si>
    <t>סכום ההתחייבות</t>
  </si>
  <si>
    <t>תאריך סיום ההתחייבות</t>
  </si>
  <si>
    <t>סה"כ יתרות התחייבות להשקעה</t>
  </si>
  <si>
    <t>סה"כ בישראל</t>
  </si>
  <si>
    <t>בישראל</t>
  </si>
  <si>
    <t>סה"כ חו"ל</t>
  </si>
  <si>
    <t>בחו"ל</t>
  </si>
  <si>
    <t>השקעות אחרות</t>
  </si>
  <si>
    <t>שם המדרג</t>
  </si>
  <si>
    <t>שיעור הריבית</t>
  </si>
  <si>
    <t>תשואה לפדיון</t>
  </si>
  <si>
    <t>שווי הוגן</t>
  </si>
  <si>
    <t>שעור מסך נכסי השקעה</t>
  </si>
  <si>
    <t>סה"כ השקעות אחרות</t>
  </si>
  <si>
    <t>תשלומים לקבל</t>
  </si>
  <si>
    <t>כימיקלים לישראל מ"ר 1 ש"ח</t>
  </si>
  <si>
    <t>שקל חדש</t>
  </si>
  <si>
    <t>דלק מערכות רכב מ"ר (גל תעשיות)</t>
  </si>
  <si>
    <t>VANECK VECTORS RUSSIA ETF</t>
  </si>
  <si>
    <t>US92189F4037</t>
  </si>
  <si>
    <t>דולר ארה"ב</t>
  </si>
  <si>
    <t>WISDOMTREE JAPAN HEDGED EQUITY</t>
  </si>
  <si>
    <t>US97717W8516</t>
  </si>
  <si>
    <t>סה"כ בחו"ל</t>
  </si>
  <si>
    <t>השקעה בחברות מוחזקות</t>
  </si>
  <si>
    <t>מספר מנפיק</t>
  </si>
  <si>
    <t>סה"כ השקעות בחברות מוחזקות</t>
  </si>
  <si>
    <t>השקעות בחברות מוחזקות בישראל</t>
  </si>
  <si>
    <t>סה"כ בחו'ל</t>
  </si>
  <si>
    <t>השקעות בחברות מוחזקות בחו"ל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</si>
  <si>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</si>
  <si>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</si>
  <si>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</si>
  <si>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</si>
  <si>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</si>
  <si>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</si>
  <si>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סה"כ מקרקעין בישראל</t>
  </si>
  <si>
    <t>סה"כ מניב</t>
  </si>
  <si>
    <t>מניב</t>
  </si>
  <si>
    <t>סה"כ לא מניב</t>
  </si>
  <si>
    <t>לא מניב</t>
  </si>
  <si>
    <t>סה"כ מקרקעין בחו"ל</t>
  </si>
  <si>
    <t>פקדונות מעל 3 חודשים</t>
  </si>
  <si>
    <t>תנאי ושיעור ריבית</t>
  </si>
  <si>
    <t>שער</t>
  </si>
  <si>
    <t>אגורות</t>
  </si>
  <si>
    <t>סה"כ פקדונות מעל 3 חודשים</t>
  </si>
  <si>
    <t>צמוד למדד</t>
  </si>
  <si>
    <t>נקוב במט"ח</t>
  </si>
  <si>
    <t>צמוד למט"ח</t>
  </si>
  <si>
    <t>הלוואות</t>
  </si>
  <si>
    <t>קונסורציום כן/לא</t>
  </si>
  <si>
    <t>שיעור הריבית ממוצע</t>
  </si>
  <si>
    <t>סה"כ הלוואות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</si>
  <si>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</si>
  <si>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</si>
  <si>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</si>
  <si>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</si>
  <si>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</si>
  <si>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</si>
  <si>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</si>
  <si>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</si>
  <si>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</si>
  <si>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</si>
  <si>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</si>
  <si>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</t>
  </si>
  <si>
    <t>סה"כ מובטחות במשכנתא או תיקי משכנתא</t>
  </si>
  <si>
    <t>ג.ניירות ערך לא סחירים</t>
  </si>
  <si>
    <t>מוצרים מובנים</t>
  </si>
  <si>
    <t>נכס בסיס</t>
  </si>
  <si>
    <t>שווי שוק</t>
  </si>
  <si>
    <t>סה"כ מוצרים מובנים</t>
  </si>
  <si>
    <t>סה"כ קרן מובטחת</t>
  </si>
  <si>
    <t>קרן מובטחת</t>
  </si>
  <si>
    <t>סה"כ קרן לא מובטחת</t>
  </si>
  <si>
    <t>קרן לא מובטחת</t>
  </si>
  <si>
    <t>סה"כ מוצרים מאוגחים</t>
  </si>
  <si>
    <t>שכבת חוב (TRANCH)בדרוג AA-ומעלה</t>
  </si>
  <si>
    <t>שכבת חוב (TRANCH)בדרוג BBB-עדA+</t>
  </si>
  <si>
    <t>שכבת חוב (TRANCH)בדרוג BB+ומטה</t>
  </si>
  <si>
    <t>שכבת חוב (EQUITY TRANCH)</t>
  </si>
  <si>
    <t>חוזים עתידיים</t>
  </si>
  <si>
    <t>סה"כ חוזים עתידיים</t>
  </si>
  <si>
    <t>סה"כ חוזים עתידיים בישראל</t>
  </si>
  <si>
    <t>מדדים כולל מניות</t>
  </si>
  <si>
    <t>שקל/מט"ח</t>
  </si>
  <si>
    <t>מט"ח/מט"ח</t>
  </si>
  <si>
    <t>ריבית</t>
  </si>
  <si>
    <t>סה"כ חוזים עתידיים בחו"ל</t>
  </si>
  <si>
    <t>מטבע</t>
  </si>
  <si>
    <t>אופציות</t>
  </si>
  <si>
    <t>סה"כ אופציות</t>
  </si>
  <si>
    <t>סה"כ אופציות בישראל</t>
  </si>
  <si>
    <t>סה"כ אופציות בחו"ל</t>
  </si>
  <si>
    <t>סחורות</t>
  </si>
  <si>
    <t>כתבי אופציה</t>
  </si>
  <si>
    <t>סה"כ כתבי אופציה</t>
  </si>
  <si>
    <t>כתבי אופציה בישראל</t>
  </si>
  <si>
    <t>כתבי אופציה בחו"ל</t>
  </si>
  <si>
    <t>קרנות השקעה</t>
  </si>
  <si>
    <t>סה"כ קרנות השקעה</t>
  </si>
  <si>
    <t>סה"כ קרנות השקעה בישראל</t>
  </si>
  <si>
    <t>קרנות הון סיכון</t>
  </si>
  <si>
    <t>קרנות גידור</t>
  </si>
  <si>
    <t>קרנות נדל"ן</t>
  </si>
  <si>
    <t>קרנות השקעה אחרות</t>
  </si>
  <si>
    <t>סה"כ קרנות השקעה בחו"ל</t>
  </si>
  <si>
    <t>מניות</t>
  </si>
  <si>
    <t>ספק המידע</t>
  </si>
  <si>
    <t>סה"כ מניות</t>
  </si>
  <si>
    <t>סה"כ מניות בישראל</t>
  </si>
  <si>
    <t>סה"כ חברות ישראליות בחו"ל</t>
  </si>
  <si>
    <t>חברות ישראליות בחו"ל</t>
  </si>
  <si>
    <t>סה"כ חברות זרות בחו"ל</t>
  </si>
  <si>
    <t>חברות זרות בחו"ל</t>
  </si>
  <si>
    <t>אג"ח קונצרני</t>
  </si>
  <si>
    <t>שעור מערך נקוב מונפק</t>
  </si>
  <si>
    <t>סה"כ אג"ח קונצרני</t>
  </si>
  <si>
    <t>סה"כ אג"ח קונצרני של חב' ישראליות</t>
  </si>
  <si>
    <t>אג"ח קונצרני של חברות ישראליות</t>
  </si>
  <si>
    <t>סה"כ אג"ח קונצרני של חברות זרות</t>
  </si>
  <si>
    <t>אג"ח קונצרני של חברות זרות</t>
  </si>
  <si>
    <t>תעודות חוב מסחריות</t>
  </si>
  <si>
    <t>סה"כ תעודות חוב מסחריות</t>
  </si>
  <si>
    <t>צמוד מדד:</t>
  </si>
  <si>
    <t>סה"כ צמוד מט"ח</t>
  </si>
  <si>
    <t>צמוד מט"ח:</t>
  </si>
  <si>
    <t>סה"כ תעודת חוב מסחריות-חב' ישראליות</t>
  </si>
  <si>
    <t>תעודות חוב מסחריות של חברות ישראליות</t>
  </si>
  <si>
    <t>סה"כ תעודות חוב מסחריות-חברות זרות</t>
  </si>
  <si>
    <t>תעודות חוב מסחריות של חברות זרות</t>
  </si>
  <si>
    <t>תעודות התחייבות ממשלתי</t>
  </si>
  <si>
    <t>סה"כ תעודות התחייבות ממשלתיות</t>
  </si>
  <si>
    <t>ערד</t>
  </si>
  <si>
    <t>מירון</t>
  </si>
  <si>
    <t>פקדונות חשכ"ל</t>
  </si>
  <si>
    <t>סה"כ אג"ח ממשלת ישראל שהונפקו בחו"ל</t>
  </si>
  <si>
    <t>אג"ח של ממשלת ישראל שהונפקו בחו"ל</t>
  </si>
  <si>
    <t>סה"כ אג"ח שהנפיקו ממשלות זרות בחו"ל</t>
  </si>
  <si>
    <t>אג"ח ל.ס שהנפיקו ממשלות זרות בחו"ל</t>
  </si>
  <si>
    <t>ב.ניירות ערך סחירים</t>
  </si>
  <si>
    <t>שכבת חוב דירוג AA-ומעלה</t>
  </si>
  <si>
    <t>שכבת חוב בדירוג BBB-עד A+</t>
  </si>
  <si>
    <t>שכבת חוב בדרוג BB+ ומטה</t>
  </si>
  <si>
    <t>שכבת הון</t>
  </si>
  <si>
    <t>שכבת חוב בדירוג AA-ומעלה</t>
  </si>
  <si>
    <t>זירת מסחר</t>
  </si>
  <si>
    <t>ישראל</t>
  </si>
  <si>
    <t>חו"ל</t>
  </si>
  <si>
    <t>שיעור מנכסי השקעה**</t>
  </si>
  <si>
    <t>מט"ח</t>
  </si>
  <si>
    <t>קרנות נאמנות</t>
  </si>
  <si>
    <t>סה"כ תעודות השתתפות בקרנות נאמנות</t>
  </si>
  <si>
    <t>6.תעודות השתתפות בקרנות נאמנות בישראל</t>
  </si>
  <si>
    <t>תעודות השתתפות בקרנות נאמנות בחו"ל</t>
  </si>
  <si>
    <t>תעודות סל</t>
  </si>
  <si>
    <t>סה"כ תעודות סל</t>
  </si>
  <si>
    <t>סה"כ שמחקות מדדי מניות בישראל</t>
  </si>
  <si>
    <t>שמחקות מדדי מניות בישראל</t>
  </si>
  <si>
    <t>סה"כ שמחקות מדדי מניות בחו"ל</t>
  </si>
  <si>
    <t>שמחקות מדדי מניות בחו"ל</t>
  </si>
  <si>
    <t>פסגות סל 500 P&amp;S (PR) מנוטרלת מטבע</t>
  </si>
  <si>
    <t>TASE</t>
  </si>
  <si>
    <t>קסם 50 EURO STOXX (PR) מנוטרלת מטבע</t>
  </si>
  <si>
    <t>קסם 500 P&amp;S (PR) מנוטרלת מטבע</t>
  </si>
  <si>
    <t>קסם גרמניה 30 Dax (GTR) מנוטרלת מטב</t>
  </si>
  <si>
    <t>תכלית 50 EURO STOXX (PR) מנוטרלת מט</t>
  </si>
  <si>
    <t>תכלית 500 P&amp;S (PR) מנוטרלת מטבע סד-</t>
  </si>
  <si>
    <t>הראל סל 500 P&amp;S (PR) מנוטרלת מטבע</t>
  </si>
  <si>
    <t>הראל סל גרמניה 30 DAX (GTR) מנוטרלת</t>
  </si>
  <si>
    <t>סה"כ שמחקות מדדים אחרים בישראל</t>
  </si>
  <si>
    <t>שמחקות מדדים אחרים בישראל</t>
  </si>
  <si>
    <t>סה"כ שמחקות מדדים אחרים בחו"ל</t>
  </si>
  <si>
    <t>שמחקות מדדים אחרים בחו"ל</t>
  </si>
  <si>
    <t>סה"כ SHORT</t>
  </si>
  <si>
    <t>SHORT</t>
  </si>
  <si>
    <t>סה"כ שמחקות מדדי מניות</t>
  </si>
  <si>
    <t>שמחקות מדדי מניות</t>
  </si>
  <si>
    <t>NYSE</t>
  </si>
  <si>
    <t>VANGUARD S&amp;P 500 ETF</t>
  </si>
  <si>
    <t>US9229083632</t>
  </si>
  <si>
    <t>ISHARES CORE S&amp;P 500 ETF</t>
  </si>
  <si>
    <t>US4642872000</t>
  </si>
  <si>
    <t>VANGUARD FTSE EMERGING MARKETS</t>
  </si>
  <si>
    <t>US9220428588</t>
  </si>
  <si>
    <t>סה"כ שמחקות מדדים אחרים</t>
  </si>
  <si>
    <t>שמחקות ממדים אחרים</t>
  </si>
  <si>
    <t>סה"כ SRORT</t>
  </si>
  <si>
    <t>סה"כ תל-אביב 25</t>
  </si>
  <si>
    <t>תל-אביב 25:</t>
  </si>
  <si>
    <t>פועלים מ"ר</t>
  </si>
  <si>
    <t>בורסה ת"א</t>
  </si>
  <si>
    <t>בנקים</t>
  </si>
  <si>
    <t>לאומי מ"ר</t>
  </si>
  <si>
    <t>דיסקונט מ"ר א'</t>
  </si>
  <si>
    <t>בינלאומי 5 מ"ר</t>
  </si>
  <si>
    <t>החברה לישראל מ"ר א' 1 ש"ח</t>
  </si>
  <si>
    <t>השקעה ואחזקות</t>
  </si>
  <si>
    <t>שטראוס גרופ מ"ר</t>
  </si>
  <si>
    <t>מזון</t>
  </si>
  <si>
    <t>כימיה גומי ופלסטיק</t>
  </si>
  <si>
    <t>גזית גלוב מ"ר (גלוב ריט מ.ג.ן)</t>
  </si>
  <si>
    <t>נדלן ובינוי</t>
  </si>
  <si>
    <t>טבע מ"ר 1 ש"ח</t>
  </si>
  <si>
    <t>קבוצת דלק בע"מ מ"ר</t>
  </si>
  <si>
    <t>נייס מערכות מ"ר 1 ש"ח</t>
  </si>
  <si>
    <t>טכנולוגיה</t>
  </si>
  <si>
    <t>דלק קידוחים שותפות מוגבלת מ"ר</t>
  </si>
  <si>
    <t>אנרגיה וחיפושי נפט וגז</t>
  </si>
  <si>
    <t>אבנר חיפושי נפט וגז שותפות מוגבלת</t>
  </si>
  <si>
    <t>ישראמקו מ"ר 0.01 ש"ח</t>
  </si>
  <si>
    <t>בזק מ"ר 1 ש"ח</t>
  </si>
  <si>
    <t>מסחר</t>
  </si>
  <si>
    <t>פז נפט מ"ר</t>
  </si>
  <si>
    <t>אלביט מערכות מ"ר</t>
  </si>
  <si>
    <t>קבוצת עזריאלי מ"ר</t>
  </si>
  <si>
    <t>סה"כ ת"א 75</t>
  </si>
  <si>
    <t>תל-אביב 75:</t>
  </si>
  <si>
    <t>אגוד מ"ר 1 ש"ח</t>
  </si>
  <si>
    <t>נכסים ובנין מ"ר</t>
  </si>
  <si>
    <t>פ.י.ב.י. אחזקות מ"ר</t>
  </si>
  <si>
    <t>גילת מ"ר</t>
  </si>
  <si>
    <t>מג'ק תעשיות תוכנה בע"מ מ"ר</t>
  </si>
  <si>
    <t>אינטרנט זהב מ"ר</t>
  </si>
  <si>
    <t>אלקטרה ישראל מ"ר</t>
  </si>
  <si>
    <t>שופרסל מ"ר</t>
  </si>
  <si>
    <t>נפטא מ"ר</t>
  </si>
  <si>
    <t>מבני תעשיה מ"ר</t>
  </si>
  <si>
    <t>הראל השקעות מ"ר (הראל ביטוח)</t>
  </si>
  <si>
    <t>ביטוח</t>
  </si>
  <si>
    <t>פניקס מ"ר 1 ש"ח</t>
  </si>
  <si>
    <t>שיכון ובינוי אחזקות מ"ר</t>
  </si>
  <si>
    <t>כלכלית ירושלים מ"ר 1 ש"ח</t>
  </si>
  <si>
    <t>פרטנר תקשורת מ"ר</t>
  </si>
  <si>
    <t>מטריקס אלקטרוניקה מ"ר (רומטק)</t>
  </si>
  <si>
    <t>אינרום תעשיות בניה מ"ר</t>
  </si>
  <si>
    <t>מתכת ומוצרי בניה</t>
  </si>
  <si>
    <t>בי קומיוניקיישנס מ"ר</t>
  </si>
  <si>
    <t>איירפורט מ"ר</t>
  </si>
  <si>
    <t>אבגול תעשיות מ"ר</t>
  </si>
  <si>
    <t>עץ נייר ודפוס</t>
  </si>
  <si>
    <t>מנורה החזקות מ"ר (מנורה חב' לביטוח)</t>
  </si>
  <si>
    <t>ריט 1 מניות רגילות</t>
  </si>
  <si>
    <t>אנרג'יקס מ"ר</t>
  </si>
  <si>
    <t>סה"כ מניות היתר</t>
  </si>
  <si>
    <t>מניות היתר:</t>
  </si>
  <si>
    <t>פריגו מ"ר</t>
  </si>
  <si>
    <t>מיילן</t>
  </si>
  <si>
    <t>סה"כ אופציות 001 CALL</t>
  </si>
  <si>
    <t>אופציות 001 CALL</t>
  </si>
  <si>
    <t>סה"כ אגרות חוב קונצרניות</t>
  </si>
  <si>
    <t>צמודות למדד אחר:</t>
  </si>
  <si>
    <t>סה"כ תעודות חוב מסחריות:</t>
  </si>
  <si>
    <t>סה"כ בישראל:</t>
  </si>
  <si>
    <t>סה"כ צמודות:</t>
  </si>
  <si>
    <t>צמודות למדד:</t>
  </si>
  <si>
    <t>סה"כ לא צמודות:</t>
  </si>
  <si>
    <t>סה"כ צמודות למט"ח:</t>
  </si>
  <si>
    <t>סה"כ בחו"ל:</t>
  </si>
  <si>
    <t>סה"כ חברות ישראליות בחו"ל:</t>
  </si>
  <si>
    <t>סה"כ חברות זרות בחו"ל:</t>
  </si>
  <si>
    <t>תעודות התחייבות ממשלתיות</t>
  </si>
  <si>
    <t>סה"כ צמודות מדד:</t>
  </si>
  <si>
    <t>שגיא</t>
  </si>
  <si>
    <t>גליל</t>
  </si>
  <si>
    <t>כפיר</t>
  </si>
  <si>
    <t>מלוה קצר מועד (מק"מ)</t>
  </si>
  <si>
    <t>שחר</t>
  </si>
  <si>
    <t>גילון</t>
  </si>
  <si>
    <t>סה"כ צמודות לדולר</t>
  </si>
  <si>
    <t>גלבוע</t>
  </si>
  <si>
    <t>סה"כ אג"ח שממשלת ישראל הנפיקה בחו"ל</t>
  </si>
  <si>
    <t>אג"ח שהנפיקו ממשלות זרות בחו"ל:</t>
  </si>
  <si>
    <t>א.מזומנים ושווי מזומנים</t>
  </si>
  <si>
    <t>סה"כ מזומנים ושווי מזומנים</t>
  </si>
  <si>
    <t>יתרות מזומנים עו"ש בש"ח</t>
  </si>
  <si>
    <t>שקל לשלם (חיוב עתידי מני"ע)</t>
  </si>
  <si>
    <t>לא מדורג</t>
  </si>
  <si>
    <t>יתרות מזומנים ועו"ש נקובים במט"ח</t>
  </si>
  <si>
    <t>דולר  ארה"ב</t>
  </si>
  <si>
    <t>דולר התחייבות פועלים סהר (זכאים)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</si>
  <si>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</si>
  <si>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</si>
  <si>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</si>
  <si>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</t>
  </si>
  <si>
    <t>פקדונות במט"ח  עד שלושה חודשים</t>
  </si>
  <si>
    <t>יתרות מזומנים עו"ש נקובים במט"ח</t>
  </si>
  <si>
    <t>פקדונות במט"ח עד שלושה חודשים</t>
  </si>
  <si>
    <t>סכום נכסי הקרן</t>
  </si>
  <si>
    <t>סכום נכסי ההשקעה:</t>
  </si>
  <si>
    <t>שעור מנכסי השקעה*</t>
  </si>
  <si>
    <t>1.נכסים מוצגים לפי שווי הוגן</t>
  </si>
  <si>
    <t>א.מזומנים</t>
  </si>
  <si>
    <t>ב.ניירות ערך סחירים:</t>
  </si>
  <si>
    <t>1.תעודות התחייבות ממשלתיות</t>
  </si>
  <si>
    <t>2.תעודות חוב מסחריות</t>
  </si>
  <si>
    <t>3.אג"ח קונצרני</t>
  </si>
  <si>
    <t>4.מניות</t>
  </si>
  <si>
    <t>5.תעודות סל</t>
  </si>
  <si>
    <t>7.כתבי אופציה</t>
  </si>
  <si>
    <t>8.אופציות</t>
  </si>
  <si>
    <t>9.חוזים עתידיים</t>
  </si>
  <si>
    <t>10.מוצרים מובנים</t>
  </si>
  <si>
    <t>ג.ניירות ערך לא סחירים:</t>
  </si>
  <si>
    <t>5.קרנות השקעה</t>
  </si>
  <si>
    <t>6.כתבי אופציה</t>
  </si>
  <si>
    <t>7.אופציות</t>
  </si>
  <si>
    <t>8.חוזים עתידיים</t>
  </si>
  <si>
    <t>9.מוצרים מובנים</t>
  </si>
  <si>
    <t>ד.הלוואות</t>
  </si>
  <si>
    <t>ה.פקדונות מעל 3 חודשים</t>
  </si>
  <si>
    <t>ו.זכויות במקרקעין</t>
  </si>
  <si>
    <t>ז.השקעה בחברות מוחזקות</t>
  </si>
  <si>
    <t>ח.השקעות אחרות</t>
  </si>
  <si>
    <t>2.נכסים המוצגים לפי עלות מתואמת</t>
  </si>
  <si>
    <t>א.אג"ח קונצרני סחיר</t>
  </si>
  <si>
    <t>ב.אג"ח קונצרני לא סחיר</t>
  </si>
  <si>
    <t>ג.מסגרות אשראי מנוצלות ללווים</t>
  </si>
  <si>
    <t>סה"כ סכום נכסי המסלול או הקרן</t>
  </si>
  <si>
    <t>ט.יתרות התחייבות להשקעה:</t>
  </si>
  <si>
    <t>שם מטבע</t>
  </si>
  <si>
    <t>שע"ח</t>
  </si>
  <si>
    <t>USD</t>
  </si>
  <si>
    <t>מס.קופה: 7975</t>
  </si>
  <si>
    <t>ל.ר.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</si>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</sst>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 readingOrder="2"/>
    </xf>
    <xf numFmtId="10" fontId="1" fillId="0" borderId="0" xfId="0" applyNumberFormat="1" applyFont="1" applyAlignment="1">
      <alignment horizontal="right" readingOrder="2"/>
    </xf>
    <xf numFmtId="0" fontId="0" fillId="0" borderId="0" xfId="0" applyAlignment="1">
      <alignment horizontal="right" readingOrder="2"/>
    </xf>
    <xf numFmtId="10" fontId="0" fillId="0" borderId="0" xfId="0" applyNumberFormat="1" applyAlignment="1">
      <alignment horizontal="right" readingOrder="2"/>
    </xf>
    <xf numFmtId="4" fontId="0" fillId="0" borderId="0" xfId="0" applyNumberFormat="1" applyAlignment="1">
      <alignment horizontal="right" readingOrder="2"/>
    </xf>
    <xf numFmtId="4" fontId="1" fillId="0" borderId="0" xfId="0" applyNumberFormat="1" applyFont="1" applyAlignment="1">
      <alignment horizontal="right" readingOrder="2"/>
    </xf>
    <xf numFmtId="0" fontId="0" fillId="0" borderId="0" xfId="0" applyAlignment="1">
      <alignment readingOrder="2"/>
    </xf>
    <xf numFmtId="2" fontId="0" fillId="0" borderId="0" xfId="0" applyNumberFormat="1" applyAlignment="1">
      <alignment horizontal="right" readingOrder="2"/>
    </xf>
    <xf numFmtId="10" fontId="0" fillId="0" borderId="0" xfId="0" applyNumberFormat="1" applyFont="1" applyAlignment="1">
      <alignment horizontal="right" readingOrder="2"/>
    </xf>
    <xf numFmtId="0" fontId="0" fillId="0" borderId="0" xfId="0" applyFont="1"/>
    <xf numFmtId="0" fontId="0" fillId="0" borderId="0" xfId="0" applyFont="1" applyAlignment="1">
      <alignment horizontal="right" readingOrder="2"/>
    </xf>
    <xf numFmtId="2" fontId="1" fillId="0" borderId="0" xfId="0" applyNumberFormat="1" applyFont="1" applyAlignment="1">
      <alignment horizontal="right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7"/>
  <sheetViews>
    <sheetView rightToLeft="1" workbookViewId="0">
      <selection activeCell="D45" sqref="D45"/>
    </sheetView>
  </sheetViews>
  <sheetFormatPr defaultColWidth="9.125" defaultRowHeight="14.25" x14ac:dyDescent="0.2"/>
  <cols>
    <col min="1" max="1" width="9.125" style="7"/>
    <col min="2" max="2" width="41.125" style="7" bestFit="1" customWidth="1"/>
    <col min="3" max="3" width="23.375" style="7" bestFit="1" customWidth="1"/>
    <col min="4" max="4" width="19.75" style="7" bestFit="1" customWidth="1"/>
    <col min="5" max="16384" width="9.125" style="7"/>
  </cols>
  <sheetData>
    <row r="1" spans="2:4" ht="15" x14ac:dyDescent="0.25">
      <c r="B1" s="1" t="s">
        <v>0</v>
      </c>
      <c r="C1" s="1" t="s">
        <v>1</v>
      </c>
    </row>
    <row r="2" spans="2:4" ht="15" x14ac:dyDescent="0.25">
      <c r="B2" s="1" t="s">
        <v>2</v>
      </c>
    </row>
    <row r="3" spans="2:4" ht="15" x14ac:dyDescent="0.25">
      <c r="B3" s="1" t="s">
        <v>3</v>
      </c>
    </row>
    <row r="4" spans="2:4" ht="15" x14ac:dyDescent="0.25">
      <c r="B4" s="1" t="s">
        <v>366</v>
      </c>
    </row>
    <row r="5" spans="2:4" ht="15" x14ac:dyDescent="0.25">
      <c r="B5" s="1" t="s">
        <v>331</v>
      </c>
    </row>
    <row r="8" spans="2:4" ht="15" x14ac:dyDescent="0.25">
      <c r="B8" s="1" t="s">
        <v>332</v>
      </c>
    </row>
    <row r="9" spans="2:4" ht="15" x14ac:dyDescent="0.25">
      <c r="C9" s="1" t="s">
        <v>54</v>
      </c>
      <c r="D9" s="1" t="s">
        <v>333</v>
      </c>
    </row>
    <row r="10" spans="2:4" ht="15" x14ac:dyDescent="0.25">
      <c r="C10" s="1" t="s">
        <v>22</v>
      </c>
      <c r="D10" s="1" t="s">
        <v>21</v>
      </c>
    </row>
    <row r="11" spans="2:4" ht="15" x14ac:dyDescent="0.25">
      <c r="B11" s="1" t="s">
        <v>334</v>
      </c>
      <c r="C11" s="1">
        <v>0</v>
      </c>
      <c r="D11" s="2">
        <v>0</v>
      </c>
    </row>
    <row r="12" spans="2:4" ht="15" x14ac:dyDescent="0.25">
      <c r="B12" s="1" t="s">
        <v>335</v>
      </c>
      <c r="C12" s="6">
        <f>מזומנים!J10</f>
        <v>668.39828999999997</v>
      </c>
      <c r="D12" s="2">
        <f>C12/$C$43</f>
        <v>0.26359693370200715</v>
      </c>
    </row>
    <row r="13" spans="2:4" ht="15" x14ac:dyDescent="0.25">
      <c r="B13" s="1" t="s">
        <v>336</v>
      </c>
      <c r="C13" s="1">
        <v>0</v>
      </c>
      <c r="D13" s="2">
        <f t="shared" ref="D13:D44" si="0">C13/$C$43</f>
        <v>0</v>
      </c>
    </row>
    <row r="14" spans="2:4" ht="15" x14ac:dyDescent="0.25">
      <c r="B14" s="1" t="s">
        <v>337</v>
      </c>
      <c r="C14" s="1">
        <v>0</v>
      </c>
      <c r="D14" s="2">
        <f t="shared" si="0"/>
        <v>0</v>
      </c>
    </row>
    <row r="15" spans="2:4" ht="15" x14ac:dyDescent="0.25">
      <c r="B15" s="1" t="s">
        <v>338</v>
      </c>
      <c r="C15" s="1">
        <v>0</v>
      </c>
      <c r="D15" s="2">
        <f t="shared" si="0"/>
        <v>0</v>
      </c>
    </row>
    <row r="16" spans="2:4" ht="15" x14ac:dyDescent="0.25">
      <c r="B16" s="1" t="s">
        <v>339</v>
      </c>
      <c r="C16" s="1">
        <v>0</v>
      </c>
      <c r="D16" s="2">
        <f t="shared" si="0"/>
        <v>0</v>
      </c>
    </row>
    <row r="17" spans="2:4" ht="15" x14ac:dyDescent="0.25">
      <c r="B17" s="1" t="s">
        <v>340</v>
      </c>
      <c r="C17" s="1">
        <v>350.86</v>
      </c>
      <c r="D17" s="2">
        <f t="shared" si="0"/>
        <v>0.13836902568779197</v>
      </c>
    </row>
    <row r="18" spans="2:4" ht="15" x14ac:dyDescent="0.25">
      <c r="B18" s="1" t="s">
        <v>341</v>
      </c>
      <c r="C18" s="1">
        <v>573.62</v>
      </c>
      <c r="D18" s="2">
        <f t="shared" si="0"/>
        <v>0.22621912020472904</v>
      </c>
    </row>
    <row r="19" spans="2:4" ht="15" x14ac:dyDescent="0.25">
      <c r="B19" s="1" t="s">
        <v>196</v>
      </c>
      <c r="C19" s="1">
        <v>0</v>
      </c>
      <c r="D19" s="2">
        <f t="shared" si="0"/>
        <v>0</v>
      </c>
    </row>
    <row r="20" spans="2:4" ht="15" x14ac:dyDescent="0.25">
      <c r="B20" s="1" t="s">
        <v>342</v>
      </c>
      <c r="C20" s="1">
        <v>0</v>
      </c>
      <c r="D20" s="2">
        <f t="shared" si="0"/>
        <v>0</v>
      </c>
    </row>
    <row r="21" spans="2:4" ht="15" x14ac:dyDescent="0.25">
      <c r="B21" s="1" t="s">
        <v>343</v>
      </c>
      <c r="C21" s="1">
        <v>0</v>
      </c>
      <c r="D21" s="2">
        <f t="shared" si="0"/>
        <v>0</v>
      </c>
    </row>
    <row r="22" spans="2:4" ht="15" x14ac:dyDescent="0.25">
      <c r="B22" s="1" t="s">
        <v>344</v>
      </c>
      <c r="C22" s="1">
        <v>0</v>
      </c>
      <c r="D22" s="2">
        <f t="shared" si="0"/>
        <v>0</v>
      </c>
    </row>
    <row r="23" spans="2:4" ht="15" x14ac:dyDescent="0.25">
      <c r="B23" s="1" t="s">
        <v>345</v>
      </c>
      <c r="C23" s="1">
        <v>0</v>
      </c>
      <c r="D23" s="2">
        <f t="shared" si="0"/>
        <v>0</v>
      </c>
    </row>
    <row r="24" spans="2:4" ht="15" x14ac:dyDescent="0.25">
      <c r="B24" s="1" t="s">
        <v>346</v>
      </c>
      <c r="C24" s="1">
        <v>0</v>
      </c>
      <c r="D24" s="2">
        <f t="shared" si="0"/>
        <v>0</v>
      </c>
    </row>
    <row r="25" spans="2:4" ht="15" x14ac:dyDescent="0.25">
      <c r="B25" s="1" t="s">
        <v>337</v>
      </c>
      <c r="C25" s="1">
        <v>0</v>
      </c>
      <c r="D25" s="2">
        <f t="shared" si="0"/>
        <v>0</v>
      </c>
    </row>
    <row r="26" spans="2:4" ht="15" x14ac:dyDescent="0.25">
      <c r="B26" s="1" t="s">
        <v>338</v>
      </c>
      <c r="C26" s="1">
        <v>0</v>
      </c>
      <c r="D26" s="2">
        <f t="shared" si="0"/>
        <v>0</v>
      </c>
    </row>
    <row r="27" spans="2:4" ht="15" x14ac:dyDescent="0.25">
      <c r="B27" s="1" t="s">
        <v>339</v>
      </c>
      <c r="C27" s="1">
        <v>0</v>
      </c>
      <c r="D27" s="2">
        <f t="shared" si="0"/>
        <v>0</v>
      </c>
    </row>
    <row r="28" spans="2:4" ht="15" x14ac:dyDescent="0.25">
      <c r="B28" s="1" t="s">
        <v>340</v>
      </c>
      <c r="C28" s="1">
        <v>0</v>
      </c>
      <c r="D28" s="2">
        <f t="shared" si="0"/>
        <v>0</v>
      </c>
    </row>
    <row r="29" spans="2:4" ht="15" x14ac:dyDescent="0.25">
      <c r="B29" s="1" t="s">
        <v>347</v>
      </c>
      <c r="C29" s="1">
        <v>0</v>
      </c>
      <c r="D29" s="2">
        <f t="shared" si="0"/>
        <v>0</v>
      </c>
    </row>
    <row r="30" spans="2:4" ht="15" x14ac:dyDescent="0.25">
      <c r="B30" s="1" t="s">
        <v>348</v>
      </c>
      <c r="C30" s="1">
        <v>0</v>
      </c>
      <c r="D30" s="2">
        <f t="shared" si="0"/>
        <v>0</v>
      </c>
    </row>
    <row r="31" spans="2:4" ht="15" x14ac:dyDescent="0.25">
      <c r="B31" s="1" t="s">
        <v>349</v>
      </c>
      <c r="C31" s="1">
        <v>0</v>
      </c>
      <c r="D31" s="2">
        <f t="shared" si="0"/>
        <v>0</v>
      </c>
    </row>
    <row r="32" spans="2:4" ht="15" x14ac:dyDescent="0.25">
      <c r="B32" s="1" t="s">
        <v>350</v>
      </c>
      <c r="C32" s="1">
        <v>0</v>
      </c>
      <c r="D32" s="2">
        <f t="shared" si="0"/>
        <v>0</v>
      </c>
    </row>
    <row r="33" spans="2:4" ht="15" x14ac:dyDescent="0.25">
      <c r="B33" s="1" t="s">
        <v>351</v>
      </c>
      <c r="C33" s="1">
        <v>0</v>
      </c>
      <c r="D33" s="2">
        <f t="shared" si="0"/>
        <v>0</v>
      </c>
    </row>
    <row r="34" spans="2:4" ht="15" x14ac:dyDescent="0.25">
      <c r="B34" s="1" t="s">
        <v>352</v>
      </c>
      <c r="C34" s="1">
        <v>0</v>
      </c>
      <c r="D34" s="2">
        <f t="shared" si="0"/>
        <v>0</v>
      </c>
    </row>
    <row r="35" spans="2:4" ht="15" x14ac:dyDescent="0.25">
      <c r="B35" s="1" t="s">
        <v>353</v>
      </c>
      <c r="C35" s="1">
        <v>0</v>
      </c>
      <c r="D35" s="2">
        <f t="shared" si="0"/>
        <v>0</v>
      </c>
    </row>
    <row r="36" spans="2:4" ht="15" x14ac:dyDescent="0.25">
      <c r="B36" s="1" t="s">
        <v>354</v>
      </c>
      <c r="C36" s="1">
        <v>0</v>
      </c>
      <c r="D36" s="2">
        <f t="shared" si="0"/>
        <v>0</v>
      </c>
    </row>
    <row r="37" spans="2:4" ht="15" x14ac:dyDescent="0.25">
      <c r="B37" s="1" t="s">
        <v>355</v>
      </c>
      <c r="C37" s="1">
        <v>0</v>
      </c>
      <c r="D37" s="2">
        <f t="shared" si="0"/>
        <v>0</v>
      </c>
    </row>
    <row r="38" spans="2:4" ht="15" x14ac:dyDescent="0.25">
      <c r="B38" s="1" t="s">
        <v>356</v>
      </c>
      <c r="C38" s="12">
        <f>'השקעות אחרות'!I9</f>
        <v>942.80480999999997</v>
      </c>
      <c r="D38" s="2">
        <f t="shared" si="0"/>
        <v>0.37181492040547176</v>
      </c>
    </row>
    <row r="39" spans="2:4" ht="15" x14ac:dyDescent="0.25">
      <c r="B39" s="1" t="s">
        <v>357</v>
      </c>
      <c r="C39" s="1">
        <v>0</v>
      </c>
      <c r="D39" s="2">
        <f t="shared" si="0"/>
        <v>0</v>
      </c>
    </row>
    <row r="40" spans="2:4" ht="15" x14ac:dyDescent="0.25">
      <c r="B40" s="1" t="s">
        <v>358</v>
      </c>
      <c r="C40" s="1">
        <v>0</v>
      </c>
      <c r="D40" s="2">
        <f t="shared" si="0"/>
        <v>0</v>
      </c>
    </row>
    <row r="41" spans="2:4" ht="15" x14ac:dyDescent="0.25">
      <c r="B41" s="1" t="s">
        <v>359</v>
      </c>
      <c r="C41" s="1">
        <v>0</v>
      </c>
      <c r="D41" s="2">
        <f t="shared" si="0"/>
        <v>0</v>
      </c>
    </row>
    <row r="42" spans="2:4" ht="15" x14ac:dyDescent="0.25">
      <c r="B42" s="1" t="s">
        <v>360</v>
      </c>
      <c r="C42" s="1">
        <v>0</v>
      </c>
      <c r="D42" s="2">
        <f t="shared" si="0"/>
        <v>0</v>
      </c>
    </row>
    <row r="43" spans="2:4" ht="15" x14ac:dyDescent="0.25">
      <c r="B43" s="1" t="s">
        <v>361</v>
      </c>
      <c r="C43" s="6">
        <f>SUM(C11:C42)</f>
        <v>2535.6831000000002</v>
      </c>
      <c r="D43" s="2">
        <f t="shared" si="0"/>
        <v>1</v>
      </c>
    </row>
    <row r="44" spans="2:4" ht="15" x14ac:dyDescent="0.25">
      <c r="B44" s="1" t="s">
        <v>362</v>
      </c>
      <c r="C44" s="1">
        <v>0</v>
      </c>
      <c r="D44" s="2">
        <f t="shared" si="0"/>
        <v>0</v>
      </c>
    </row>
    <row r="46" spans="2:4" ht="15" x14ac:dyDescent="0.25">
      <c r="B46" s="1" t="s">
        <v>363</v>
      </c>
      <c r="C46" s="1" t="s">
        <v>12</v>
      </c>
      <c r="D46" s="1" t="s">
        <v>364</v>
      </c>
    </row>
    <row r="47" spans="2:4" ht="15" x14ac:dyDescent="0.25">
      <c r="B47" s="1" t="s">
        <v>63</v>
      </c>
      <c r="C47" s="1" t="s">
        <v>365</v>
      </c>
      <c r="D47" s="1">
        <v>3.8439999999999999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rightToLeft="1" workbookViewId="0"/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366</v>
      </c>
    </row>
    <row r="5" spans="2:12" ht="15" x14ac:dyDescent="0.25">
      <c r="B5" s="1" t="s">
        <v>183</v>
      </c>
    </row>
    <row r="6" spans="2:12" ht="15" x14ac:dyDescent="0.25">
      <c r="B6" s="1" t="s">
        <v>133</v>
      </c>
    </row>
    <row r="8" spans="2:12" ht="15" x14ac:dyDescent="0.25">
      <c r="B8" s="1" t="s">
        <v>5</v>
      </c>
      <c r="C8" s="1" t="s">
        <v>6</v>
      </c>
      <c r="D8" s="1" t="s">
        <v>189</v>
      </c>
      <c r="E8" s="1" t="s">
        <v>7</v>
      </c>
      <c r="F8" s="1" t="s">
        <v>12</v>
      </c>
      <c r="G8" s="1" t="s">
        <v>15</v>
      </c>
      <c r="H8" s="1" t="s">
        <v>87</v>
      </c>
      <c r="I8" s="1" t="s">
        <v>113</v>
      </c>
      <c r="J8" s="1" t="s">
        <v>17</v>
      </c>
      <c r="K8" s="1" t="s">
        <v>18</v>
      </c>
      <c r="L8" s="1" t="s">
        <v>192</v>
      </c>
    </row>
    <row r="9" spans="2:12" ht="15" x14ac:dyDescent="0.25">
      <c r="H9" s="1" t="s">
        <v>88</v>
      </c>
      <c r="I9" s="1" t="s">
        <v>22</v>
      </c>
      <c r="J9" s="1" t="s">
        <v>21</v>
      </c>
      <c r="K9" s="1" t="s">
        <v>21</v>
      </c>
      <c r="L9" s="1" t="s">
        <v>21</v>
      </c>
    </row>
    <row r="10" spans="2:12" ht="15" x14ac:dyDescent="0.25">
      <c r="B10" s="1" t="s">
        <v>134</v>
      </c>
      <c r="I10" s="1">
        <v>0</v>
      </c>
      <c r="J10" s="2">
        <v>0</v>
      </c>
      <c r="K10" s="2">
        <v>0</v>
      </c>
      <c r="L10" s="2">
        <v>0</v>
      </c>
    </row>
    <row r="11" spans="2:12" ht="15" x14ac:dyDescent="0.25">
      <c r="B11" s="1" t="s">
        <v>46</v>
      </c>
      <c r="I11" s="1">
        <v>0</v>
      </c>
      <c r="J11" s="2">
        <v>0</v>
      </c>
      <c r="K11" s="2">
        <v>0</v>
      </c>
      <c r="L11" s="2">
        <v>0</v>
      </c>
    </row>
    <row r="12" spans="2:12" ht="15" x14ac:dyDescent="0.25">
      <c r="B12" s="1" t="s">
        <v>127</v>
      </c>
    </row>
    <row r="13" spans="2:12" ht="15" x14ac:dyDescent="0.25">
      <c r="B13" s="1" t="s">
        <v>193</v>
      </c>
    </row>
    <row r="14" spans="2:12" ht="15" x14ac:dyDescent="0.25">
      <c r="B14" s="1" t="s">
        <v>130</v>
      </c>
    </row>
    <row r="15" spans="2:12" ht="15" x14ac:dyDescent="0.25">
      <c r="B15" s="1" t="s">
        <v>33</v>
      </c>
    </row>
    <row r="16" spans="2:12" ht="15" x14ac:dyDescent="0.25">
      <c r="B16" s="1" t="s">
        <v>66</v>
      </c>
      <c r="I16" s="1">
        <v>0</v>
      </c>
      <c r="J16" s="2">
        <v>0</v>
      </c>
      <c r="K16" s="2">
        <v>0</v>
      </c>
      <c r="L16" s="2">
        <v>0</v>
      </c>
    </row>
    <row r="17" spans="2:2" ht="15" x14ac:dyDescent="0.25">
      <c r="B17" s="1" t="s">
        <v>127</v>
      </c>
    </row>
    <row r="18" spans="2:2" ht="15" x14ac:dyDescent="0.25">
      <c r="B18" s="1" t="s">
        <v>132</v>
      </c>
    </row>
    <row r="19" spans="2:2" ht="15" x14ac:dyDescent="0.25">
      <c r="B19" s="1" t="s">
        <v>130</v>
      </c>
    </row>
    <row r="20" spans="2:2" ht="15" x14ac:dyDescent="0.25">
      <c r="B20" s="1" t="s">
        <v>137</v>
      </c>
    </row>
    <row r="21" spans="2:2" ht="15" x14ac:dyDescent="0.25">
      <c r="B21" s="1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rightToLeft="1" workbookViewId="0"/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366</v>
      </c>
    </row>
    <row r="5" spans="2:11" ht="15" x14ac:dyDescent="0.25">
      <c r="B5" s="1" t="s">
        <v>183</v>
      </c>
    </row>
    <row r="6" spans="2:11" ht="15" x14ac:dyDescent="0.25">
      <c r="B6" s="1" t="s">
        <v>124</v>
      </c>
    </row>
    <row r="8" spans="2:11" ht="15" x14ac:dyDescent="0.25">
      <c r="B8" s="1" t="s">
        <v>5</v>
      </c>
      <c r="C8" s="1" t="s">
        <v>6</v>
      </c>
      <c r="D8" s="1" t="s">
        <v>189</v>
      </c>
      <c r="E8" s="1" t="s">
        <v>7</v>
      </c>
      <c r="F8" s="1" t="s">
        <v>12</v>
      </c>
      <c r="G8" s="1" t="s">
        <v>15</v>
      </c>
      <c r="H8" s="1" t="s">
        <v>87</v>
      </c>
      <c r="I8" s="1" t="s">
        <v>113</v>
      </c>
      <c r="J8" s="1" t="s">
        <v>18</v>
      </c>
      <c r="K8" s="1" t="s">
        <v>19</v>
      </c>
    </row>
    <row r="9" spans="2:11" ht="15" x14ac:dyDescent="0.25">
      <c r="H9" s="1" t="s">
        <v>88</v>
      </c>
      <c r="I9" s="1" t="s">
        <v>22</v>
      </c>
      <c r="J9" s="1" t="s">
        <v>21</v>
      </c>
      <c r="K9" s="1" t="s">
        <v>21</v>
      </c>
    </row>
    <row r="10" spans="2:11" ht="15" x14ac:dyDescent="0.25">
      <c r="B10" s="1" t="s">
        <v>125</v>
      </c>
      <c r="I10" s="1">
        <v>0</v>
      </c>
      <c r="J10" s="2">
        <v>0</v>
      </c>
      <c r="K10" s="2">
        <v>0</v>
      </c>
    </row>
    <row r="11" spans="2:11" ht="15" x14ac:dyDescent="0.25">
      <c r="B11" s="1" t="s">
        <v>46</v>
      </c>
      <c r="I11" s="1">
        <v>0</v>
      </c>
      <c r="J11" s="2">
        <v>0</v>
      </c>
      <c r="K11" s="2">
        <v>0</v>
      </c>
    </row>
    <row r="12" spans="2:11" ht="15" x14ac:dyDescent="0.25">
      <c r="B12" s="1" t="s">
        <v>190</v>
      </c>
    </row>
    <row r="13" spans="2:11" ht="15" x14ac:dyDescent="0.25">
      <c r="B13" s="1" t="s">
        <v>66</v>
      </c>
      <c r="I13" s="1">
        <v>0</v>
      </c>
      <c r="J13" s="2">
        <v>0</v>
      </c>
      <c r="K13" s="2">
        <v>0</v>
      </c>
    </row>
    <row r="14" spans="2:11" ht="15" x14ac:dyDescent="0.25">
      <c r="B14" s="1" t="s">
        <v>191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"/>
  <sheetViews>
    <sheetView rightToLeft="1" workbookViewId="0"/>
  </sheetViews>
  <sheetFormatPr defaultRowHeight="14.25" x14ac:dyDescent="0.2"/>
  <sheetData>
    <row r="1" spans="2:17" ht="15" x14ac:dyDescent="0.25">
      <c r="B1" s="1" t="s">
        <v>0</v>
      </c>
      <c r="C1" s="1" t="s">
        <v>1</v>
      </c>
    </row>
    <row r="2" spans="2:17" ht="15" x14ac:dyDescent="0.25">
      <c r="B2" s="1" t="s">
        <v>2</v>
      </c>
    </row>
    <row r="3" spans="2:17" ht="15" x14ac:dyDescent="0.25">
      <c r="B3" s="1" t="s">
        <v>3</v>
      </c>
    </row>
    <row r="4" spans="2:17" ht="15" x14ac:dyDescent="0.25">
      <c r="B4" s="1" t="s">
        <v>366</v>
      </c>
    </row>
    <row r="5" spans="2:17" ht="15" x14ac:dyDescent="0.25">
      <c r="B5" s="1" t="s">
        <v>183</v>
      </c>
    </row>
    <row r="6" spans="2:17" ht="15" x14ac:dyDescent="0.25">
      <c r="B6" s="1" t="s">
        <v>111</v>
      </c>
    </row>
    <row r="8" spans="2:17" ht="15" x14ac:dyDescent="0.25">
      <c r="B8" s="1" t="s">
        <v>5</v>
      </c>
      <c r="C8" s="1" t="s">
        <v>6</v>
      </c>
      <c r="D8" s="1" t="s">
        <v>112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53</v>
      </c>
      <c r="L8" s="1" t="s">
        <v>15</v>
      </c>
      <c r="M8" s="1" t="s">
        <v>87</v>
      </c>
      <c r="N8" s="1" t="s">
        <v>113</v>
      </c>
      <c r="O8" s="1" t="s">
        <v>17</v>
      </c>
      <c r="P8" s="1" t="s">
        <v>18</v>
      </c>
      <c r="Q8" s="1" t="s">
        <v>19</v>
      </c>
    </row>
    <row r="9" spans="2:17" ht="15" x14ac:dyDescent="0.25">
      <c r="H9" s="1" t="s">
        <v>20</v>
      </c>
      <c r="J9" s="1" t="s">
        <v>21</v>
      </c>
      <c r="K9" s="1" t="s">
        <v>21</v>
      </c>
      <c r="M9" s="1" t="s">
        <v>88</v>
      </c>
      <c r="N9" s="1" t="s">
        <v>22</v>
      </c>
      <c r="O9" s="1" t="s">
        <v>21</v>
      </c>
      <c r="P9" s="1" t="s">
        <v>21</v>
      </c>
      <c r="Q9" s="1" t="s">
        <v>21</v>
      </c>
    </row>
    <row r="10" spans="2:17" ht="15" x14ac:dyDescent="0.25">
      <c r="B10" s="1" t="s">
        <v>114</v>
      </c>
      <c r="H10" s="1">
        <v>0</v>
      </c>
      <c r="K10" s="2">
        <v>0</v>
      </c>
      <c r="N10" s="1">
        <v>0</v>
      </c>
      <c r="O10" s="2">
        <v>0</v>
      </c>
      <c r="P10" s="2">
        <v>0</v>
      </c>
      <c r="Q10" s="2">
        <v>0</v>
      </c>
    </row>
    <row r="11" spans="2:17" ht="15" x14ac:dyDescent="0.25">
      <c r="B11" s="1" t="s">
        <v>46</v>
      </c>
      <c r="H11" s="1">
        <v>0</v>
      </c>
      <c r="K11" s="2">
        <v>0</v>
      </c>
      <c r="N11" s="1">
        <v>0</v>
      </c>
      <c r="O11" s="2">
        <v>0</v>
      </c>
      <c r="P11" s="2">
        <v>0</v>
      </c>
      <c r="Q11" s="2">
        <v>0</v>
      </c>
    </row>
    <row r="12" spans="2:17" ht="15" x14ac:dyDescent="0.25">
      <c r="B12" s="1" t="s">
        <v>115</v>
      </c>
      <c r="H12" s="1">
        <v>0</v>
      </c>
      <c r="K12" s="2">
        <v>0</v>
      </c>
      <c r="N12" s="1">
        <v>0</v>
      </c>
      <c r="O12" s="2">
        <v>0</v>
      </c>
      <c r="P12" s="2">
        <v>0</v>
      </c>
      <c r="Q12" s="2">
        <v>0</v>
      </c>
    </row>
    <row r="13" spans="2:17" ht="15" x14ac:dyDescent="0.25">
      <c r="B13" s="1" t="s">
        <v>116</v>
      </c>
    </row>
    <row r="14" spans="2:17" ht="15" x14ac:dyDescent="0.25">
      <c r="B14" s="1" t="s">
        <v>117</v>
      </c>
      <c r="H14" s="1">
        <v>0</v>
      </c>
      <c r="K14" s="2">
        <v>0</v>
      </c>
      <c r="N14" s="1">
        <v>0</v>
      </c>
      <c r="O14" s="2">
        <v>0</v>
      </c>
      <c r="P14" s="2">
        <v>0</v>
      </c>
      <c r="Q14" s="2">
        <v>0</v>
      </c>
    </row>
    <row r="15" spans="2:17" ht="15" x14ac:dyDescent="0.25">
      <c r="B15" s="1" t="s">
        <v>118</v>
      </c>
    </row>
    <row r="16" spans="2:17" ht="15" x14ac:dyDescent="0.25">
      <c r="B16" s="1" t="s">
        <v>119</v>
      </c>
      <c r="H16" s="1">
        <v>0</v>
      </c>
      <c r="K16" s="2">
        <v>0</v>
      </c>
      <c r="N16" s="1">
        <v>0</v>
      </c>
      <c r="O16" s="2">
        <v>0</v>
      </c>
      <c r="P16" s="2">
        <v>0</v>
      </c>
      <c r="Q16" s="2">
        <v>0</v>
      </c>
    </row>
    <row r="17" spans="2:17" ht="15" x14ac:dyDescent="0.25">
      <c r="B17" s="1" t="s">
        <v>184</v>
      </c>
    </row>
    <row r="18" spans="2:17" ht="15" x14ac:dyDescent="0.25">
      <c r="B18" s="1" t="s">
        <v>185</v>
      </c>
    </row>
    <row r="19" spans="2:17" ht="15" x14ac:dyDescent="0.25">
      <c r="B19" s="1" t="s">
        <v>186</v>
      </c>
    </row>
    <row r="20" spans="2:17" ht="15" x14ac:dyDescent="0.25">
      <c r="B20" s="1" t="s">
        <v>187</v>
      </c>
    </row>
    <row r="21" spans="2:17" ht="15" x14ac:dyDescent="0.25">
      <c r="B21" s="1" t="s">
        <v>66</v>
      </c>
      <c r="H21" s="1">
        <v>0</v>
      </c>
      <c r="K21" s="2">
        <v>0</v>
      </c>
      <c r="N21" s="1">
        <v>0</v>
      </c>
      <c r="O21" s="2">
        <v>0</v>
      </c>
      <c r="P21" s="2">
        <v>0</v>
      </c>
      <c r="Q21" s="2">
        <v>0</v>
      </c>
    </row>
    <row r="22" spans="2:17" ht="15" x14ac:dyDescent="0.25">
      <c r="B22" s="1" t="s">
        <v>115</v>
      </c>
      <c r="H22" s="1">
        <v>0</v>
      </c>
      <c r="K22" s="2">
        <v>0</v>
      </c>
      <c r="N22" s="1">
        <v>0</v>
      </c>
      <c r="O22" s="2">
        <v>0</v>
      </c>
      <c r="P22" s="2">
        <v>0</v>
      </c>
      <c r="Q22" s="2">
        <v>0</v>
      </c>
    </row>
    <row r="23" spans="2:17" ht="15" x14ac:dyDescent="0.25">
      <c r="B23" s="1" t="s">
        <v>116</v>
      </c>
    </row>
    <row r="24" spans="2:17" ht="15" x14ac:dyDescent="0.25">
      <c r="B24" s="1" t="s">
        <v>117</v>
      </c>
      <c r="H24" s="1">
        <v>0</v>
      </c>
      <c r="K24" s="2">
        <v>0</v>
      </c>
      <c r="N24" s="1">
        <v>0</v>
      </c>
      <c r="O24" s="2">
        <v>0</v>
      </c>
      <c r="P24" s="2">
        <v>0</v>
      </c>
      <c r="Q24" s="2">
        <v>0</v>
      </c>
    </row>
    <row r="25" spans="2:17" ht="15" x14ac:dyDescent="0.25">
      <c r="B25" s="1" t="s">
        <v>118</v>
      </c>
    </row>
    <row r="26" spans="2:17" ht="15" x14ac:dyDescent="0.25">
      <c r="B26" s="1" t="s">
        <v>119</v>
      </c>
      <c r="H26" s="1">
        <v>0</v>
      </c>
      <c r="K26" s="2">
        <v>0</v>
      </c>
      <c r="N26" s="1">
        <v>0</v>
      </c>
      <c r="O26" s="2">
        <v>0</v>
      </c>
      <c r="P26" s="2">
        <v>0</v>
      </c>
      <c r="Q26" s="2">
        <v>0</v>
      </c>
    </row>
    <row r="27" spans="2:17" ht="15" x14ac:dyDescent="0.25">
      <c r="B27" s="1" t="s">
        <v>188</v>
      </c>
    </row>
    <row r="28" spans="2:17" ht="15" x14ac:dyDescent="0.25">
      <c r="B28" s="1" t="s">
        <v>185</v>
      </c>
    </row>
    <row r="29" spans="2:17" ht="15" x14ac:dyDescent="0.25">
      <c r="B29" s="1" t="s">
        <v>186</v>
      </c>
    </row>
    <row r="30" spans="2:17" ht="15" x14ac:dyDescent="0.25">
      <c r="B30" s="1" t="s">
        <v>187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rightToLeft="1" workbookViewId="0"/>
  </sheetViews>
  <sheetFormatPr defaultRowHeight="14.25" x14ac:dyDescent="0.2"/>
  <sheetData>
    <row r="1" spans="2:16" ht="15" x14ac:dyDescent="0.25">
      <c r="B1" s="1" t="s">
        <v>0</v>
      </c>
      <c r="C1" s="1" t="s">
        <v>1</v>
      </c>
    </row>
    <row r="2" spans="2:16" ht="15" x14ac:dyDescent="0.25">
      <c r="B2" s="1" t="s">
        <v>2</v>
      </c>
    </row>
    <row r="3" spans="2:16" ht="15" x14ac:dyDescent="0.25">
      <c r="B3" s="1" t="s">
        <v>3</v>
      </c>
    </row>
    <row r="4" spans="2:16" ht="15" x14ac:dyDescent="0.25">
      <c r="B4" s="1" t="s">
        <v>366</v>
      </c>
    </row>
    <row r="5" spans="2:16" ht="15" x14ac:dyDescent="0.25">
      <c r="B5" s="1" t="s">
        <v>110</v>
      </c>
    </row>
    <row r="6" spans="2:16" ht="15" x14ac:dyDescent="0.25">
      <c r="B6" s="1" t="s">
        <v>174</v>
      </c>
    </row>
    <row r="8" spans="2:16" ht="15" x14ac:dyDescent="0.25">
      <c r="B8" s="1" t="s">
        <v>5</v>
      </c>
      <c r="C8" s="1" t="s">
        <v>6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1" t="s">
        <v>13</v>
      </c>
      <c r="J8" s="1" t="s">
        <v>53</v>
      </c>
      <c r="K8" s="1" t="s">
        <v>15</v>
      </c>
      <c r="L8" s="1" t="s">
        <v>87</v>
      </c>
      <c r="M8" s="1" t="s">
        <v>113</v>
      </c>
      <c r="N8" s="1" t="s">
        <v>17</v>
      </c>
      <c r="O8" s="1" t="s">
        <v>18</v>
      </c>
      <c r="P8" s="1" t="s">
        <v>19</v>
      </c>
    </row>
    <row r="9" spans="2:16" ht="15" x14ac:dyDescent="0.25">
      <c r="G9" s="1" t="s">
        <v>20</v>
      </c>
      <c r="I9" s="1" t="s">
        <v>21</v>
      </c>
      <c r="J9" s="1" t="s">
        <v>21</v>
      </c>
      <c r="L9" s="1" t="s">
        <v>88</v>
      </c>
      <c r="M9" s="1" t="s">
        <v>22</v>
      </c>
      <c r="N9" s="1" t="s">
        <v>21</v>
      </c>
      <c r="O9" s="1" t="s">
        <v>21</v>
      </c>
      <c r="P9" s="1" t="s">
        <v>21</v>
      </c>
    </row>
    <row r="10" spans="2:16" ht="15" x14ac:dyDescent="0.25">
      <c r="B10" s="1" t="s">
        <v>175</v>
      </c>
      <c r="G10" s="1">
        <v>0</v>
      </c>
      <c r="J10" s="2">
        <v>0</v>
      </c>
      <c r="M10" s="1">
        <v>0</v>
      </c>
      <c r="N10" s="2">
        <v>0</v>
      </c>
      <c r="O10" s="2">
        <v>0</v>
      </c>
      <c r="P10" s="2">
        <v>0</v>
      </c>
    </row>
    <row r="11" spans="2:16" ht="15" x14ac:dyDescent="0.25">
      <c r="B11" s="1" t="s">
        <v>46</v>
      </c>
      <c r="G11" s="1">
        <v>0</v>
      </c>
      <c r="J11" s="2">
        <v>0</v>
      </c>
      <c r="M11" s="1">
        <v>0</v>
      </c>
      <c r="N11" s="2">
        <v>0</v>
      </c>
      <c r="O11" s="2">
        <v>0</v>
      </c>
      <c r="P11" s="2">
        <v>0</v>
      </c>
    </row>
    <row r="12" spans="2:16" ht="15" x14ac:dyDescent="0.25">
      <c r="B12" s="1" t="s">
        <v>176</v>
      </c>
    </row>
    <row r="13" spans="2:16" ht="15" x14ac:dyDescent="0.25">
      <c r="B13" s="1" t="s">
        <v>177</v>
      </c>
    </row>
    <row r="14" spans="2:16" ht="15" x14ac:dyDescent="0.25">
      <c r="B14" s="1" t="s">
        <v>178</v>
      </c>
    </row>
    <row r="15" spans="2:16" ht="15" x14ac:dyDescent="0.25">
      <c r="B15" s="1" t="s">
        <v>33</v>
      </c>
    </row>
    <row r="16" spans="2:16" ht="15" x14ac:dyDescent="0.25">
      <c r="B16" s="1" t="s">
        <v>66</v>
      </c>
      <c r="G16" s="1">
        <v>0</v>
      </c>
      <c r="J16" s="2">
        <v>0</v>
      </c>
      <c r="M16" s="1">
        <v>0</v>
      </c>
      <c r="N16" s="2">
        <v>0</v>
      </c>
      <c r="O16" s="2">
        <v>0</v>
      </c>
      <c r="P16" s="2">
        <v>0</v>
      </c>
    </row>
    <row r="17" spans="2:16" ht="15" x14ac:dyDescent="0.25">
      <c r="B17" s="1" t="s">
        <v>179</v>
      </c>
      <c r="G17" s="1">
        <v>0</v>
      </c>
      <c r="J17" s="2">
        <v>0</v>
      </c>
      <c r="M17" s="1">
        <v>0</v>
      </c>
      <c r="N17" s="2">
        <v>0</v>
      </c>
      <c r="O17" s="2">
        <v>0</v>
      </c>
      <c r="P17" s="2">
        <v>0</v>
      </c>
    </row>
    <row r="18" spans="2:16" ht="15" x14ac:dyDescent="0.25">
      <c r="B18" s="1" t="s">
        <v>180</v>
      </c>
    </row>
    <row r="19" spans="2:16" ht="15" x14ac:dyDescent="0.25">
      <c r="B19" s="1" t="s">
        <v>181</v>
      </c>
      <c r="G19" s="1">
        <v>0</v>
      </c>
      <c r="J19" s="2">
        <v>0</v>
      </c>
      <c r="M19" s="1">
        <v>0</v>
      </c>
      <c r="N19" s="2">
        <v>0</v>
      </c>
      <c r="O19" s="2">
        <v>0</v>
      </c>
      <c r="P19" s="2">
        <v>0</v>
      </c>
    </row>
    <row r="20" spans="2:16" ht="15" x14ac:dyDescent="0.25">
      <c r="B20" s="1" t="s">
        <v>182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rightToLeft="1" workbookViewId="0"/>
  </sheetViews>
  <sheetFormatPr defaultRowHeight="14.25" x14ac:dyDescent="0.2"/>
  <sheetData>
    <row r="1" spans="2:19" ht="15" x14ac:dyDescent="0.25">
      <c r="B1" s="1" t="s">
        <v>0</v>
      </c>
      <c r="C1" s="1" t="s">
        <v>1</v>
      </c>
    </row>
    <row r="2" spans="2:19" ht="15" x14ac:dyDescent="0.25">
      <c r="B2" s="1" t="s">
        <v>2</v>
      </c>
    </row>
    <row r="3" spans="2:19" ht="15" x14ac:dyDescent="0.25">
      <c r="B3" s="1" t="s">
        <v>3</v>
      </c>
    </row>
    <row r="4" spans="2:19" ht="15" x14ac:dyDescent="0.25">
      <c r="B4" s="1" t="s">
        <v>366</v>
      </c>
    </row>
    <row r="5" spans="2:19" ht="15" x14ac:dyDescent="0.25">
      <c r="B5" s="1" t="s">
        <v>110</v>
      </c>
    </row>
    <row r="6" spans="2:19" ht="15" x14ac:dyDescent="0.25">
      <c r="B6" s="1" t="s">
        <v>165</v>
      </c>
    </row>
    <row r="8" spans="2:19" ht="15" x14ac:dyDescent="0.25">
      <c r="B8" s="1" t="s">
        <v>5</v>
      </c>
      <c r="C8" s="1" t="s">
        <v>6</v>
      </c>
      <c r="D8" s="1" t="s">
        <v>151</v>
      </c>
      <c r="E8" s="1" t="s">
        <v>68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53</v>
      </c>
      <c r="N8" s="1" t="s">
        <v>15</v>
      </c>
      <c r="O8" s="1" t="s">
        <v>87</v>
      </c>
      <c r="P8" s="1" t="s">
        <v>113</v>
      </c>
      <c r="Q8" s="1" t="s">
        <v>159</v>
      </c>
      <c r="R8" s="1" t="s">
        <v>18</v>
      </c>
      <c r="S8" s="1" t="s">
        <v>19</v>
      </c>
    </row>
    <row r="9" spans="2:19" ht="15" x14ac:dyDescent="0.25">
      <c r="J9" s="1" t="s">
        <v>20</v>
      </c>
      <c r="L9" s="1" t="s">
        <v>21</v>
      </c>
      <c r="M9" s="1" t="s">
        <v>21</v>
      </c>
      <c r="O9" s="1" t="s">
        <v>88</v>
      </c>
      <c r="P9" s="1" t="s">
        <v>22</v>
      </c>
      <c r="Q9" s="1" t="s">
        <v>21</v>
      </c>
      <c r="R9" s="1" t="s">
        <v>21</v>
      </c>
      <c r="S9" s="1" t="s">
        <v>21</v>
      </c>
    </row>
    <row r="10" spans="2:19" ht="15" x14ac:dyDescent="0.25">
      <c r="B10" s="1" t="s">
        <v>166</v>
      </c>
      <c r="J10" s="1">
        <v>0</v>
      </c>
      <c r="M10" s="2">
        <v>0</v>
      </c>
      <c r="P10" s="1">
        <v>0</v>
      </c>
      <c r="Q10" s="2">
        <v>0</v>
      </c>
      <c r="R10" s="2">
        <v>0</v>
      </c>
      <c r="S10" s="2">
        <v>0</v>
      </c>
    </row>
    <row r="11" spans="2:19" ht="15" x14ac:dyDescent="0.25">
      <c r="B11" s="1" t="s">
        <v>46</v>
      </c>
      <c r="J11" s="1">
        <v>0</v>
      </c>
      <c r="M11" s="2">
        <v>0</v>
      </c>
      <c r="P11" s="1">
        <v>0</v>
      </c>
      <c r="Q11" s="2">
        <v>0</v>
      </c>
      <c r="R11" s="2">
        <v>0</v>
      </c>
      <c r="S11" s="2">
        <v>0</v>
      </c>
    </row>
    <row r="12" spans="2:19" ht="15" x14ac:dyDescent="0.25">
      <c r="B12" s="1" t="s">
        <v>26</v>
      </c>
      <c r="J12" s="1">
        <v>0</v>
      </c>
      <c r="M12" s="2">
        <v>0</v>
      </c>
      <c r="P12" s="1">
        <v>0</v>
      </c>
      <c r="Q12" s="2">
        <v>0</v>
      </c>
      <c r="R12" s="2">
        <v>0</v>
      </c>
      <c r="S12" s="2">
        <v>0</v>
      </c>
    </row>
    <row r="13" spans="2:19" ht="15" x14ac:dyDescent="0.25">
      <c r="B13" s="1" t="s">
        <v>167</v>
      </c>
    </row>
    <row r="14" spans="2:19" ht="15" x14ac:dyDescent="0.25">
      <c r="B14" s="1" t="s">
        <v>28</v>
      </c>
      <c r="J14" s="1">
        <v>0</v>
      </c>
      <c r="M14" s="2">
        <v>0</v>
      </c>
      <c r="P14" s="1">
        <v>0</v>
      </c>
      <c r="Q14" s="2">
        <v>0</v>
      </c>
      <c r="R14" s="2">
        <v>0</v>
      </c>
      <c r="S14" s="2">
        <v>0</v>
      </c>
    </row>
    <row r="15" spans="2:19" ht="15" x14ac:dyDescent="0.25">
      <c r="B15" s="1" t="s">
        <v>29</v>
      </c>
    </row>
    <row r="16" spans="2:19" ht="15" x14ac:dyDescent="0.25">
      <c r="B16" s="1" t="s">
        <v>168</v>
      </c>
      <c r="J16" s="1">
        <v>0</v>
      </c>
      <c r="M16" s="2">
        <v>0</v>
      </c>
      <c r="P16" s="1">
        <v>0</v>
      </c>
      <c r="Q16" s="2">
        <v>0</v>
      </c>
      <c r="R16" s="2">
        <v>0</v>
      </c>
      <c r="S16" s="2">
        <v>0</v>
      </c>
    </row>
    <row r="17" spans="2:19" ht="15" x14ac:dyDescent="0.25">
      <c r="B17" s="1" t="s">
        <v>169</v>
      </c>
    </row>
    <row r="18" spans="2:19" ht="15" x14ac:dyDescent="0.25">
      <c r="B18" s="1" t="s">
        <v>32</v>
      </c>
      <c r="J18" s="1">
        <v>0</v>
      </c>
      <c r="M18" s="2">
        <v>0</v>
      </c>
      <c r="P18" s="1">
        <v>0</v>
      </c>
      <c r="Q18" s="2">
        <v>0</v>
      </c>
      <c r="R18" s="2">
        <v>0</v>
      </c>
      <c r="S18" s="2">
        <v>0</v>
      </c>
    </row>
    <row r="19" spans="2:19" ht="15" x14ac:dyDescent="0.25">
      <c r="B19" s="1" t="s">
        <v>33</v>
      </c>
    </row>
    <row r="20" spans="2:19" ht="15" x14ac:dyDescent="0.25">
      <c r="B20" s="1" t="s">
        <v>66</v>
      </c>
      <c r="J20" s="1">
        <v>0</v>
      </c>
      <c r="M20" s="2">
        <v>0</v>
      </c>
      <c r="P20" s="1">
        <v>0</v>
      </c>
      <c r="Q20" s="2">
        <v>0</v>
      </c>
      <c r="R20" s="2">
        <v>0</v>
      </c>
      <c r="S20" s="2">
        <v>0</v>
      </c>
    </row>
    <row r="21" spans="2:19" ht="15" x14ac:dyDescent="0.25">
      <c r="B21" s="1" t="s">
        <v>170</v>
      </c>
      <c r="J21" s="1">
        <v>0</v>
      </c>
      <c r="M21" s="2">
        <v>0</v>
      </c>
      <c r="P21" s="1">
        <v>0</v>
      </c>
      <c r="Q21" s="2">
        <v>0</v>
      </c>
      <c r="R21" s="2">
        <v>0</v>
      </c>
      <c r="S21" s="2">
        <v>0</v>
      </c>
    </row>
    <row r="22" spans="2:19" ht="15" x14ac:dyDescent="0.25">
      <c r="B22" s="1" t="s">
        <v>171</v>
      </c>
    </row>
    <row r="23" spans="2:19" ht="15" x14ac:dyDescent="0.25">
      <c r="B23" s="1" t="s">
        <v>172</v>
      </c>
      <c r="J23" s="1">
        <v>0</v>
      </c>
      <c r="M23" s="2">
        <v>0</v>
      </c>
      <c r="P23" s="1">
        <v>0</v>
      </c>
      <c r="Q23" s="2">
        <v>0</v>
      </c>
      <c r="R23" s="2">
        <v>0</v>
      </c>
      <c r="S23" s="2">
        <v>0</v>
      </c>
    </row>
    <row r="24" spans="2:19" ht="15" x14ac:dyDescent="0.25">
      <c r="B24" s="1" t="s">
        <v>173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rightToLeft="1" workbookViewId="0"/>
  </sheetViews>
  <sheetFormatPr defaultRowHeight="14.25" x14ac:dyDescent="0.2"/>
  <sheetData>
    <row r="1" spans="2:19" ht="15" x14ac:dyDescent="0.25">
      <c r="B1" s="1" t="s">
        <v>0</v>
      </c>
      <c r="C1" s="1" t="s">
        <v>1</v>
      </c>
    </row>
    <row r="2" spans="2:19" ht="15" x14ac:dyDescent="0.25">
      <c r="B2" s="1" t="s">
        <v>2</v>
      </c>
    </row>
    <row r="3" spans="2:19" ht="15" x14ac:dyDescent="0.25">
      <c r="B3" s="1" t="s">
        <v>3</v>
      </c>
    </row>
    <row r="4" spans="2:19" ht="15" x14ac:dyDescent="0.25">
      <c r="B4" s="1" t="s">
        <v>366</v>
      </c>
    </row>
    <row r="5" spans="2:19" ht="15" x14ac:dyDescent="0.25">
      <c r="B5" s="1" t="s">
        <v>110</v>
      </c>
    </row>
    <row r="6" spans="2:19" ht="15" x14ac:dyDescent="0.25">
      <c r="B6" s="1" t="s">
        <v>158</v>
      </c>
    </row>
    <row r="8" spans="2:19" ht="15" x14ac:dyDescent="0.25">
      <c r="B8" s="1" t="s">
        <v>5</v>
      </c>
      <c r="C8" s="1" t="s">
        <v>6</v>
      </c>
      <c r="D8" s="1" t="s">
        <v>151</v>
      </c>
      <c r="E8" s="1" t="s">
        <v>68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53</v>
      </c>
      <c r="N8" s="1" t="s">
        <v>15</v>
      </c>
      <c r="O8" s="1" t="s">
        <v>87</v>
      </c>
      <c r="P8" s="1" t="s">
        <v>113</v>
      </c>
      <c r="Q8" s="1" t="s">
        <v>159</v>
      </c>
      <c r="R8" s="1" t="s">
        <v>18</v>
      </c>
      <c r="S8" s="1" t="s">
        <v>19</v>
      </c>
    </row>
    <row r="9" spans="2:19" ht="15" x14ac:dyDescent="0.25">
      <c r="J9" s="1" t="s">
        <v>20</v>
      </c>
      <c r="L9" s="1" t="s">
        <v>21</v>
      </c>
      <c r="M9" s="1" t="s">
        <v>21</v>
      </c>
      <c r="O9" s="1" t="s">
        <v>88</v>
      </c>
      <c r="P9" s="1" t="s">
        <v>22</v>
      </c>
      <c r="Q9" s="1" t="s">
        <v>21</v>
      </c>
      <c r="R9" s="1" t="s">
        <v>21</v>
      </c>
      <c r="S9" s="1" t="s">
        <v>21</v>
      </c>
    </row>
    <row r="10" spans="2:19" ht="15" x14ac:dyDescent="0.25">
      <c r="B10" s="1" t="s">
        <v>160</v>
      </c>
      <c r="J10" s="1">
        <v>0</v>
      </c>
      <c r="M10" s="2">
        <v>0</v>
      </c>
      <c r="P10" s="1">
        <v>0</v>
      </c>
      <c r="Q10" s="2">
        <v>0</v>
      </c>
      <c r="R10" s="2">
        <v>0</v>
      </c>
      <c r="S10" s="2">
        <v>0</v>
      </c>
    </row>
    <row r="11" spans="2:19" ht="15" x14ac:dyDescent="0.25">
      <c r="B11" s="1" t="s">
        <v>46</v>
      </c>
      <c r="J11" s="1">
        <v>0</v>
      </c>
      <c r="M11" s="2">
        <v>0</v>
      </c>
      <c r="P11" s="1">
        <v>0</v>
      </c>
      <c r="Q11" s="2">
        <v>0</v>
      </c>
      <c r="R11" s="2">
        <v>0</v>
      </c>
      <c r="S11" s="2">
        <v>0</v>
      </c>
    </row>
    <row r="12" spans="2:19" ht="15" x14ac:dyDescent="0.25">
      <c r="B12" s="1" t="s">
        <v>26</v>
      </c>
      <c r="J12" s="1">
        <v>0</v>
      </c>
      <c r="M12" s="2">
        <v>0</v>
      </c>
      <c r="P12" s="1">
        <v>0</v>
      </c>
      <c r="Q12" s="2">
        <v>0</v>
      </c>
      <c r="R12" s="2">
        <v>0</v>
      </c>
      <c r="S12" s="2">
        <v>0</v>
      </c>
    </row>
    <row r="13" spans="2:19" ht="15" x14ac:dyDescent="0.25">
      <c r="B13" s="1" t="s">
        <v>27</v>
      </c>
    </row>
    <row r="14" spans="2:19" ht="15" x14ac:dyDescent="0.25">
      <c r="B14" s="1" t="s">
        <v>28</v>
      </c>
      <c r="J14" s="1">
        <v>0</v>
      </c>
      <c r="M14" s="2">
        <v>0</v>
      </c>
      <c r="P14" s="1">
        <v>0</v>
      </c>
      <c r="Q14" s="2">
        <v>0</v>
      </c>
      <c r="R14" s="2">
        <v>0</v>
      </c>
      <c r="S14" s="2">
        <v>0</v>
      </c>
    </row>
    <row r="15" spans="2:19" ht="15" x14ac:dyDescent="0.25">
      <c r="B15" s="1" t="s">
        <v>29</v>
      </c>
    </row>
    <row r="16" spans="2:19" ht="15" x14ac:dyDescent="0.25">
      <c r="B16" s="1" t="s">
        <v>30</v>
      </c>
      <c r="J16" s="1">
        <v>0</v>
      </c>
      <c r="M16" s="2">
        <v>0</v>
      </c>
      <c r="P16" s="1">
        <v>0</v>
      </c>
      <c r="Q16" s="2">
        <v>0</v>
      </c>
      <c r="R16" s="2">
        <v>0</v>
      </c>
      <c r="S16" s="2">
        <v>0</v>
      </c>
    </row>
    <row r="17" spans="2:19" ht="15" x14ac:dyDescent="0.25">
      <c r="B17" s="1" t="s">
        <v>31</v>
      </c>
    </row>
    <row r="18" spans="2:19" ht="15" x14ac:dyDescent="0.25">
      <c r="B18" s="1" t="s">
        <v>32</v>
      </c>
      <c r="J18" s="1">
        <v>0</v>
      </c>
      <c r="M18" s="2">
        <v>0</v>
      </c>
      <c r="P18" s="1">
        <v>0</v>
      </c>
      <c r="Q18" s="2">
        <v>0</v>
      </c>
      <c r="R18" s="2">
        <v>0</v>
      </c>
      <c r="S18" s="2">
        <v>0</v>
      </c>
    </row>
    <row r="19" spans="2:19" ht="15" x14ac:dyDescent="0.25">
      <c r="B19" s="1" t="s">
        <v>33</v>
      </c>
    </row>
    <row r="20" spans="2:19" ht="15" x14ac:dyDescent="0.25">
      <c r="B20" s="1" t="s">
        <v>66</v>
      </c>
      <c r="J20" s="1">
        <v>0</v>
      </c>
      <c r="M20" s="2">
        <v>0</v>
      </c>
      <c r="P20" s="1">
        <v>0</v>
      </c>
      <c r="Q20" s="2">
        <v>0</v>
      </c>
      <c r="R20" s="2">
        <v>0</v>
      </c>
      <c r="S20" s="2">
        <v>0</v>
      </c>
    </row>
    <row r="21" spans="2:19" ht="15" x14ac:dyDescent="0.25">
      <c r="B21" s="1" t="s">
        <v>161</v>
      </c>
      <c r="J21" s="1">
        <v>0</v>
      </c>
      <c r="M21" s="2">
        <v>0</v>
      </c>
      <c r="P21" s="1">
        <v>0</v>
      </c>
      <c r="Q21" s="2">
        <v>0</v>
      </c>
      <c r="R21" s="2">
        <v>0</v>
      </c>
      <c r="S21" s="2">
        <v>0</v>
      </c>
    </row>
    <row r="22" spans="2:19" ht="15" x14ac:dyDescent="0.25">
      <c r="B22" s="1" t="s">
        <v>162</v>
      </c>
    </row>
    <row r="23" spans="2:19" ht="15" x14ac:dyDescent="0.25">
      <c r="B23" s="1" t="s">
        <v>163</v>
      </c>
      <c r="J23" s="1">
        <v>0</v>
      </c>
      <c r="M23" s="2">
        <v>0</v>
      </c>
      <c r="P23" s="1">
        <v>0</v>
      </c>
      <c r="Q23" s="2">
        <v>0</v>
      </c>
      <c r="R23" s="2">
        <v>0</v>
      </c>
      <c r="S23" s="2">
        <v>0</v>
      </c>
    </row>
    <row r="24" spans="2:19" ht="15" x14ac:dyDescent="0.25">
      <c r="B24" s="1" t="s">
        <v>164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rightToLeft="1" workbookViewId="0"/>
  </sheetViews>
  <sheetFormatPr defaultRowHeight="14.25" x14ac:dyDescent="0.2"/>
  <sheetData>
    <row r="1" spans="2:13" ht="15" x14ac:dyDescent="0.25">
      <c r="B1" s="1" t="s">
        <v>0</v>
      </c>
      <c r="C1" s="1" t="s">
        <v>1</v>
      </c>
    </row>
    <row r="2" spans="2:13" ht="15" x14ac:dyDescent="0.25">
      <c r="B2" s="1" t="s">
        <v>2</v>
      </c>
    </row>
    <row r="3" spans="2:13" ht="15" x14ac:dyDescent="0.25">
      <c r="B3" s="1" t="s">
        <v>3</v>
      </c>
    </row>
    <row r="4" spans="2:13" ht="15" x14ac:dyDescent="0.25">
      <c r="B4" s="1" t="s">
        <v>366</v>
      </c>
    </row>
    <row r="5" spans="2:13" ht="15" x14ac:dyDescent="0.25">
      <c r="B5" s="1" t="s">
        <v>110</v>
      </c>
    </row>
    <row r="6" spans="2:13" ht="15" x14ac:dyDescent="0.25">
      <c r="B6" s="1" t="s">
        <v>150</v>
      </c>
    </row>
    <row r="8" spans="2:13" ht="15" x14ac:dyDescent="0.25">
      <c r="B8" s="1" t="s">
        <v>5</v>
      </c>
      <c r="C8" s="1" t="s">
        <v>6</v>
      </c>
      <c r="D8" s="1" t="s">
        <v>151</v>
      </c>
      <c r="E8" s="1" t="s">
        <v>68</v>
      </c>
      <c r="F8" s="1" t="s">
        <v>7</v>
      </c>
      <c r="G8" s="1" t="s">
        <v>12</v>
      </c>
      <c r="H8" s="1" t="s">
        <v>15</v>
      </c>
      <c r="I8" s="1" t="s">
        <v>87</v>
      </c>
      <c r="J8" s="1" t="s">
        <v>113</v>
      </c>
      <c r="K8" s="1" t="s">
        <v>17</v>
      </c>
      <c r="L8" s="1" t="s">
        <v>18</v>
      </c>
      <c r="M8" s="1" t="s">
        <v>19</v>
      </c>
    </row>
    <row r="9" spans="2:13" ht="15" x14ac:dyDescent="0.25">
      <c r="I9" s="1" t="s">
        <v>88</v>
      </c>
      <c r="J9" s="1" t="s">
        <v>22</v>
      </c>
      <c r="K9" s="1" t="s">
        <v>21</v>
      </c>
      <c r="L9" s="1" t="s">
        <v>21</v>
      </c>
      <c r="M9" s="1" t="s">
        <v>21</v>
      </c>
    </row>
    <row r="10" spans="2:13" ht="15" x14ac:dyDescent="0.25">
      <c r="B10" s="1" t="s">
        <v>152</v>
      </c>
      <c r="J10" s="1">
        <v>0</v>
      </c>
      <c r="K10" s="2">
        <v>0</v>
      </c>
      <c r="L10" s="2">
        <v>0</v>
      </c>
      <c r="M10" s="2">
        <v>0</v>
      </c>
    </row>
    <row r="11" spans="2:13" ht="15" x14ac:dyDescent="0.25">
      <c r="B11" s="1" t="s">
        <v>153</v>
      </c>
      <c r="J11" s="1">
        <v>0</v>
      </c>
      <c r="K11" s="2">
        <v>0</v>
      </c>
      <c r="L11" s="2">
        <v>0</v>
      </c>
      <c r="M11" s="2">
        <v>0</v>
      </c>
    </row>
    <row r="12" spans="2:13" ht="15" x14ac:dyDescent="0.25">
      <c r="B12" s="1" t="s">
        <v>47</v>
      </c>
    </row>
    <row r="13" spans="2:13" ht="15" x14ac:dyDescent="0.25">
      <c r="B13" s="1" t="s">
        <v>66</v>
      </c>
      <c r="J13" s="1">
        <v>0</v>
      </c>
      <c r="K13" s="2">
        <v>0</v>
      </c>
      <c r="L13" s="2">
        <v>0</v>
      </c>
      <c r="M13" s="2">
        <v>0</v>
      </c>
    </row>
    <row r="14" spans="2:13" ht="15" x14ac:dyDescent="0.25">
      <c r="B14" s="1" t="s">
        <v>154</v>
      </c>
      <c r="J14" s="1">
        <v>0</v>
      </c>
      <c r="K14" s="2">
        <v>0</v>
      </c>
      <c r="L14" s="2">
        <v>0</v>
      </c>
      <c r="M14" s="2">
        <v>0</v>
      </c>
    </row>
    <row r="15" spans="2:13" ht="15" x14ac:dyDescent="0.25">
      <c r="B15" s="1" t="s">
        <v>155</v>
      </c>
    </row>
    <row r="16" spans="2:13" ht="15" x14ac:dyDescent="0.25">
      <c r="B16" s="1" t="s">
        <v>156</v>
      </c>
      <c r="J16" s="1">
        <v>0</v>
      </c>
      <c r="K16" s="2">
        <v>0</v>
      </c>
      <c r="L16" s="2">
        <v>0</v>
      </c>
      <c r="M16" s="2">
        <v>0</v>
      </c>
    </row>
    <row r="17" spans="2:2" ht="15" x14ac:dyDescent="0.25">
      <c r="B17" s="1" t="s">
        <v>157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rightToLeft="1" workbookViewId="0"/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366</v>
      </c>
    </row>
    <row r="5" spans="2:11" ht="15" x14ac:dyDescent="0.25">
      <c r="B5" s="1" t="s">
        <v>110</v>
      </c>
    </row>
    <row r="6" spans="2:11" ht="15" x14ac:dyDescent="0.25">
      <c r="B6" s="1" t="s">
        <v>142</v>
      </c>
    </row>
    <row r="8" spans="2:11" ht="15" x14ac:dyDescent="0.25">
      <c r="B8" s="1" t="s">
        <v>5</v>
      </c>
      <c r="C8" s="1" t="s">
        <v>6</v>
      </c>
      <c r="D8" s="1" t="s">
        <v>12</v>
      </c>
      <c r="E8" s="1" t="s">
        <v>10</v>
      </c>
      <c r="F8" s="1" t="s">
        <v>15</v>
      </c>
      <c r="G8" s="1" t="s">
        <v>87</v>
      </c>
      <c r="H8" s="1" t="s">
        <v>113</v>
      </c>
      <c r="I8" s="1" t="s">
        <v>17</v>
      </c>
      <c r="J8" s="1" t="s">
        <v>18</v>
      </c>
      <c r="K8" s="1" t="s">
        <v>19</v>
      </c>
    </row>
    <row r="9" spans="2:11" ht="15" x14ac:dyDescent="0.25">
      <c r="G9" s="1" t="s">
        <v>88</v>
      </c>
      <c r="H9" s="1" t="s">
        <v>22</v>
      </c>
      <c r="I9" s="1" t="s">
        <v>21</v>
      </c>
      <c r="J9" s="1" t="s">
        <v>21</v>
      </c>
      <c r="K9" s="1" t="s">
        <v>21</v>
      </c>
    </row>
    <row r="10" spans="2:11" ht="15" x14ac:dyDescent="0.25">
      <c r="B10" s="1" t="s">
        <v>143</v>
      </c>
      <c r="H10" s="1">
        <v>0</v>
      </c>
      <c r="I10" s="2">
        <v>0</v>
      </c>
      <c r="J10" s="2">
        <v>0</v>
      </c>
      <c r="K10" s="2">
        <v>0</v>
      </c>
    </row>
    <row r="11" spans="2:11" ht="15" x14ac:dyDescent="0.25">
      <c r="B11" s="1" t="s">
        <v>144</v>
      </c>
      <c r="H11" s="1">
        <v>0</v>
      </c>
      <c r="I11" s="2">
        <v>0</v>
      </c>
      <c r="J11" s="2">
        <v>0</v>
      </c>
      <c r="K11" s="2">
        <v>0</v>
      </c>
    </row>
    <row r="12" spans="2:11" ht="15" x14ac:dyDescent="0.25">
      <c r="B12" s="1" t="s">
        <v>145</v>
      </c>
    </row>
    <row r="13" spans="2:11" ht="15" x14ac:dyDescent="0.25">
      <c r="B13" s="1" t="s">
        <v>146</v>
      </c>
    </row>
    <row r="14" spans="2:11" ht="15" x14ac:dyDescent="0.25">
      <c r="B14" s="1" t="s">
        <v>147</v>
      </c>
    </row>
    <row r="15" spans="2:11" ht="15" x14ac:dyDescent="0.25">
      <c r="B15" s="1" t="s">
        <v>148</v>
      </c>
    </row>
    <row r="16" spans="2:11" ht="15" x14ac:dyDescent="0.25">
      <c r="B16" s="1" t="s">
        <v>149</v>
      </c>
      <c r="H16" s="1">
        <v>0</v>
      </c>
      <c r="I16" s="2">
        <v>0</v>
      </c>
      <c r="J16" s="2">
        <v>0</v>
      </c>
      <c r="K16" s="2">
        <v>0</v>
      </c>
    </row>
    <row r="17" spans="2:2" ht="15" x14ac:dyDescent="0.25">
      <c r="B17" s="1" t="s">
        <v>145</v>
      </c>
    </row>
    <row r="18" spans="2:2" ht="15" x14ac:dyDescent="0.25">
      <c r="B18" s="1" t="s">
        <v>146</v>
      </c>
    </row>
    <row r="19" spans="2:2" ht="15" x14ac:dyDescent="0.25">
      <c r="B19" s="1" t="s">
        <v>147</v>
      </c>
    </row>
    <row r="20" spans="2:2" ht="15" x14ac:dyDescent="0.25">
      <c r="B20" s="1" t="s">
        <v>148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rightToLeft="1" workbookViewId="0"/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366</v>
      </c>
    </row>
    <row r="5" spans="2:12" ht="15" x14ac:dyDescent="0.25">
      <c r="B5" s="1" t="s">
        <v>110</v>
      </c>
    </row>
    <row r="6" spans="2:12" ht="15" x14ac:dyDescent="0.25">
      <c r="B6" s="1" t="s">
        <v>138</v>
      </c>
    </row>
    <row r="8" spans="2:12" ht="15" x14ac:dyDescent="0.25">
      <c r="B8" s="1" t="s">
        <v>5</v>
      </c>
      <c r="C8" s="1" t="s">
        <v>6</v>
      </c>
      <c r="D8" s="1" t="s">
        <v>7</v>
      </c>
      <c r="E8" s="1" t="s">
        <v>12</v>
      </c>
      <c r="F8" s="1" t="s">
        <v>10</v>
      </c>
      <c r="G8" s="1" t="s">
        <v>15</v>
      </c>
      <c r="H8" s="1" t="s">
        <v>87</v>
      </c>
      <c r="I8" s="1" t="s">
        <v>113</v>
      </c>
      <c r="J8" s="1" t="s">
        <v>17</v>
      </c>
      <c r="K8" s="1" t="s">
        <v>18</v>
      </c>
      <c r="L8" s="1" t="s">
        <v>19</v>
      </c>
    </row>
    <row r="9" spans="2:12" ht="15" x14ac:dyDescent="0.25">
      <c r="H9" s="1" t="s">
        <v>88</v>
      </c>
      <c r="I9" s="1" t="s">
        <v>22</v>
      </c>
      <c r="J9" s="1" t="s">
        <v>21</v>
      </c>
      <c r="K9" s="1" t="s">
        <v>21</v>
      </c>
      <c r="L9" s="1" t="s">
        <v>21</v>
      </c>
    </row>
    <row r="10" spans="2:12" ht="15" x14ac:dyDescent="0.25">
      <c r="B10" s="1" t="s">
        <v>139</v>
      </c>
      <c r="I10" s="1">
        <v>0</v>
      </c>
      <c r="J10" s="2">
        <v>0</v>
      </c>
      <c r="K10" s="2">
        <v>0</v>
      </c>
      <c r="L10" s="2">
        <v>0</v>
      </c>
    </row>
    <row r="11" spans="2:12" ht="15" x14ac:dyDescent="0.25">
      <c r="B11" s="1" t="s">
        <v>46</v>
      </c>
      <c r="I11" s="1">
        <v>0</v>
      </c>
      <c r="J11" s="2">
        <v>0</v>
      </c>
      <c r="K11" s="2">
        <v>0</v>
      </c>
      <c r="L11" s="2">
        <v>0</v>
      </c>
    </row>
    <row r="12" spans="2:12" ht="15" x14ac:dyDescent="0.25">
      <c r="B12" s="1" t="s">
        <v>140</v>
      </c>
    </row>
    <row r="13" spans="2:12" ht="15" x14ac:dyDescent="0.25">
      <c r="B13" s="1" t="s">
        <v>66</v>
      </c>
      <c r="I13" s="1">
        <v>0</v>
      </c>
      <c r="J13" s="2">
        <v>0</v>
      </c>
      <c r="K13" s="2">
        <v>0</v>
      </c>
      <c r="L13" s="2">
        <v>0</v>
      </c>
    </row>
    <row r="14" spans="2:12" ht="15" x14ac:dyDescent="0.25">
      <c r="B14" s="1" t="s">
        <v>141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366</v>
      </c>
    </row>
    <row r="5" spans="2:12" ht="15" x14ac:dyDescent="0.25">
      <c r="B5" s="1" t="s">
        <v>110</v>
      </c>
    </row>
    <row r="6" spans="2:12" ht="15" x14ac:dyDescent="0.25">
      <c r="B6" s="1" t="s">
        <v>133</v>
      </c>
    </row>
    <row r="8" spans="2:12" ht="15" x14ac:dyDescent="0.25">
      <c r="B8" s="1" t="s">
        <v>5</v>
      </c>
      <c r="C8" s="1" t="s">
        <v>6</v>
      </c>
      <c r="D8" s="1" t="s">
        <v>7</v>
      </c>
      <c r="E8" s="1" t="s">
        <v>12</v>
      </c>
      <c r="F8" s="1" t="s">
        <v>10</v>
      </c>
      <c r="G8" s="1" t="s">
        <v>15</v>
      </c>
      <c r="H8" s="1" t="s">
        <v>87</v>
      </c>
      <c r="I8" s="1" t="s">
        <v>113</v>
      </c>
      <c r="J8" s="1" t="s">
        <v>17</v>
      </c>
      <c r="K8" s="1" t="s">
        <v>18</v>
      </c>
      <c r="L8" s="1" t="s">
        <v>19</v>
      </c>
    </row>
    <row r="9" spans="2:12" ht="15" x14ac:dyDescent="0.25">
      <c r="H9" s="1" t="s">
        <v>88</v>
      </c>
      <c r="I9" s="1" t="s">
        <v>22</v>
      </c>
      <c r="J9" s="1" t="s">
        <v>21</v>
      </c>
      <c r="K9" s="1" t="s">
        <v>21</v>
      </c>
      <c r="L9" s="1" t="s">
        <v>21</v>
      </c>
    </row>
    <row r="10" spans="2:12" ht="15" x14ac:dyDescent="0.25">
      <c r="B10" s="1" t="s">
        <v>134</v>
      </c>
      <c r="I10" s="1">
        <v>0</v>
      </c>
      <c r="J10" s="2">
        <v>0</v>
      </c>
      <c r="K10" s="2">
        <v>0</v>
      </c>
      <c r="L10" s="2">
        <v>0</v>
      </c>
    </row>
    <row r="11" spans="2:12" ht="15" x14ac:dyDescent="0.25">
      <c r="B11" s="1" t="s">
        <v>135</v>
      </c>
      <c r="I11" s="1">
        <v>0</v>
      </c>
      <c r="J11" s="2">
        <v>0</v>
      </c>
      <c r="K11" s="2">
        <v>0</v>
      </c>
      <c r="L11" s="2">
        <v>0</v>
      </c>
    </row>
    <row r="12" spans="2:12" ht="15" x14ac:dyDescent="0.25">
      <c r="B12" s="1" t="s">
        <v>127</v>
      </c>
    </row>
    <row r="13" spans="2:12" ht="15" x14ac:dyDescent="0.25">
      <c r="B13" s="1" t="s">
        <v>128</v>
      </c>
    </row>
    <row r="14" spans="2:12" ht="15" x14ac:dyDescent="0.25">
      <c r="B14" s="1" t="s">
        <v>129</v>
      </c>
    </row>
    <row r="15" spans="2:12" ht="15" x14ac:dyDescent="0.25">
      <c r="B15" s="1" t="s">
        <v>130</v>
      </c>
    </row>
    <row r="16" spans="2:12" ht="15" x14ac:dyDescent="0.25">
      <c r="B16" s="1" t="s">
        <v>33</v>
      </c>
    </row>
    <row r="17" spans="2:12" ht="15" x14ac:dyDescent="0.25">
      <c r="B17" s="1" t="s">
        <v>136</v>
      </c>
      <c r="I17" s="1">
        <v>0</v>
      </c>
      <c r="J17" s="2">
        <v>0</v>
      </c>
      <c r="K17" s="2">
        <v>0</v>
      </c>
      <c r="L17" s="2">
        <v>0</v>
      </c>
    </row>
    <row r="18" spans="2:12" ht="15" x14ac:dyDescent="0.25">
      <c r="B18" s="1" t="s">
        <v>127</v>
      </c>
    </row>
    <row r="19" spans="2:12" ht="15" x14ac:dyDescent="0.25">
      <c r="B19" s="1" t="s">
        <v>132</v>
      </c>
    </row>
    <row r="20" spans="2:12" ht="15" x14ac:dyDescent="0.25">
      <c r="B20" s="1" t="s">
        <v>130</v>
      </c>
    </row>
    <row r="21" spans="2:12" ht="15" x14ac:dyDescent="0.25">
      <c r="B21" s="1" t="s">
        <v>137</v>
      </c>
    </row>
    <row r="22" spans="2:12" ht="15" x14ac:dyDescent="0.25">
      <c r="B22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topLeftCell="A7" workbookViewId="0">
      <selection activeCell="B13" sqref="B13"/>
    </sheetView>
  </sheetViews>
  <sheetFormatPr defaultRowHeight="14.25" x14ac:dyDescent="0.2"/>
  <cols>
    <col min="11" max="11" width="22" bestFit="1" customWidth="1"/>
  </cols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366</v>
      </c>
    </row>
    <row r="5" spans="2:12" ht="15" x14ac:dyDescent="0.25">
      <c r="B5" s="1" t="s">
        <v>316</v>
      </c>
    </row>
    <row r="8" spans="2:12" ht="15" x14ac:dyDescent="0.25">
      <c r="B8" s="1" t="s">
        <v>5</v>
      </c>
      <c r="C8" s="1" t="s">
        <v>6</v>
      </c>
      <c r="D8" s="1" t="s">
        <v>68</v>
      </c>
      <c r="E8" s="1" t="s">
        <v>8</v>
      </c>
      <c r="F8" s="1" t="s">
        <v>9</v>
      </c>
      <c r="G8" s="1" t="s">
        <v>12</v>
      </c>
      <c r="H8" s="1" t="s">
        <v>13</v>
      </c>
      <c r="I8" s="1" t="s">
        <v>53</v>
      </c>
      <c r="J8" s="1" t="s">
        <v>113</v>
      </c>
      <c r="K8" s="1" t="s">
        <v>18</v>
      </c>
      <c r="L8" s="1" t="s">
        <v>55</v>
      </c>
    </row>
    <row r="9" spans="2:12" ht="15" x14ac:dyDescent="0.25">
      <c r="H9" s="1" t="s">
        <v>21</v>
      </c>
      <c r="I9" s="1" t="s">
        <v>21</v>
      </c>
      <c r="J9" s="1" t="s">
        <v>22</v>
      </c>
      <c r="K9" s="1" t="s">
        <v>21</v>
      </c>
      <c r="L9" s="1" t="s">
        <v>21</v>
      </c>
    </row>
    <row r="10" spans="2:12" ht="15" x14ac:dyDescent="0.25">
      <c r="B10" s="1" t="s">
        <v>317</v>
      </c>
      <c r="I10" s="2">
        <v>2.0000000000000001E-4</v>
      </c>
      <c r="J10" s="1">
        <f>J11</f>
        <v>668.39828999999997</v>
      </c>
      <c r="K10" s="2">
        <v>1</v>
      </c>
      <c r="L10" s="2">
        <f>J10/'סכום נכסי הקרן'!$C$43</f>
        <v>0.26359693370200715</v>
      </c>
    </row>
    <row r="11" spans="2:12" ht="15" x14ac:dyDescent="0.25">
      <c r="B11" s="1" t="s">
        <v>46</v>
      </c>
      <c r="I11" s="2">
        <v>2.0000000000000001E-4</v>
      </c>
      <c r="J11" s="1">
        <f>SUM(J13:J17)</f>
        <v>668.39828999999997</v>
      </c>
      <c r="K11" s="2">
        <v>1</v>
      </c>
      <c r="L11" s="2">
        <f>J11/'סכום נכסי הקרן'!$C$43</f>
        <v>0.26359693370200715</v>
      </c>
    </row>
    <row r="12" spans="2:12" ht="15" x14ac:dyDescent="0.25">
      <c r="B12" s="1" t="s">
        <v>318</v>
      </c>
    </row>
    <row r="13" spans="2:12" x14ac:dyDescent="0.2">
      <c r="B13" s="3" t="s">
        <v>319</v>
      </c>
      <c r="C13" s="3">
        <v>1111125</v>
      </c>
      <c r="D13" s="3">
        <v>22</v>
      </c>
      <c r="E13" s="3" t="s">
        <v>320</v>
      </c>
      <c r="G13" s="3" t="s">
        <v>59</v>
      </c>
      <c r="H13" s="4">
        <v>0</v>
      </c>
      <c r="I13" s="4">
        <v>0</v>
      </c>
      <c r="J13" s="3">
        <f>734608.29/1000</f>
        <v>734.60829000000001</v>
      </c>
      <c r="K13" s="4">
        <f>J13/$J$11</f>
        <v>1.0990577040524745</v>
      </c>
      <c r="L13" s="9">
        <f>J13/'סכום נכסי הקרן'!$C$43</f>
        <v>0.28970824074980028</v>
      </c>
    </row>
    <row r="14" spans="2:12" ht="15" x14ac:dyDescent="0.25">
      <c r="B14" s="1" t="s">
        <v>321</v>
      </c>
    </row>
    <row r="15" spans="2:12" x14ac:dyDescent="0.2">
      <c r="B15" s="3" t="s">
        <v>322</v>
      </c>
      <c r="C15" s="3">
        <v>1000280</v>
      </c>
      <c r="D15" s="3">
        <v>22</v>
      </c>
      <c r="E15" s="3" t="s">
        <v>320</v>
      </c>
      <c r="G15" s="3" t="s">
        <v>63</v>
      </c>
      <c r="H15" s="4">
        <v>0</v>
      </c>
      <c r="I15" s="4">
        <v>0</v>
      </c>
      <c r="J15" s="3">
        <v>72.150000000000006</v>
      </c>
      <c r="K15" s="4">
        <f>J15/$J$11</f>
        <v>0.10794462086370689</v>
      </c>
      <c r="L15" s="9">
        <f>J15/'סכום נכסי הקרן'!$C$43</f>
        <v>2.845387106929884E-2</v>
      </c>
    </row>
    <row r="16" spans="2:12" x14ac:dyDescent="0.2">
      <c r="B16" s="3" t="s">
        <v>323</v>
      </c>
      <c r="C16" s="3">
        <v>1000363</v>
      </c>
      <c r="D16" s="3">
        <v>22</v>
      </c>
      <c r="E16" s="3" t="s">
        <v>320</v>
      </c>
      <c r="G16" s="3" t="s">
        <v>63</v>
      </c>
      <c r="H16" s="4">
        <v>0</v>
      </c>
      <c r="I16" s="4">
        <v>0</v>
      </c>
      <c r="J16" s="3">
        <v>-138.36000000000001</v>
      </c>
      <c r="K16" s="4">
        <f>J16/$J$11</f>
        <v>-0.20700232491618137</v>
      </c>
      <c r="L16" s="9">
        <f>J16/'סכום נכסי הקרן'!$C$43</f>
        <v>-5.4565178117092002E-2</v>
      </c>
    </row>
    <row r="17" spans="2:12" ht="15" x14ac:dyDescent="0.25">
      <c r="B17" s="1" t="s">
        <v>324</v>
      </c>
      <c r="L17" s="10"/>
    </row>
    <row r="18" spans="2:12" ht="15" x14ac:dyDescent="0.25">
      <c r="B18" s="1" t="s">
        <v>325</v>
      </c>
    </row>
    <row r="19" spans="2:12" ht="15" x14ac:dyDescent="0.25">
      <c r="B19" s="1" t="s">
        <v>326</v>
      </c>
    </row>
    <row r="20" spans="2:12" ht="15" x14ac:dyDescent="0.25">
      <c r="B20" s="1" t="s">
        <v>327</v>
      </c>
    </row>
    <row r="21" spans="2:12" ht="15" x14ac:dyDescent="0.25">
      <c r="B21" s="1" t="s">
        <v>328</v>
      </c>
    </row>
    <row r="22" spans="2:12" ht="15" x14ac:dyDescent="0.25">
      <c r="B22" s="1" t="s">
        <v>66</v>
      </c>
      <c r="I22" s="2">
        <v>0</v>
      </c>
      <c r="J22" s="1">
        <v>0</v>
      </c>
      <c r="K22" s="2">
        <v>0</v>
      </c>
      <c r="L22" s="2">
        <v>0</v>
      </c>
    </row>
    <row r="23" spans="2:12" ht="15" x14ac:dyDescent="0.25">
      <c r="B23" s="1" t="s">
        <v>329</v>
      </c>
    </row>
    <row r="24" spans="2:12" ht="15" x14ac:dyDescent="0.25">
      <c r="B24" s="1" t="s">
        <v>330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366</v>
      </c>
    </row>
    <row r="5" spans="2:11" ht="15" x14ac:dyDescent="0.25">
      <c r="B5" s="1" t="s">
        <v>110</v>
      </c>
    </row>
    <row r="6" spans="2:11" ht="15" x14ac:dyDescent="0.25">
      <c r="B6" s="1" t="s">
        <v>124</v>
      </c>
    </row>
    <row r="8" spans="2:11" ht="15" x14ac:dyDescent="0.25">
      <c r="B8" s="1" t="s">
        <v>5</v>
      </c>
      <c r="C8" s="1" t="s">
        <v>6</v>
      </c>
      <c r="D8" s="1" t="s">
        <v>7</v>
      </c>
      <c r="E8" s="1" t="s">
        <v>12</v>
      </c>
      <c r="F8" s="1" t="s">
        <v>10</v>
      </c>
      <c r="G8" s="1" t="s">
        <v>15</v>
      </c>
      <c r="H8" s="1" t="s">
        <v>87</v>
      </c>
      <c r="I8" s="1" t="s">
        <v>54</v>
      </c>
      <c r="J8" s="1" t="s">
        <v>18</v>
      </c>
      <c r="K8" s="1" t="s">
        <v>19</v>
      </c>
    </row>
    <row r="9" spans="2:11" ht="15" x14ac:dyDescent="0.25">
      <c r="H9" s="1" t="s">
        <v>88</v>
      </c>
      <c r="I9" s="1" t="s">
        <v>22</v>
      </c>
      <c r="J9" s="1" t="s">
        <v>21</v>
      </c>
      <c r="K9" s="1" t="s">
        <v>21</v>
      </c>
    </row>
    <row r="10" spans="2:11" ht="15" x14ac:dyDescent="0.25">
      <c r="B10" s="1" t="s">
        <v>125</v>
      </c>
      <c r="I10" s="1">
        <v>0</v>
      </c>
      <c r="J10" s="2">
        <v>0</v>
      </c>
      <c r="K10" s="2">
        <v>0</v>
      </c>
    </row>
    <row r="11" spans="2:11" ht="15" x14ac:dyDescent="0.25">
      <c r="B11" s="1" t="s">
        <v>126</v>
      </c>
      <c r="I11" s="1">
        <v>0</v>
      </c>
      <c r="J11" s="2">
        <v>0</v>
      </c>
      <c r="K11" s="2">
        <v>0</v>
      </c>
    </row>
    <row r="12" spans="2:11" ht="15" x14ac:dyDescent="0.25">
      <c r="B12" s="1" t="s">
        <v>127</v>
      </c>
    </row>
    <row r="13" spans="2:11" ht="15" x14ac:dyDescent="0.25">
      <c r="B13" s="1" t="s">
        <v>128</v>
      </c>
    </row>
    <row r="14" spans="2:11" ht="15" x14ac:dyDescent="0.25">
      <c r="B14" s="1" t="s">
        <v>129</v>
      </c>
    </row>
    <row r="15" spans="2:11" ht="15" x14ac:dyDescent="0.25">
      <c r="B15" s="1" t="s">
        <v>130</v>
      </c>
    </row>
    <row r="16" spans="2:11" ht="15" x14ac:dyDescent="0.25">
      <c r="B16" s="1" t="s">
        <v>33</v>
      </c>
    </row>
    <row r="17" spans="2:11" ht="15" x14ac:dyDescent="0.25">
      <c r="B17" s="1" t="s">
        <v>131</v>
      </c>
      <c r="I17" s="1">
        <v>0</v>
      </c>
      <c r="J17" s="2">
        <v>0</v>
      </c>
      <c r="K17" s="2">
        <v>0</v>
      </c>
    </row>
    <row r="18" spans="2:11" ht="15" x14ac:dyDescent="0.25">
      <c r="B18" s="1" t="s">
        <v>127</v>
      </c>
    </row>
    <row r="19" spans="2:11" ht="15" x14ac:dyDescent="0.25">
      <c r="B19" s="1" t="s">
        <v>132</v>
      </c>
    </row>
    <row r="20" spans="2:11" ht="15" x14ac:dyDescent="0.25">
      <c r="B20" s="1" t="s">
        <v>130</v>
      </c>
    </row>
    <row r="21" spans="2:11" ht="15" x14ac:dyDescent="0.25">
      <c r="B21" s="1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"/>
  <sheetViews>
    <sheetView rightToLeft="1" workbookViewId="0"/>
  </sheetViews>
  <sheetFormatPr defaultRowHeight="14.25" x14ac:dyDescent="0.2"/>
  <sheetData>
    <row r="1" spans="2:17" ht="15" x14ac:dyDescent="0.25">
      <c r="B1" s="1" t="s">
        <v>0</v>
      </c>
      <c r="C1" s="1" t="s">
        <v>1</v>
      </c>
    </row>
    <row r="2" spans="2:17" ht="15" x14ac:dyDescent="0.25">
      <c r="B2" s="1" t="s">
        <v>2</v>
      </c>
    </row>
    <row r="3" spans="2:17" ht="15" x14ac:dyDescent="0.25">
      <c r="B3" s="1" t="s">
        <v>3</v>
      </c>
    </row>
    <row r="4" spans="2:17" ht="15" x14ac:dyDescent="0.25">
      <c r="B4" s="1" t="s">
        <v>366</v>
      </c>
    </row>
    <row r="5" spans="2:17" ht="15" x14ac:dyDescent="0.25">
      <c r="B5" s="1" t="s">
        <v>110</v>
      </c>
    </row>
    <row r="6" spans="2:17" ht="15" x14ac:dyDescent="0.25">
      <c r="B6" s="1" t="s">
        <v>111</v>
      </c>
    </row>
    <row r="8" spans="2:17" ht="15" x14ac:dyDescent="0.25">
      <c r="B8" s="1" t="s">
        <v>5</v>
      </c>
      <c r="C8" s="1" t="s">
        <v>6</v>
      </c>
      <c r="D8" s="1" t="s">
        <v>112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53</v>
      </c>
      <c r="L8" s="1" t="s">
        <v>15</v>
      </c>
      <c r="M8" s="1" t="s">
        <v>87</v>
      </c>
      <c r="N8" s="1" t="s">
        <v>113</v>
      </c>
      <c r="O8" s="1" t="s">
        <v>17</v>
      </c>
      <c r="P8" s="1" t="s">
        <v>18</v>
      </c>
      <c r="Q8" s="1" t="s">
        <v>19</v>
      </c>
    </row>
    <row r="9" spans="2:17" ht="15" x14ac:dyDescent="0.25">
      <c r="H9" s="1" t="s">
        <v>20</v>
      </c>
      <c r="J9" s="1" t="s">
        <v>21</v>
      </c>
      <c r="K9" s="1" t="s">
        <v>21</v>
      </c>
      <c r="M9" s="1" t="s">
        <v>88</v>
      </c>
      <c r="N9" s="1" t="s">
        <v>22</v>
      </c>
      <c r="O9" s="1" t="s">
        <v>21</v>
      </c>
      <c r="P9" s="1" t="s">
        <v>21</v>
      </c>
      <c r="Q9" s="1" t="s">
        <v>21</v>
      </c>
    </row>
    <row r="10" spans="2:17" ht="15" x14ac:dyDescent="0.25">
      <c r="B10" s="1" t="s">
        <v>114</v>
      </c>
      <c r="H10" s="1">
        <v>0</v>
      </c>
      <c r="K10" s="2">
        <v>0</v>
      </c>
      <c r="N10" s="1">
        <v>0</v>
      </c>
      <c r="O10" s="2">
        <v>0</v>
      </c>
      <c r="P10" s="2">
        <v>0</v>
      </c>
      <c r="Q10" s="2">
        <v>0</v>
      </c>
    </row>
    <row r="11" spans="2:17" ht="15" x14ac:dyDescent="0.25">
      <c r="B11" s="1" t="s">
        <v>46</v>
      </c>
      <c r="H11" s="1">
        <v>0</v>
      </c>
      <c r="K11" s="2">
        <v>0</v>
      </c>
      <c r="N11" s="1">
        <v>0</v>
      </c>
      <c r="O11" s="2">
        <v>0</v>
      </c>
      <c r="P11" s="2">
        <v>0</v>
      </c>
      <c r="Q11" s="2">
        <v>0</v>
      </c>
    </row>
    <row r="12" spans="2:17" ht="15" x14ac:dyDescent="0.25">
      <c r="B12" s="1" t="s">
        <v>115</v>
      </c>
      <c r="H12" s="1">
        <v>0</v>
      </c>
      <c r="K12" s="2">
        <v>0</v>
      </c>
      <c r="N12" s="1">
        <v>0</v>
      </c>
      <c r="O12" s="2">
        <v>0</v>
      </c>
      <c r="P12" s="2">
        <v>0</v>
      </c>
      <c r="Q12" s="2">
        <v>0</v>
      </c>
    </row>
    <row r="13" spans="2:17" ht="15" x14ac:dyDescent="0.25">
      <c r="B13" s="1" t="s">
        <v>116</v>
      </c>
    </row>
    <row r="14" spans="2:17" ht="15" x14ac:dyDescent="0.25">
      <c r="B14" s="1" t="s">
        <v>117</v>
      </c>
      <c r="H14" s="1">
        <v>0</v>
      </c>
      <c r="K14" s="2">
        <v>0</v>
      </c>
      <c r="N14" s="1">
        <v>0</v>
      </c>
      <c r="O14" s="2">
        <v>0</v>
      </c>
      <c r="P14" s="2">
        <v>0</v>
      </c>
      <c r="Q14" s="2">
        <v>0</v>
      </c>
    </row>
    <row r="15" spans="2:17" ht="15" x14ac:dyDescent="0.25">
      <c r="B15" s="1" t="s">
        <v>118</v>
      </c>
    </row>
    <row r="16" spans="2:17" ht="15" x14ac:dyDescent="0.25">
      <c r="B16" s="1" t="s">
        <v>119</v>
      </c>
      <c r="H16" s="1">
        <v>0</v>
      </c>
      <c r="K16" s="2">
        <v>0</v>
      </c>
      <c r="N16" s="1">
        <v>0</v>
      </c>
      <c r="O16" s="2">
        <v>0</v>
      </c>
      <c r="P16" s="2">
        <v>0</v>
      </c>
      <c r="Q16" s="2">
        <v>0</v>
      </c>
    </row>
    <row r="17" spans="2:17" ht="15" x14ac:dyDescent="0.25">
      <c r="B17" s="1" t="s">
        <v>120</v>
      </c>
    </row>
    <row r="18" spans="2:17" ht="15" x14ac:dyDescent="0.25">
      <c r="B18" s="1" t="s">
        <v>121</v>
      </c>
    </row>
    <row r="19" spans="2:17" ht="15" x14ac:dyDescent="0.25">
      <c r="B19" s="1" t="s">
        <v>122</v>
      </c>
    </row>
    <row r="20" spans="2:17" ht="15" x14ac:dyDescent="0.25">
      <c r="B20" s="1" t="s">
        <v>123</v>
      </c>
    </row>
    <row r="21" spans="2:17" ht="15" x14ac:dyDescent="0.25">
      <c r="B21" s="1" t="s">
        <v>66</v>
      </c>
      <c r="H21" s="1">
        <v>0</v>
      </c>
      <c r="K21" s="2">
        <v>0</v>
      </c>
      <c r="N21" s="1">
        <v>0</v>
      </c>
      <c r="O21" s="2">
        <v>0</v>
      </c>
      <c r="P21" s="2">
        <v>0</v>
      </c>
      <c r="Q21" s="2">
        <v>0</v>
      </c>
    </row>
    <row r="22" spans="2:17" ht="15" x14ac:dyDescent="0.25">
      <c r="B22" s="1" t="s">
        <v>115</v>
      </c>
      <c r="H22" s="1">
        <v>0</v>
      </c>
      <c r="K22" s="2">
        <v>0</v>
      </c>
      <c r="N22" s="1">
        <v>0</v>
      </c>
      <c r="O22" s="2">
        <v>0</v>
      </c>
      <c r="P22" s="2">
        <v>0</v>
      </c>
      <c r="Q22" s="2">
        <v>0</v>
      </c>
    </row>
    <row r="23" spans="2:17" ht="15" x14ac:dyDescent="0.25">
      <c r="B23" s="1" t="s">
        <v>116</v>
      </c>
    </row>
    <row r="24" spans="2:17" ht="15" x14ac:dyDescent="0.25">
      <c r="B24" s="1" t="s">
        <v>117</v>
      </c>
      <c r="H24" s="1">
        <v>0</v>
      </c>
      <c r="K24" s="2">
        <v>0</v>
      </c>
      <c r="N24" s="1">
        <v>0</v>
      </c>
      <c r="O24" s="2">
        <v>0</v>
      </c>
      <c r="P24" s="2">
        <v>0</v>
      </c>
      <c r="Q24" s="2">
        <v>0</v>
      </c>
    </row>
    <row r="25" spans="2:17" ht="15" x14ac:dyDescent="0.25">
      <c r="B25" s="1" t="s">
        <v>118</v>
      </c>
    </row>
    <row r="26" spans="2:17" ht="15" x14ac:dyDescent="0.25">
      <c r="B26" s="1" t="s">
        <v>119</v>
      </c>
      <c r="H26" s="1">
        <v>0</v>
      </c>
      <c r="K26" s="2">
        <v>0</v>
      </c>
      <c r="N26" s="1">
        <v>0</v>
      </c>
      <c r="O26" s="2">
        <v>0</v>
      </c>
      <c r="P26" s="2">
        <v>0</v>
      </c>
      <c r="Q26" s="2">
        <v>0</v>
      </c>
    </row>
    <row r="27" spans="2:17" ht="15" x14ac:dyDescent="0.25">
      <c r="B27" s="1" t="s">
        <v>120</v>
      </c>
    </row>
    <row r="28" spans="2:17" ht="15" x14ac:dyDescent="0.25">
      <c r="B28" s="1" t="s">
        <v>121</v>
      </c>
    </row>
    <row r="29" spans="2:17" ht="15" x14ac:dyDescent="0.25">
      <c r="B29" s="1" t="s">
        <v>122</v>
      </c>
    </row>
    <row r="30" spans="2:17" ht="15" x14ac:dyDescent="0.25">
      <c r="B30" s="1" t="s">
        <v>123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RowHeight="14.25" x14ac:dyDescent="0.2"/>
  <sheetData>
    <row r="1" spans="2:15" ht="15" x14ac:dyDescent="0.25">
      <c r="B1" s="1" t="s">
        <v>0</v>
      </c>
      <c r="C1" s="1" t="s">
        <v>1</v>
      </c>
    </row>
    <row r="2" spans="2:15" ht="15" x14ac:dyDescent="0.25">
      <c r="B2" s="1" t="s">
        <v>2</v>
      </c>
    </row>
    <row r="3" spans="2:15" ht="15" x14ac:dyDescent="0.25">
      <c r="B3" s="1" t="s">
        <v>3</v>
      </c>
    </row>
    <row r="4" spans="2:15" ht="15" x14ac:dyDescent="0.25">
      <c r="B4" s="1" t="s">
        <v>366</v>
      </c>
    </row>
    <row r="5" spans="2:15" ht="15" x14ac:dyDescent="0.25">
      <c r="B5" s="1" t="s">
        <v>93</v>
      </c>
    </row>
    <row r="7" spans="2:15" ht="15" x14ac:dyDescent="0.25">
      <c r="B7" s="1" t="s">
        <v>5</v>
      </c>
      <c r="C7" s="1" t="s">
        <v>94</v>
      </c>
      <c r="D7" s="1" t="s">
        <v>6</v>
      </c>
      <c r="E7" s="1" t="s">
        <v>8</v>
      </c>
      <c r="F7" s="1" t="s">
        <v>9</v>
      </c>
      <c r="G7" s="1" t="s">
        <v>11</v>
      </c>
      <c r="H7" s="1" t="s">
        <v>12</v>
      </c>
      <c r="I7" s="1" t="s">
        <v>95</v>
      </c>
      <c r="J7" s="1" t="s">
        <v>53</v>
      </c>
      <c r="K7" s="1" t="s">
        <v>15</v>
      </c>
      <c r="L7" s="1" t="s">
        <v>87</v>
      </c>
      <c r="M7" s="1" t="s">
        <v>54</v>
      </c>
      <c r="N7" s="1" t="s">
        <v>18</v>
      </c>
      <c r="O7" s="1" t="s">
        <v>19</v>
      </c>
    </row>
    <row r="8" spans="2:15" ht="15" x14ac:dyDescent="0.25">
      <c r="G8" s="1" t="s">
        <v>20</v>
      </c>
      <c r="I8" s="1" t="s">
        <v>21</v>
      </c>
      <c r="J8" s="1" t="s">
        <v>21</v>
      </c>
      <c r="L8" s="1" t="s">
        <v>88</v>
      </c>
      <c r="M8" s="1" t="s">
        <v>22</v>
      </c>
      <c r="N8" s="1" t="s">
        <v>21</v>
      </c>
      <c r="O8" s="1" t="s">
        <v>21</v>
      </c>
    </row>
    <row r="9" spans="2:15" ht="15" x14ac:dyDescent="0.25">
      <c r="B9" s="1" t="s">
        <v>96</v>
      </c>
      <c r="G9" s="1">
        <v>0</v>
      </c>
      <c r="J9" s="2">
        <v>0</v>
      </c>
      <c r="M9" s="1">
        <v>0</v>
      </c>
      <c r="N9" s="2">
        <v>0</v>
      </c>
      <c r="O9" s="2">
        <v>0</v>
      </c>
    </row>
    <row r="10" spans="2:15" ht="15" x14ac:dyDescent="0.25">
      <c r="B10" s="1" t="s">
        <v>97</v>
      </c>
      <c r="G10" s="1">
        <v>0</v>
      </c>
      <c r="J10" s="2">
        <v>0</v>
      </c>
      <c r="M10" s="1">
        <v>0</v>
      </c>
      <c r="N10" s="2">
        <v>0</v>
      </c>
      <c r="O10" s="2">
        <v>0</v>
      </c>
    </row>
    <row r="11" spans="2:15" ht="15" x14ac:dyDescent="0.25">
      <c r="B11" s="1" t="s">
        <v>98</v>
      </c>
    </row>
    <row r="12" spans="2:15" ht="15" x14ac:dyDescent="0.25">
      <c r="B12" s="1" t="s">
        <v>99</v>
      </c>
    </row>
    <row r="13" spans="2:15" ht="15" x14ac:dyDescent="0.25">
      <c r="B13" s="1" t="s">
        <v>100</v>
      </c>
    </row>
    <row r="14" spans="2:15" ht="15" x14ac:dyDescent="0.25">
      <c r="B14" s="1" t="s">
        <v>101</v>
      </c>
    </row>
    <row r="15" spans="2:15" ht="15" x14ac:dyDescent="0.25">
      <c r="B15" s="1" t="s">
        <v>102</v>
      </c>
    </row>
    <row r="16" spans="2:15" ht="15" x14ac:dyDescent="0.25">
      <c r="B16" s="1" t="s">
        <v>103</v>
      </c>
      <c r="G16" s="1">
        <v>0</v>
      </c>
      <c r="J16" s="2">
        <v>0</v>
      </c>
      <c r="M16" s="1">
        <v>0</v>
      </c>
      <c r="N16" s="2">
        <v>0</v>
      </c>
      <c r="O16" s="2">
        <v>0</v>
      </c>
    </row>
    <row r="17" spans="2:15" ht="15" x14ac:dyDescent="0.25">
      <c r="B17" s="1" t="s">
        <v>104</v>
      </c>
    </row>
    <row r="18" spans="2:15" ht="15" x14ac:dyDescent="0.25">
      <c r="B18" s="1" t="s">
        <v>105</v>
      </c>
    </row>
    <row r="19" spans="2:15" ht="15" x14ac:dyDescent="0.25">
      <c r="B19" s="1" t="s">
        <v>106</v>
      </c>
    </row>
    <row r="20" spans="2:15" ht="15" x14ac:dyDescent="0.25">
      <c r="B20" s="1" t="s">
        <v>107</v>
      </c>
    </row>
    <row r="21" spans="2:15" ht="15" x14ac:dyDescent="0.25">
      <c r="B21" s="1" t="s">
        <v>108</v>
      </c>
      <c r="G21" s="1">
        <v>0</v>
      </c>
      <c r="J21" s="2">
        <v>0</v>
      </c>
      <c r="M21" s="1">
        <v>0</v>
      </c>
      <c r="N21" s="2">
        <v>0</v>
      </c>
      <c r="O21" s="2">
        <v>0</v>
      </c>
    </row>
    <row r="22" spans="2:15" ht="15" x14ac:dyDescent="0.25">
      <c r="B22" s="1" t="s">
        <v>109</v>
      </c>
    </row>
    <row r="23" spans="2:15" ht="15" x14ac:dyDescent="0.25">
      <c r="B23" s="1" t="s">
        <v>100</v>
      </c>
    </row>
    <row r="24" spans="2:15" ht="15" x14ac:dyDescent="0.25">
      <c r="B24" s="1" t="s">
        <v>101</v>
      </c>
    </row>
    <row r="25" spans="2:15" ht="15" x14ac:dyDescent="0.25">
      <c r="B25" s="1" t="s">
        <v>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rightToLeft="1" workbookViewId="0"/>
  </sheetViews>
  <sheetFormatPr defaultRowHeight="14.25" x14ac:dyDescent="0.2"/>
  <sheetData>
    <row r="1" spans="2:15" ht="15" x14ac:dyDescent="0.25">
      <c r="B1" s="1" t="s">
        <v>0</v>
      </c>
      <c r="C1" s="1" t="s">
        <v>1</v>
      </c>
    </row>
    <row r="2" spans="2:15" ht="15" x14ac:dyDescent="0.25">
      <c r="B2" s="1" t="s">
        <v>2</v>
      </c>
    </row>
    <row r="3" spans="2:15" ht="15" x14ac:dyDescent="0.25">
      <c r="B3" s="1" t="s">
        <v>3</v>
      </c>
    </row>
    <row r="4" spans="2:15" ht="15" x14ac:dyDescent="0.25">
      <c r="B4" s="1" t="s">
        <v>366</v>
      </c>
    </row>
    <row r="5" spans="2:15" ht="15" x14ac:dyDescent="0.25">
      <c r="B5" s="1" t="s">
        <v>85</v>
      </c>
    </row>
    <row r="7" spans="2:15" ht="15" x14ac:dyDescent="0.25">
      <c r="B7" s="1" t="s">
        <v>5</v>
      </c>
      <c r="C7" s="1" t="s">
        <v>6</v>
      </c>
      <c r="D7" s="1" t="s">
        <v>68</v>
      </c>
      <c r="E7" s="1" t="s">
        <v>8</v>
      </c>
      <c r="F7" s="1" t="s">
        <v>9</v>
      </c>
      <c r="G7" s="1" t="s">
        <v>11</v>
      </c>
      <c r="H7" s="1" t="s">
        <v>12</v>
      </c>
      <c r="I7" s="1" t="s">
        <v>86</v>
      </c>
      <c r="J7" s="1" t="s">
        <v>53</v>
      </c>
      <c r="K7" s="1" t="s">
        <v>15</v>
      </c>
      <c r="L7" s="1" t="s">
        <v>87</v>
      </c>
      <c r="M7" s="1" t="s">
        <v>54</v>
      </c>
      <c r="N7" s="1" t="s">
        <v>18</v>
      </c>
      <c r="O7" s="1" t="s">
        <v>19</v>
      </c>
    </row>
    <row r="8" spans="2:15" ht="15" x14ac:dyDescent="0.25">
      <c r="G8" s="1" t="s">
        <v>20</v>
      </c>
      <c r="I8" s="1" t="s">
        <v>21</v>
      </c>
      <c r="J8" s="1" t="s">
        <v>21</v>
      </c>
      <c r="L8" s="1" t="s">
        <v>88</v>
      </c>
      <c r="M8" s="1" t="s">
        <v>22</v>
      </c>
      <c r="N8" s="1" t="s">
        <v>21</v>
      </c>
      <c r="O8" s="1" t="s">
        <v>21</v>
      </c>
    </row>
    <row r="9" spans="2:15" ht="15" x14ac:dyDescent="0.25">
      <c r="B9" s="1" t="s">
        <v>89</v>
      </c>
      <c r="G9" s="1">
        <v>0</v>
      </c>
      <c r="J9" s="2">
        <v>0</v>
      </c>
      <c r="M9" s="1">
        <v>0</v>
      </c>
      <c r="N9" s="2">
        <v>0</v>
      </c>
      <c r="O9" s="2">
        <v>0</v>
      </c>
    </row>
    <row r="10" spans="2:15" ht="15" x14ac:dyDescent="0.25">
      <c r="B10" s="1" t="s">
        <v>46</v>
      </c>
      <c r="G10" s="1">
        <v>0</v>
      </c>
      <c r="J10" s="2">
        <v>0</v>
      </c>
      <c r="M10" s="1">
        <v>0</v>
      </c>
      <c r="N10" s="2">
        <v>0</v>
      </c>
      <c r="O10" s="2">
        <v>0</v>
      </c>
    </row>
    <row r="11" spans="2:15" ht="15" x14ac:dyDescent="0.25">
      <c r="B11" s="1" t="s">
        <v>90</v>
      </c>
    </row>
    <row r="12" spans="2:15" ht="15" x14ac:dyDescent="0.25">
      <c r="B12" s="1" t="s">
        <v>29</v>
      </c>
    </row>
    <row r="13" spans="2:15" ht="15" x14ac:dyDescent="0.25">
      <c r="B13" s="1" t="s">
        <v>91</v>
      </c>
    </row>
    <row r="14" spans="2:15" ht="15" x14ac:dyDescent="0.25">
      <c r="B14" s="1" t="s">
        <v>92</v>
      </c>
    </row>
    <row r="15" spans="2:15" ht="15" x14ac:dyDescent="0.25">
      <c r="B15" s="1" t="s">
        <v>33</v>
      </c>
    </row>
    <row r="16" spans="2:15" ht="15" x14ac:dyDescent="0.25">
      <c r="B16" s="1" t="s">
        <v>66</v>
      </c>
      <c r="G16" s="1">
        <v>0</v>
      </c>
      <c r="J16" s="2">
        <v>0</v>
      </c>
      <c r="M16" s="1">
        <v>0</v>
      </c>
      <c r="N16" s="2">
        <v>0</v>
      </c>
      <c r="O16" s="2">
        <v>0</v>
      </c>
    </row>
    <row r="17" spans="2:2" ht="15" x14ac:dyDescent="0.25">
      <c r="B17" s="1" t="s">
        <v>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rightToLeft="1" workbookViewId="0"/>
  </sheetViews>
  <sheetFormatPr defaultRowHeight="14.25" x14ac:dyDescent="0.2"/>
  <sheetData>
    <row r="1" spans="2:9" ht="15" x14ac:dyDescent="0.25">
      <c r="B1" s="1" t="s">
        <v>0</v>
      </c>
      <c r="C1" s="1" t="s">
        <v>1</v>
      </c>
    </row>
    <row r="2" spans="2:9" ht="15" x14ac:dyDescent="0.25">
      <c r="B2" s="1" t="s">
        <v>2</v>
      </c>
    </row>
    <row r="3" spans="2:9" ht="15" x14ac:dyDescent="0.25">
      <c r="B3" s="1" t="s">
        <v>3</v>
      </c>
    </row>
    <row r="4" spans="2:9" ht="15" x14ac:dyDescent="0.25">
      <c r="B4" s="1" t="s">
        <v>366</v>
      </c>
    </row>
    <row r="5" spans="2:9" ht="15" x14ac:dyDescent="0.25">
      <c r="B5" s="1" t="s">
        <v>73</v>
      </c>
    </row>
    <row r="7" spans="2:9" ht="15" x14ac:dyDescent="0.25">
      <c r="B7" s="1" t="s">
        <v>5</v>
      </c>
      <c r="C7" s="1" t="s">
        <v>74</v>
      </c>
      <c r="D7" s="1" t="s">
        <v>75</v>
      </c>
      <c r="E7" s="1" t="s">
        <v>76</v>
      </c>
      <c r="F7" s="1" t="s">
        <v>12</v>
      </c>
      <c r="G7" s="1" t="s">
        <v>77</v>
      </c>
      <c r="H7" s="1" t="s">
        <v>18</v>
      </c>
      <c r="I7" s="1" t="s">
        <v>55</v>
      </c>
    </row>
    <row r="8" spans="2:9" ht="15" x14ac:dyDescent="0.25">
      <c r="E8" s="1" t="s">
        <v>21</v>
      </c>
      <c r="G8" s="1" t="s">
        <v>22</v>
      </c>
      <c r="H8" s="1" t="s">
        <v>21</v>
      </c>
      <c r="I8" s="1" t="s">
        <v>21</v>
      </c>
    </row>
    <row r="9" spans="2:9" ht="15" x14ac:dyDescent="0.25">
      <c r="B9" s="1" t="s">
        <v>78</v>
      </c>
      <c r="E9" s="2">
        <v>0</v>
      </c>
      <c r="G9" s="1">
        <v>0</v>
      </c>
      <c r="H9" s="2">
        <v>0</v>
      </c>
      <c r="I9" s="2">
        <v>0</v>
      </c>
    </row>
    <row r="10" spans="2:9" ht="15" x14ac:dyDescent="0.25">
      <c r="B10" s="1" t="s">
        <v>79</v>
      </c>
      <c r="E10" s="2">
        <v>0</v>
      </c>
      <c r="G10" s="1">
        <v>0</v>
      </c>
      <c r="H10" s="2">
        <v>0</v>
      </c>
      <c r="I10" s="2">
        <v>0</v>
      </c>
    </row>
    <row r="11" spans="2:9" ht="15" x14ac:dyDescent="0.25">
      <c r="B11" s="1" t="s">
        <v>80</v>
      </c>
      <c r="E11" s="2">
        <v>0</v>
      </c>
      <c r="G11" s="1">
        <v>0</v>
      </c>
      <c r="H11" s="2">
        <v>0</v>
      </c>
      <c r="I11" s="2">
        <v>0</v>
      </c>
    </row>
    <row r="12" spans="2:9" ht="15" x14ac:dyDescent="0.25">
      <c r="B12" s="1" t="s">
        <v>81</v>
      </c>
    </row>
    <row r="13" spans="2:9" ht="15" x14ac:dyDescent="0.25">
      <c r="B13" s="1" t="s">
        <v>82</v>
      </c>
      <c r="E13" s="2">
        <v>0</v>
      </c>
      <c r="G13" s="1">
        <v>0</v>
      </c>
      <c r="H13" s="2">
        <v>0</v>
      </c>
      <c r="I13" s="2">
        <v>0</v>
      </c>
    </row>
    <row r="14" spans="2:9" ht="15" x14ac:dyDescent="0.25">
      <c r="B14" s="1" t="s">
        <v>83</v>
      </c>
    </row>
    <row r="15" spans="2:9" ht="15" x14ac:dyDescent="0.25">
      <c r="B15" s="1" t="s">
        <v>84</v>
      </c>
      <c r="E15" s="2">
        <v>0</v>
      </c>
      <c r="G15" s="1">
        <v>0</v>
      </c>
      <c r="H15" s="2">
        <v>0</v>
      </c>
      <c r="I15" s="2">
        <v>0</v>
      </c>
    </row>
    <row r="16" spans="2:9" ht="15" x14ac:dyDescent="0.25">
      <c r="B16" s="1" t="s">
        <v>80</v>
      </c>
      <c r="E16" s="2">
        <v>0</v>
      </c>
      <c r="G16" s="1">
        <v>0</v>
      </c>
      <c r="H16" s="2">
        <v>0</v>
      </c>
      <c r="I16" s="2">
        <v>0</v>
      </c>
    </row>
    <row r="17" spans="2:9" ht="15" x14ac:dyDescent="0.25">
      <c r="B17" s="1" t="s">
        <v>81</v>
      </c>
    </row>
    <row r="18" spans="2:9" ht="15" x14ac:dyDescent="0.25">
      <c r="B18" s="1" t="s">
        <v>82</v>
      </c>
      <c r="E18" s="2">
        <v>0</v>
      </c>
      <c r="G18" s="1">
        <v>0</v>
      </c>
      <c r="H18" s="2">
        <v>0</v>
      </c>
      <c r="I18" s="2">
        <v>0</v>
      </c>
    </row>
    <row r="19" spans="2:9" ht="15" x14ac:dyDescent="0.25">
      <c r="B19" s="1" t="s">
        <v>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rightToLeft="1" workbookViewId="0"/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366</v>
      </c>
    </row>
    <row r="5" spans="2:11" ht="15" x14ac:dyDescent="0.25">
      <c r="B5" s="1" t="s">
        <v>67</v>
      </c>
    </row>
    <row r="7" spans="2:11" ht="15" x14ac:dyDescent="0.25">
      <c r="B7" s="1" t="s">
        <v>5</v>
      </c>
      <c r="C7" s="1" t="s">
        <v>68</v>
      </c>
      <c r="D7" s="1" t="s">
        <v>8</v>
      </c>
      <c r="E7" s="1" t="s">
        <v>51</v>
      </c>
      <c r="F7" s="1" t="s">
        <v>52</v>
      </c>
      <c r="G7" s="1" t="s">
        <v>12</v>
      </c>
      <c r="H7" s="1" t="s">
        <v>53</v>
      </c>
      <c r="I7" s="1" t="s">
        <v>54</v>
      </c>
      <c r="J7" s="1" t="s">
        <v>18</v>
      </c>
      <c r="K7" s="1" t="s">
        <v>55</v>
      </c>
    </row>
    <row r="8" spans="2:11" ht="15" x14ac:dyDescent="0.25">
      <c r="F8" s="1" t="s">
        <v>21</v>
      </c>
      <c r="H8" s="1" t="s">
        <v>21</v>
      </c>
      <c r="I8" s="1" t="s">
        <v>22</v>
      </c>
      <c r="J8" s="1" t="s">
        <v>21</v>
      </c>
      <c r="K8" s="1" t="s">
        <v>21</v>
      </c>
    </row>
    <row r="9" spans="2:11" ht="15" x14ac:dyDescent="0.25">
      <c r="B9" s="1" t="s">
        <v>69</v>
      </c>
      <c r="H9" s="2">
        <v>0</v>
      </c>
      <c r="I9" s="1">
        <v>0</v>
      </c>
      <c r="J9" s="2">
        <v>0</v>
      </c>
      <c r="K9" s="2">
        <v>0</v>
      </c>
    </row>
    <row r="10" spans="2:11" ht="15" x14ac:dyDescent="0.25">
      <c r="B10" s="1" t="s">
        <v>46</v>
      </c>
      <c r="H10" s="2">
        <v>0</v>
      </c>
      <c r="I10" s="1">
        <v>0</v>
      </c>
      <c r="J10" s="2">
        <v>0</v>
      </c>
      <c r="K10" s="2">
        <v>0</v>
      </c>
    </row>
    <row r="11" spans="2:11" ht="15" x14ac:dyDescent="0.25">
      <c r="B11" s="1" t="s">
        <v>70</v>
      </c>
    </row>
    <row r="12" spans="2:11" ht="15" x14ac:dyDescent="0.25">
      <c r="B12" s="1" t="s">
        <v>71</v>
      </c>
      <c r="H12" s="2">
        <v>0</v>
      </c>
      <c r="I12" s="1">
        <v>0</v>
      </c>
      <c r="J12" s="2">
        <v>0</v>
      </c>
      <c r="K12" s="2">
        <v>0</v>
      </c>
    </row>
    <row r="13" spans="2:11" ht="15" x14ac:dyDescent="0.25">
      <c r="B13" s="1" t="s">
        <v>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rightToLeft="1" tabSelected="1" topLeftCell="B1" workbookViewId="0">
      <selection activeCell="K10" sqref="K10"/>
    </sheetView>
  </sheetViews>
  <sheetFormatPr defaultRowHeight="14.25" x14ac:dyDescent="0.2"/>
  <cols>
    <col min="2" max="2" width="35.875" bestFit="1" customWidth="1"/>
    <col min="3" max="3" width="21" bestFit="1" customWidth="1"/>
  </cols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366</v>
      </c>
    </row>
    <row r="5" spans="2:11" ht="15" x14ac:dyDescent="0.25">
      <c r="B5" s="1" t="s">
        <v>50</v>
      </c>
    </row>
    <row r="7" spans="2:11" ht="15" x14ac:dyDescent="0.25">
      <c r="B7" s="1" t="s">
        <v>5</v>
      </c>
      <c r="C7" s="1" t="s">
        <v>6</v>
      </c>
      <c r="D7" s="1" t="s">
        <v>8</v>
      </c>
      <c r="E7" s="1" t="s">
        <v>51</v>
      </c>
      <c r="F7" s="1" t="s">
        <v>52</v>
      </c>
      <c r="G7" s="1" t="s">
        <v>12</v>
      </c>
      <c r="H7" s="1" t="s">
        <v>53</v>
      </c>
      <c r="I7" s="1" t="s">
        <v>54</v>
      </c>
      <c r="J7" s="1" t="s">
        <v>18</v>
      </c>
      <c r="K7" s="1" t="s">
        <v>55</v>
      </c>
    </row>
    <row r="8" spans="2:11" ht="15" x14ac:dyDescent="0.25">
      <c r="F8" s="1" t="s">
        <v>21</v>
      </c>
      <c r="H8" s="1" t="s">
        <v>21</v>
      </c>
      <c r="I8" s="1" t="s">
        <v>22</v>
      </c>
      <c r="J8" s="1" t="s">
        <v>21</v>
      </c>
      <c r="K8" s="1" t="s">
        <v>21</v>
      </c>
    </row>
    <row r="9" spans="2:11" ht="15" x14ac:dyDescent="0.25">
      <c r="B9" s="1" t="s">
        <v>56</v>
      </c>
      <c r="H9" s="2">
        <v>0</v>
      </c>
      <c r="I9" s="12">
        <f>SUM(I10:I16)</f>
        <v>942.80480999999997</v>
      </c>
      <c r="J9" s="2">
        <v>1</v>
      </c>
      <c r="K9" s="2">
        <f>I9/'סכום נכסי הקרן'!$C$43</f>
        <v>0.37181492040547176</v>
      </c>
    </row>
    <row r="10" spans="2:11" ht="15" x14ac:dyDescent="0.25">
      <c r="B10" s="11" t="s">
        <v>368</v>
      </c>
      <c r="H10" s="2"/>
      <c r="I10" s="8">
        <f>942754.81/1000</f>
        <v>942.75481000000002</v>
      </c>
      <c r="J10" s="2"/>
      <c r="K10" s="2">
        <f>I10/'סכום נכסי הקרן'!$C$43</f>
        <v>0.37179520185310222</v>
      </c>
    </row>
    <row r="11" spans="2:11" ht="15" x14ac:dyDescent="0.25">
      <c r="B11" s="1" t="s">
        <v>47</v>
      </c>
    </row>
    <row r="12" spans="2:11" ht="15" x14ac:dyDescent="0.25">
      <c r="B12" s="1" t="s">
        <v>57</v>
      </c>
    </row>
    <row r="13" spans="2:11" ht="15" x14ac:dyDescent="0.25">
      <c r="B13" s="3" t="s">
        <v>58</v>
      </c>
      <c r="C13" s="3">
        <v>281014</v>
      </c>
      <c r="D13" t="s">
        <v>367</v>
      </c>
      <c r="E13" t="s">
        <v>367</v>
      </c>
      <c r="F13" s="4">
        <v>1.8E-3</v>
      </c>
      <c r="G13" s="3" t="s">
        <v>59</v>
      </c>
      <c r="H13" s="4">
        <v>0</v>
      </c>
      <c r="I13" s="3">
        <v>0.01</v>
      </c>
      <c r="J13" s="4">
        <v>0.1772</v>
      </c>
      <c r="K13" s="2">
        <f>I13/'סכום נכסי הקרן'!$C$43</f>
        <v>3.943710473915293E-6</v>
      </c>
    </row>
    <row r="14" spans="2:11" ht="15" x14ac:dyDescent="0.25">
      <c r="B14" s="3" t="s">
        <v>60</v>
      </c>
      <c r="C14" s="3">
        <v>829010</v>
      </c>
      <c r="D14" t="s">
        <v>367</v>
      </c>
      <c r="E14" t="s">
        <v>367</v>
      </c>
      <c r="F14" s="4">
        <v>1.0999999999999999E-2</v>
      </c>
      <c r="G14" s="3" t="s">
        <v>59</v>
      </c>
      <c r="H14" s="4">
        <v>0</v>
      </c>
      <c r="I14" s="3">
        <v>0.02</v>
      </c>
      <c r="J14" s="4">
        <v>0.39240000000000003</v>
      </c>
      <c r="K14" s="2">
        <f>I14/'סכום נכסי הקרן'!$C$43</f>
        <v>7.887420947830586E-6</v>
      </c>
    </row>
    <row r="15" spans="2:11" ht="15" x14ac:dyDescent="0.25">
      <c r="B15" s="3" t="s">
        <v>61</v>
      </c>
      <c r="C15" s="3" t="s">
        <v>62</v>
      </c>
      <c r="D15" t="s">
        <v>367</v>
      </c>
      <c r="E15" t="s">
        <v>367</v>
      </c>
      <c r="F15" s="4">
        <v>0</v>
      </c>
      <c r="G15" s="3" t="s">
        <v>63</v>
      </c>
      <c r="H15" s="4">
        <v>0</v>
      </c>
      <c r="I15" s="3">
        <v>0</v>
      </c>
      <c r="J15" s="4">
        <v>2.2800000000000001E-2</v>
      </c>
      <c r="K15" s="2">
        <f>I15/'סכום נכסי הקרן'!$C$43</f>
        <v>0</v>
      </c>
    </row>
    <row r="16" spans="2:11" ht="15" x14ac:dyDescent="0.25">
      <c r="B16" s="3" t="s">
        <v>64</v>
      </c>
      <c r="C16" s="3" t="s">
        <v>65</v>
      </c>
      <c r="D16" t="s">
        <v>367</v>
      </c>
      <c r="E16" t="s">
        <v>367</v>
      </c>
      <c r="F16" s="4">
        <v>4.8999999999999998E-3</v>
      </c>
      <c r="G16" s="3" t="s">
        <v>63</v>
      </c>
      <c r="H16" s="4">
        <v>0</v>
      </c>
      <c r="I16" s="3">
        <v>0.02</v>
      </c>
      <c r="J16" s="4">
        <v>0.40760000000000002</v>
      </c>
      <c r="K16" s="2">
        <f>I16/'סכום נכסי הקרן'!$C$43</f>
        <v>7.887420947830586E-6</v>
      </c>
    </row>
    <row r="17" spans="2:11" ht="15" x14ac:dyDescent="0.25">
      <c r="B17" s="1" t="s">
        <v>66</v>
      </c>
      <c r="H17" s="2">
        <v>0</v>
      </c>
      <c r="I17" s="1">
        <v>0</v>
      </c>
      <c r="J17" s="2">
        <v>0</v>
      </c>
      <c r="K17" s="2">
        <v>0</v>
      </c>
    </row>
    <row r="18" spans="2:11" ht="15" x14ac:dyDescent="0.25">
      <c r="B18" s="1" t="s">
        <v>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rightToLeft="1" workbookViewId="0"/>
  </sheetViews>
  <sheetFormatPr defaultRowHeight="14.25" x14ac:dyDescent="0.2"/>
  <sheetData>
    <row r="1" spans="2:4" ht="15" x14ac:dyDescent="0.25">
      <c r="B1" s="1" t="s">
        <v>0</v>
      </c>
      <c r="C1" s="1" t="s">
        <v>1</v>
      </c>
    </row>
    <row r="2" spans="2:4" ht="15" x14ac:dyDescent="0.25">
      <c r="B2" s="1" t="s">
        <v>2</v>
      </c>
    </row>
    <row r="3" spans="2:4" ht="15" x14ac:dyDescent="0.25">
      <c r="B3" s="1" t="s">
        <v>3</v>
      </c>
    </row>
    <row r="4" spans="2:4" ht="15" x14ac:dyDescent="0.25">
      <c r="B4" s="1" t="s">
        <v>366</v>
      </c>
    </row>
    <row r="5" spans="2:4" ht="15" x14ac:dyDescent="0.25">
      <c r="B5" s="1" t="s">
        <v>42</v>
      </c>
    </row>
    <row r="7" spans="2:4" ht="15" x14ac:dyDescent="0.25">
      <c r="B7" s="1" t="s">
        <v>5</v>
      </c>
      <c r="C7" s="1" t="s">
        <v>43</v>
      </c>
      <c r="D7" s="1" t="s">
        <v>44</v>
      </c>
    </row>
    <row r="8" spans="2:4" ht="15" x14ac:dyDescent="0.25">
      <c r="C8" s="1" t="s">
        <v>22</v>
      </c>
    </row>
    <row r="9" spans="2:4" ht="15" x14ac:dyDescent="0.25">
      <c r="B9" s="1" t="s">
        <v>45</v>
      </c>
      <c r="C9" s="1">
        <v>0</v>
      </c>
    </row>
    <row r="10" spans="2:4" ht="15" x14ac:dyDescent="0.25">
      <c r="B10" s="1" t="s">
        <v>46</v>
      </c>
      <c r="C10" s="1">
        <v>0</v>
      </c>
    </row>
    <row r="11" spans="2:4" ht="15" x14ac:dyDescent="0.25">
      <c r="B11" s="1" t="s">
        <v>47</v>
      </c>
    </row>
    <row r="12" spans="2:4" ht="15" x14ac:dyDescent="0.25">
      <c r="B12" s="1" t="s">
        <v>48</v>
      </c>
      <c r="C12" s="1">
        <v>0</v>
      </c>
    </row>
    <row r="13" spans="2:4" ht="15" x14ac:dyDescent="0.25">
      <c r="B13" s="1" t="s">
        <v>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rightToLeft="1" workbookViewId="0"/>
  </sheetViews>
  <sheetFormatPr defaultRowHeight="14.25" x14ac:dyDescent="0.2"/>
  <sheetData>
    <row r="1" spans="2:16" ht="15" x14ac:dyDescent="0.25">
      <c r="B1" s="1" t="s">
        <v>0</v>
      </c>
      <c r="C1" s="1" t="s">
        <v>1</v>
      </c>
    </row>
    <row r="2" spans="2:16" ht="15" x14ac:dyDescent="0.25">
      <c r="B2" s="1" t="s">
        <v>2</v>
      </c>
    </row>
    <row r="3" spans="2:16" ht="15" x14ac:dyDescent="0.25">
      <c r="B3" s="1" t="s">
        <v>3</v>
      </c>
    </row>
    <row r="4" spans="2:16" ht="15" x14ac:dyDescent="0.25">
      <c r="B4" s="1" t="s">
        <v>366</v>
      </c>
    </row>
    <row r="5" spans="2:16" ht="15" x14ac:dyDescent="0.25">
      <c r="B5" s="1" t="s">
        <v>34</v>
      </c>
    </row>
    <row r="7" spans="2:16" ht="15" x14ac:dyDescent="0.25"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</row>
    <row r="8" spans="2:16" ht="15" x14ac:dyDescent="0.25">
      <c r="H8" s="1" t="s">
        <v>20</v>
      </c>
      <c r="J8" s="1" t="s">
        <v>21</v>
      </c>
      <c r="K8" s="1" t="s">
        <v>21</v>
      </c>
      <c r="M8" s="1" t="s">
        <v>22</v>
      </c>
      <c r="N8" s="1" t="s">
        <v>21</v>
      </c>
      <c r="O8" s="1" t="s">
        <v>21</v>
      </c>
      <c r="P8" s="1" t="s">
        <v>21</v>
      </c>
    </row>
    <row r="9" spans="2:16" ht="15" x14ac:dyDescent="0.25">
      <c r="B9" s="1" t="s">
        <v>35</v>
      </c>
      <c r="H9" s="1">
        <v>0</v>
      </c>
      <c r="M9" s="1">
        <v>0</v>
      </c>
      <c r="N9" s="2">
        <v>0</v>
      </c>
      <c r="O9" s="2">
        <v>0</v>
      </c>
      <c r="P9" s="2">
        <v>0</v>
      </c>
    </row>
    <row r="10" spans="2:16" ht="15" x14ac:dyDescent="0.25">
      <c r="B10" s="1" t="s">
        <v>36</v>
      </c>
      <c r="H10" s="1">
        <v>0</v>
      </c>
      <c r="M10" s="1">
        <v>0</v>
      </c>
      <c r="N10" s="2">
        <v>0</v>
      </c>
      <c r="O10" s="2">
        <v>0</v>
      </c>
      <c r="P10" s="2">
        <v>0</v>
      </c>
    </row>
    <row r="11" spans="2:16" ht="15" x14ac:dyDescent="0.25">
      <c r="B11" s="1" t="s">
        <v>37</v>
      </c>
    </row>
    <row r="12" spans="2:16" ht="15" x14ac:dyDescent="0.25">
      <c r="B12" s="1" t="s">
        <v>38</v>
      </c>
      <c r="H12" s="1">
        <v>0</v>
      </c>
      <c r="M12" s="1">
        <v>0</v>
      </c>
      <c r="N12" s="2">
        <v>0</v>
      </c>
      <c r="O12" s="2">
        <v>0</v>
      </c>
      <c r="P12" s="2">
        <v>0</v>
      </c>
    </row>
    <row r="13" spans="2:16" ht="15" x14ac:dyDescent="0.25">
      <c r="B13" s="1" t="s">
        <v>39</v>
      </c>
    </row>
    <row r="14" spans="2:16" ht="15" x14ac:dyDescent="0.25">
      <c r="B14" s="1" t="s">
        <v>30</v>
      </c>
      <c r="H14" s="1">
        <v>0</v>
      </c>
      <c r="M14" s="1">
        <v>0</v>
      </c>
      <c r="N14" s="2">
        <v>0</v>
      </c>
      <c r="O14" s="2">
        <v>0</v>
      </c>
      <c r="P14" s="2">
        <v>0</v>
      </c>
    </row>
    <row r="15" spans="2:16" ht="15" x14ac:dyDescent="0.25">
      <c r="B15" s="1" t="s">
        <v>31</v>
      </c>
    </row>
    <row r="16" spans="2:16" ht="15" x14ac:dyDescent="0.25">
      <c r="B16" s="1" t="s">
        <v>40</v>
      </c>
      <c r="H16" s="1">
        <v>0</v>
      </c>
      <c r="M16" s="1">
        <v>0</v>
      </c>
      <c r="N16" s="2">
        <v>0</v>
      </c>
      <c r="O16" s="2">
        <v>0</v>
      </c>
      <c r="P16" s="2">
        <v>0</v>
      </c>
    </row>
    <row r="17" spans="2:2" ht="15" x14ac:dyDescent="0.25">
      <c r="B17" s="1" t="s">
        <v>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rightToLeft="1" workbookViewId="0"/>
  </sheetViews>
  <sheetFormatPr defaultRowHeight="14.25" x14ac:dyDescent="0.2"/>
  <sheetData>
    <row r="1" spans="2:16" ht="15" x14ac:dyDescent="0.25">
      <c r="B1" s="1" t="s">
        <v>0</v>
      </c>
      <c r="C1" s="1" t="s">
        <v>1</v>
      </c>
    </row>
    <row r="2" spans="2:16" ht="15" x14ac:dyDescent="0.25">
      <c r="B2" s="1" t="s">
        <v>2</v>
      </c>
    </row>
    <row r="3" spans="2:16" ht="15" x14ac:dyDescent="0.25">
      <c r="B3" s="1" t="s">
        <v>3</v>
      </c>
    </row>
    <row r="4" spans="2:16" ht="15" x14ac:dyDescent="0.25">
      <c r="B4" s="1" t="s">
        <v>366</v>
      </c>
    </row>
    <row r="5" spans="2:16" ht="15" x14ac:dyDescent="0.25">
      <c r="B5" s="1" t="s">
        <v>24</v>
      </c>
    </row>
    <row r="7" spans="2:16" ht="15" x14ac:dyDescent="0.25"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</row>
    <row r="8" spans="2:16" ht="15" x14ac:dyDescent="0.25">
      <c r="H8" s="1" t="s">
        <v>20</v>
      </c>
      <c r="J8" s="1" t="s">
        <v>21</v>
      </c>
      <c r="K8" s="1" t="s">
        <v>21</v>
      </c>
      <c r="M8" s="1" t="s">
        <v>22</v>
      </c>
      <c r="N8" s="1" t="s">
        <v>21</v>
      </c>
      <c r="O8" s="1" t="s">
        <v>21</v>
      </c>
      <c r="P8" s="1" t="s">
        <v>21</v>
      </c>
    </row>
    <row r="9" spans="2:16" ht="15" x14ac:dyDescent="0.25">
      <c r="B9" s="1" t="s">
        <v>25</v>
      </c>
      <c r="H9" s="1">
        <v>0</v>
      </c>
      <c r="M9" s="1">
        <v>0</v>
      </c>
      <c r="N9" s="2">
        <v>0</v>
      </c>
      <c r="O9" s="2">
        <v>0</v>
      </c>
      <c r="P9" s="2">
        <v>0</v>
      </c>
    </row>
    <row r="10" spans="2:16" ht="15" x14ac:dyDescent="0.25">
      <c r="B10" s="1" t="s">
        <v>26</v>
      </c>
      <c r="H10" s="1">
        <v>0</v>
      </c>
      <c r="M10" s="1">
        <v>0</v>
      </c>
      <c r="N10" s="2">
        <v>0</v>
      </c>
      <c r="O10" s="2">
        <v>0</v>
      </c>
      <c r="P10" s="2">
        <v>0</v>
      </c>
    </row>
    <row r="11" spans="2:16" ht="15" x14ac:dyDescent="0.25">
      <c r="B11" s="1" t="s">
        <v>27</v>
      </c>
    </row>
    <row r="12" spans="2:16" ht="15" x14ac:dyDescent="0.25">
      <c r="B12" s="1" t="s">
        <v>28</v>
      </c>
      <c r="H12" s="1">
        <v>0</v>
      </c>
      <c r="M12" s="1">
        <v>0</v>
      </c>
      <c r="N12" s="2">
        <v>0</v>
      </c>
      <c r="O12" s="2">
        <v>0</v>
      </c>
      <c r="P12" s="2">
        <v>0</v>
      </c>
    </row>
    <row r="13" spans="2:16" ht="15" x14ac:dyDescent="0.25">
      <c r="B13" s="1" t="s">
        <v>29</v>
      </c>
    </row>
    <row r="14" spans="2:16" ht="15" x14ac:dyDescent="0.25">
      <c r="B14" s="1" t="s">
        <v>30</v>
      </c>
      <c r="H14" s="1">
        <v>0</v>
      </c>
      <c r="M14" s="1">
        <v>0</v>
      </c>
      <c r="N14" s="2">
        <v>0</v>
      </c>
      <c r="O14" s="2">
        <v>0</v>
      </c>
      <c r="P14" s="2">
        <v>0</v>
      </c>
    </row>
    <row r="15" spans="2:16" ht="15" x14ac:dyDescent="0.25">
      <c r="B15" s="1" t="s">
        <v>31</v>
      </c>
    </row>
    <row r="16" spans="2:16" ht="15" x14ac:dyDescent="0.25">
      <c r="B16" s="1" t="s">
        <v>32</v>
      </c>
      <c r="H16" s="1">
        <v>0</v>
      </c>
      <c r="M16" s="1">
        <v>0</v>
      </c>
      <c r="N16" s="2">
        <v>0</v>
      </c>
      <c r="O16" s="2">
        <v>0</v>
      </c>
      <c r="P16" s="2">
        <v>0</v>
      </c>
    </row>
    <row r="17" spans="2:2" ht="15" x14ac:dyDescent="0.25">
      <c r="B17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rightToLeft="1" workbookViewId="0">
      <selection activeCell="Q10" sqref="Q10:Q12"/>
    </sheetView>
  </sheetViews>
  <sheetFormatPr defaultRowHeight="14.25" x14ac:dyDescent="0.2"/>
  <sheetData>
    <row r="1" spans="2:17" ht="15" x14ac:dyDescent="0.25">
      <c r="B1" s="1" t="s">
        <v>0</v>
      </c>
      <c r="C1" s="1" t="s">
        <v>1</v>
      </c>
    </row>
    <row r="2" spans="2:17" ht="15" x14ac:dyDescent="0.25">
      <c r="B2" s="1" t="s">
        <v>2</v>
      </c>
    </row>
    <row r="3" spans="2:17" ht="15" x14ac:dyDescent="0.25">
      <c r="B3" s="1" t="s">
        <v>3</v>
      </c>
    </row>
    <row r="4" spans="2:17" ht="15" x14ac:dyDescent="0.25">
      <c r="B4" s="1" t="s">
        <v>366</v>
      </c>
    </row>
    <row r="5" spans="2:17" ht="15" x14ac:dyDescent="0.25">
      <c r="B5" s="1" t="s">
        <v>183</v>
      </c>
    </row>
    <row r="6" spans="2:17" ht="15" x14ac:dyDescent="0.25">
      <c r="B6" s="1" t="s">
        <v>304</v>
      </c>
    </row>
    <row r="8" spans="2:17" ht="15" x14ac:dyDescent="0.25">
      <c r="B8" s="1" t="s">
        <v>5</v>
      </c>
      <c r="C8" s="1" t="s">
        <v>6</v>
      </c>
      <c r="D8" s="1" t="s">
        <v>189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53</v>
      </c>
      <c r="L8" s="1" t="s">
        <v>15</v>
      </c>
      <c r="M8" s="1" t="s">
        <v>87</v>
      </c>
      <c r="N8" s="1" t="s">
        <v>113</v>
      </c>
      <c r="O8" s="1" t="s">
        <v>17</v>
      </c>
      <c r="P8" s="1" t="s">
        <v>18</v>
      </c>
      <c r="Q8" s="1" t="s">
        <v>19</v>
      </c>
    </row>
    <row r="9" spans="2:17" ht="15" x14ac:dyDescent="0.25">
      <c r="H9" s="1" t="s">
        <v>20</v>
      </c>
      <c r="J9" s="1" t="s">
        <v>21</v>
      </c>
      <c r="K9" s="1" t="s">
        <v>21</v>
      </c>
      <c r="M9" s="1" t="s">
        <v>88</v>
      </c>
      <c r="N9" s="1" t="s">
        <v>22</v>
      </c>
      <c r="O9" s="1" t="s">
        <v>21</v>
      </c>
      <c r="P9" s="1" t="s">
        <v>21</v>
      </c>
      <c r="Q9" s="1" t="s">
        <v>21</v>
      </c>
    </row>
    <row r="10" spans="2:17" ht="15" x14ac:dyDescent="0.25">
      <c r="B10" s="1" t="s">
        <v>175</v>
      </c>
      <c r="H10" s="1">
        <v>0</v>
      </c>
      <c r="K10" s="2">
        <v>0</v>
      </c>
      <c r="N10" s="1">
        <v>0</v>
      </c>
      <c r="O10" s="2">
        <v>0</v>
      </c>
      <c r="P10" s="2">
        <v>0</v>
      </c>
      <c r="Q10" s="2">
        <f>O10/'סכום נכסי הקרן'!$C$43</f>
        <v>0</v>
      </c>
    </row>
    <row r="11" spans="2:17" ht="15" x14ac:dyDescent="0.25">
      <c r="B11" s="1" t="s">
        <v>296</v>
      </c>
      <c r="H11" s="1">
        <v>0</v>
      </c>
      <c r="K11" s="2">
        <v>0</v>
      </c>
      <c r="N11" s="1">
        <v>0</v>
      </c>
      <c r="O11" s="2">
        <v>0</v>
      </c>
      <c r="P11" s="2">
        <v>0</v>
      </c>
      <c r="Q11" s="2">
        <f>O11/'סכום נכסי הקרן'!$C$43</f>
        <v>0</v>
      </c>
    </row>
    <row r="12" spans="2:17" ht="15" x14ac:dyDescent="0.25">
      <c r="B12" s="1" t="s">
        <v>305</v>
      </c>
      <c r="H12" s="1">
        <v>0</v>
      </c>
      <c r="K12" s="2">
        <v>0</v>
      </c>
      <c r="N12" s="1">
        <v>0</v>
      </c>
      <c r="O12" s="2">
        <v>0</v>
      </c>
      <c r="P12" s="2">
        <v>0</v>
      </c>
      <c r="Q12" s="2">
        <f>O12/'סכום נכסי הקרן'!$C$43</f>
        <v>0</v>
      </c>
    </row>
    <row r="13" spans="2:17" ht="15" x14ac:dyDescent="0.25">
      <c r="B13" s="1" t="s">
        <v>306</v>
      </c>
    </row>
    <row r="14" spans="2:17" ht="15" x14ac:dyDescent="0.25">
      <c r="B14" s="1" t="s">
        <v>307</v>
      </c>
    </row>
    <row r="15" spans="2:17" ht="15" x14ac:dyDescent="0.25">
      <c r="B15" s="1" t="s">
        <v>308</v>
      </c>
    </row>
    <row r="16" spans="2:17" ht="15" x14ac:dyDescent="0.25">
      <c r="B16" s="1" t="s">
        <v>299</v>
      </c>
      <c r="H16" s="1">
        <v>0</v>
      </c>
      <c r="K16" s="2">
        <v>0</v>
      </c>
      <c r="N16" s="1">
        <v>0</v>
      </c>
      <c r="O16" s="2">
        <v>0</v>
      </c>
      <c r="P16" s="2">
        <v>0</v>
      </c>
      <c r="Q16" s="2">
        <v>0</v>
      </c>
    </row>
    <row r="17" spans="2:17" ht="15" x14ac:dyDescent="0.25">
      <c r="B17" s="1" t="s">
        <v>309</v>
      </c>
    </row>
    <row r="18" spans="2:17" ht="15" x14ac:dyDescent="0.25">
      <c r="B18" s="1" t="s">
        <v>310</v>
      </c>
    </row>
    <row r="19" spans="2:17" ht="15" x14ac:dyDescent="0.25">
      <c r="B19" s="1" t="s">
        <v>311</v>
      </c>
    </row>
    <row r="20" spans="2:17" ht="15" x14ac:dyDescent="0.25">
      <c r="B20" s="1" t="s">
        <v>312</v>
      </c>
      <c r="H20" s="1">
        <v>0</v>
      </c>
      <c r="K20" s="2">
        <v>0</v>
      </c>
      <c r="N20" s="1">
        <v>0</v>
      </c>
      <c r="O20" s="2">
        <v>0</v>
      </c>
      <c r="P20" s="2">
        <v>0</v>
      </c>
      <c r="Q20" s="2">
        <v>0</v>
      </c>
    </row>
    <row r="21" spans="2:17" ht="15" x14ac:dyDescent="0.25">
      <c r="B21" s="1" t="s">
        <v>313</v>
      </c>
    </row>
    <row r="22" spans="2:17" ht="15" x14ac:dyDescent="0.25">
      <c r="B22" s="1" t="s">
        <v>66</v>
      </c>
      <c r="H22" s="1">
        <v>0</v>
      </c>
      <c r="K22" s="2">
        <v>0</v>
      </c>
      <c r="N22" s="1">
        <v>0</v>
      </c>
      <c r="O22" s="2">
        <v>0</v>
      </c>
      <c r="P22" s="2">
        <v>0</v>
      </c>
      <c r="Q22" s="2">
        <v>0</v>
      </c>
    </row>
    <row r="23" spans="2:17" ht="15" x14ac:dyDescent="0.25">
      <c r="B23" s="1" t="s">
        <v>314</v>
      </c>
      <c r="H23" s="1">
        <v>0</v>
      </c>
      <c r="K23" s="2">
        <v>0</v>
      </c>
      <c r="N23" s="1">
        <v>0</v>
      </c>
      <c r="O23" s="2">
        <v>0</v>
      </c>
      <c r="P23" s="2">
        <v>0</v>
      </c>
      <c r="Q23" s="2">
        <v>0</v>
      </c>
    </row>
    <row r="24" spans="2:17" ht="15" x14ac:dyDescent="0.25">
      <c r="B24" s="1" t="s">
        <v>180</v>
      </c>
    </row>
    <row r="25" spans="2:17" ht="15" x14ac:dyDescent="0.25">
      <c r="B25" s="1" t="s">
        <v>181</v>
      </c>
      <c r="H25" s="1">
        <v>0</v>
      </c>
      <c r="K25" s="2">
        <v>0</v>
      </c>
      <c r="N25" s="1">
        <v>0</v>
      </c>
      <c r="O25" s="2">
        <v>0</v>
      </c>
      <c r="P25" s="2">
        <v>0</v>
      </c>
      <c r="Q25" s="2">
        <v>0</v>
      </c>
    </row>
    <row r="26" spans="2:17" ht="15" x14ac:dyDescent="0.25">
      <c r="B26" s="1" t="s">
        <v>315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rightToLeft="1" workbookViewId="0"/>
  </sheetViews>
  <sheetFormatPr defaultRowHeight="14.25" x14ac:dyDescent="0.2"/>
  <sheetData>
    <row r="1" spans="2:16" ht="15" x14ac:dyDescent="0.25">
      <c r="B1" s="1" t="s">
        <v>0</v>
      </c>
      <c r="C1" s="1" t="s">
        <v>1</v>
      </c>
    </row>
    <row r="2" spans="2:16" ht="15" x14ac:dyDescent="0.25">
      <c r="B2" s="1" t="s">
        <v>2</v>
      </c>
    </row>
    <row r="3" spans="2:16" ht="15" x14ac:dyDescent="0.25">
      <c r="B3" s="1" t="s">
        <v>3</v>
      </c>
    </row>
    <row r="4" spans="2:16" ht="15" x14ac:dyDescent="0.25">
      <c r="B4" s="1" t="s">
        <v>366</v>
      </c>
    </row>
    <row r="5" spans="2:16" ht="15" x14ac:dyDescent="0.25">
      <c r="B5" s="1" t="s">
        <v>4</v>
      </c>
    </row>
    <row r="7" spans="2:16" ht="15" x14ac:dyDescent="0.25"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</row>
    <row r="8" spans="2:16" ht="15" x14ac:dyDescent="0.25">
      <c r="H8" s="1" t="s">
        <v>20</v>
      </c>
      <c r="J8" s="1" t="s">
        <v>21</v>
      </c>
      <c r="K8" s="1" t="s">
        <v>21</v>
      </c>
      <c r="M8" s="1" t="s">
        <v>22</v>
      </c>
      <c r="N8" s="1" t="s">
        <v>21</v>
      </c>
      <c r="O8" s="1" t="s">
        <v>21</v>
      </c>
      <c r="P8" s="1" t="s">
        <v>21</v>
      </c>
    </row>
    <row r="9" spans="2:16" ht="15" x14ac:dyDescent="0.25">
      <c r="B9" s="1" t="s">
        <v>23</v>
      </c>
      <c r="H9" s="1">
        <v>0</v>
      </c>
      <c r="M9" s="1">
        <v>0</v>
      </c>
      <c r="N9" s="2">
        <v>0</v>
      </c>
      <c r="O9" s="2">
        <v>0</v>
      </c>
      <c r="P9" s="2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rightToLeft="1" workbookViewId="0"/>
  </sheetViews>
  <sheetFormatPr defaultRowHeight="14.25" x14ac:dyDescent="0.2"/>
  <sheetData>
    <row r="1" spans="2:20" ht="15" x14ac:dyDescent="0.25">
      <c r="B1" s="1" t="s">
        <v>0</v>
      </c>
      <c r="C1" s="1" t="s">
        <v>1</v>
      </c>
    </row>
    <row r="2" spans="2:20" ht="15" x14ac:dyDescent="0.25">
      <c r="B2" s="1" t="s">
        <v>2</v>
      </c>
    </row>
    <row r="3" spans="2:20" ht="15" x14ac:dyDescent="0.25">
      <c r="B3" s="1" t="s">
        <v>3</v>
      </c>
    </row>
    <row r="4" spans="2:20" ht="15" x14ac:dyDescent="0.25">
      <c r="B4" s="1" t="s">
        <v>366</v>
      </c>
    </row>
    <row r="5" spans="2:20" ht="15" x14ac:dyDescent="0.25">
      <c r="B5" s="1" t="s">
        <v>183</v>
      </c>
    </row>
    <row r="6" spans="2:20" ht="15" x14ac:dyDescent="0.25">
      <c r="B6" s="1" t="s">
        <v>165</v>
      </c>
    </row>
    <row r="8" spans="2:20" ht="15" x14ac:dyDescent="0.25">
      <c r="B8" s="1" t="s">
        <v>5</v>
      </c>
      <c r="C8" s="1" t="s">
        <v>6</v>
      </c>
      <c r="D8" s="1" t="s">
        <v>189</v>
      </c>
      <c r="E8" s="1" t="s">
        <v>151</v>
      </c>
      <c r="F8" s="1" t="s">
        <v>68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53</v>
      </c>
      <c r="O8" s="1" t="s">
        <v>15</v>
      </c>
      <c r="P8" s="1" t="s">
        <v>87</v>
      </c>
      <c r="Q8" s="1" t="s">
        <v>113</v>
      </c>
      <c r="R8" s="1" t="s">
        <v>159</v>
      </c>
      <c r="S8" s="1" t="s">
        <v>18</v>
      </c>
      <c r="T8" s="1" t="s">
        <v>19</v>
      </c>
    </row>
    <row r="9" spans="2:20" ht="15" x14ac:dyDescent="0.25">
      <c r="K9" s="1" t="s">
        <v>20</v>
      </c>
      <c r="M9" s="1" t="s">
        <v>21</v>
      </c>
      <c r="N9" s="1" t="s">
        <v>21</v>
      </c>
      <c r="P9" s="1" t="s">
        <v>88</v>
      </c>
      <c r="Q9" s="1" t="s">
        <v>22</v>
      </c>
      <c r="R9" s="1" t="s">
        <v>21</v>
      </c>
      <c r="S9" s="1" t="s">
        <v>21</v>
      </c>
      <c r="T9" s="1" t="s">
        <v>21</v>
      </c>
    </row>
    <row r="10" spans="2:20" ht="15" x14ac:dyDescent="0.25">
      <c r="B10" s="1" t="s">
        <v>295</v>
      </c>
      <c r="K10" s="1">
        <v>0</v>
      </c>
      <c r="N10" s="2">
        <v>0</v>
      </c>
      <c r="Q10" s="1">
        <v>0</v>
      </c>
      <c r="R10" s="2">
        <v>0</v>
      </c>
      <c r="S10" s="2">
        <v>0</v>
      </c>
      <c r="T10" s="2">
        <v>0</v>
      </c>
    </row>
    <row r="11" spans="2:20" ht="15" x14ac:dyDescent="0.25">
      <c r="B11" s="1" t="s">
        <v>296</v>
      </c>
      <c r="K11" s="1">
        <v>0</v>
      </c>
      <c r="N11" s="2">
        <v>0</v>
      </c>
      <c r="Q11" s="1">
        <v>0</v>
      </c>
      <c r="R11" s="2">
        <v>0</v>
      </c>
      <c r="S11" s="2">
        <v>0</v>
      </c>
      <c r="T11" s="2">
        <v>0</v>
      </c>
    </row>
    <row r="12" spans="2:20" ht="15" x14ac:dyDescent="0.25">
      <c r="B12" s="1" t="s">
        <v>297</v>
      </c>
      <c r="K12" s="1">
        <v>0</v>
      </c>
      <c r="N12" s="2">
        <v>0</v>
      </c>
      <c r="Q12" s="1">
        <v>0</v>
      </c>
      <c r="R12" s="2">
        <v>0</v>
      </c>
      <c r="S12" s="2">
        <v>0</v>
      </c>
      <c r="T12" s="2">
        <v>0</v>
      </c>
    </row>
    <row r="13" spans="2:20" ht="15" x14ac:dyDescent="0.25">
      <c r="B13" s="1" t="s">
        <v>298</v>
      </c>
    </row>
    <row r="14" spans="2:20" ht="15" x14ac:dyDescent="0.25">
      <c r="B14" s="1" t="s">
        <v>299</v>
      </c>
      <c r="K14" s="1">
        <v>0</v>
      </c>
      <c r="N14" s="2">
        <v>0</v>
      </c>
      <c r="Q14" s="1">
        <v>0</v>
      </c>
      <c r="R14" s="2">
        <v>0</v>
      </c>
      <c r="S14" s="2">
        <v>0</v>
      </c>
      <c r="T14" s="2">
        <v>0</v>
      </c>
    </row>
    <row r="15" spans="2:20" ht="15" x14ac:dyDescent="0.25">
      <c r="B15" s="1" t="s">
        <v>39</v>
      </c>
    </row>
    <row r="16" spans="2:20" ht="15" x14ac:dyDescent="0.25">
      <c r="B16" s="1" t="s">
        <v>300</v>
      </c>
      <c r="K16" s="1">
        <v>0</v>
      </c>
      <c r="N16" s="2">
        <v>0</v>
      </c>
      <c r="Q16" s="1">
        <v>0</v>
      </c>
      <c r="R16" s="2">
        <v>0</v>
      </c>
      <c r="S16" s="2">
        <v>0</v>
      </c>
      <c r="T16" s="2">
        <v>0</v>
      </c>
    </row>
    <row r="17" spans="2:20" ht="15" x14ac:dyDescent="0.25">
      <c r="B17" s="1" t="s">
        <v>31</v>
      </c>
    </row>
    <row r="18" spans="2:20" ht="15" x14ac:dyDescent="0.25">
      <c r="B18" s="1" t="s">
        <v>301</v>
      </c>
      <c r="K18" s="1">
        <v>0</v>
      </c>
      <c r="N18" s="2">
        <v>0</v>
      </c>
      <c r="Q18" s="1">
        <v>0</v>
      </c>
      <c r="R18" s="2">
        <v>0</v>
      </c>
      <c r="S18" s="2">
        <v>0</v>
      </c>
      <c r="T18" s="2">
        <v>0</v>
      </c>
    </row>
    <row r="19" spans="2:20" ht="15" x14ac:dyDescent="0.25">
      <c r="B19" s="1" t="s">
        <v>302</v>
      </c>
      <c r="K19" s="1">
        <v>0</v>
      </c>
      <c r="N19" s="2">
        <v>0</v>
      </c>
      <c r="Q19" s="1">
        <v>0</v>
      </c>
      <c r="R19" s="2">
        <v>0</v>
      </c>
      <c r="S19" s="2">
        <v>0</v>
      </c>
      <c r="T19" s="2">
        <v>0</v>
      </c>
    </row>
    <row r="20" spans="2:20" ht="15" x14ac:dyDescent="0.25">
      <c r="B20" s="1" t="s">
        <v>155</v>
      </c>
    </row>
    <row r="21" spans="2:20" ht="15" x14ac:dyDescent="0.25">
      <c r="B21" s="1" t="s">
        <v>303</v>
      </c>
      <c r="K21" s="1">
        <v>0</v>
      </c>
      <c r="N21" s="2">
        <v>0</v>
      </c>
      <c r="Q21" s="1">
        <v>0</v>
      </c>
      <c r="R21" s="2">
        <v>0</v>
      </c>
      <c r="S21" s="2">
        <v>0</v>
      </c>
      <c r="T21" s="2">
        <v>0</v>
      </c>
    </row>
    <row r="22" spans="2:20" ht="15" x14ac:dyDescent="0.25">
      <c r="B22" s="1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4"/>
  <sheetViews>
    <sheetView rightToLeft="1" workbookViewId="0"/>
  </sheetViews>
  <sheetFormatPr defaultRowHeight="14.25" x14ac:dyDescent="0.2"/>
  <sheetData>
    <row r="1" spans="2:20" ht="15" x14ac:dyDescent="0.25">
      <c r="B1" s="1" t="s">
        <v>0</v>
      </c>
      <c r="C1" s="1" t="s">
        <v>1</v>
      </c>
    </row>
    <row r="2" spans="2:20" ht="15" x14ac:dyDescent="0.25">
      <c r="B2" s="1" t="s">
        <v>2</v>
      </c>
    </row>
    <row r="3" spans="2:20" ht="15" x14ac:dyDescent="0.25">
      <c r="B3" s="1" t="s">
        <v>3</v>
      </c>
    </row>
    <row r="4" spans="2:20" ht="15" x14ac:dyDescent="0.25">
      <c r="B4" s="1" t="s">
        <v>366</v>
      </c>
    </row>
    <row r="5" spans="2:20" ht="15" x14ac:dyDescent="0.25">
      <c r="B5" s="1" t="s">
        <v>183</v>
      </c>
    </row>
    <row r="6" spans="2:20" ht="15" x14ac:dyDescent="0.25">
      <c r="B6" s="1" t="s">
        <v>158</v>
      </c>
    </row>
    <row r="8" spans="2:20" ht="15" x14ac:dyDescent="0.25">
      <c r="B8" s="1" t="s">
        <v>5</v>
      </c>
      <c r="C8" s="1" t="s">
        <v>6</v>
      </c>
      <c r="D8" s="1" t="s">
        <v>189</v>
      </c>
      <c r="E8" s="1" t="s">
        <v>151</v>
      </c>
      <c r="F8" s="1" t="s">
        <v>68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53</v>
      </c>
      <c r="O8" s="1" t="s">
        <v>15</v>
      </c>
      <c r="P8" s="1" t="s">
        <v>87</v>
      </c>
      <c r="Q8" s="1" t="s">
        <v>113</v>
      </c>
      <c r="R8" s="1" t="s">
        <v>159</v>
      </c>
      <c r="S8" s="1" t="s">
        <v>18</v>
      </c>
      <c r="T8" s="1" t="s">
        <v>19</v>
      </c>
    </row>
    <row r="9" spans="2:20" ht="15" x14ac:dyDescent="0.25">
      <c r="K9" s="1" t="s">
        <v>20</v>
      </c>
      <c r="M9" s="1" t="s">
        <v>21</v>
      </c>
      <c r="N9" s="1" t="s">
        <v>21</v>
      </c>
      <c r="P9" s="1" t="s">
        <v>88</v>
      </c>
      <c r="Q9" s="1" t="s">
        <v>22</v>
      </c>
      <c r="R9" s="1" t="s">
        <v>21</v>
      </c>
      <c r="S9" s="1" t="s">
        <v>21</v>
      </c>
      <c r="T9" s="1" t="s">
        <v>21</v>
      </c>
    </row>
    <row r="10" spans="2:20" ht="15" x14ac:dyDescent="0.25">
      <c r="B10" s="1" t="s">
        <v>293</v>
      </c>
      <c r="K10" s="1">
        <v>0</v>
      </c>
      <c r="N10" s="2">
        <v>0</v>
      </c>
      <c r="Q10" s="1">
        <v>0</v>
      </c>
      <c r="R10" s="2">
        <v>0</v>
      </c>
      <c r="S10" s="2">
        <v>0</v>
      </c>
      <c r="T10" s="2">
        <v>0</v>
      </c>
    </row>
    <row r="11" spans="2:20" ht="15" x14ac:dyDescent="0.25">
      <c r="B11" s="1" t="s">
        <v>46</v>
      </c>
      <c r="K11" s="1">
        <v>0</v>
      </c>
      <c r="N11" s="2">
        <v>0</v>
      </c>
      <c r="Q11" s="1">
        <v>0</v>
      </c>
      <c r="R11" s="2">
        <v>0</v>
      </c>
      <c r="S11" s="2">
        <v>0</v>
      </c>
      <c r="T11" s="2">
        <v>0</v>
      </c>
    </row>
    <row r="12" spans="2:20" ht="15" x14ac:dyDescent="0.25">
      <c r="B12" s="1" t="s">
        <v>36</v>
      </c>
      <c r="K12" s="1">
        <v>0</v>
      </c>
      <c r="N12" s="2">
        <v>0</v>
      </c>
      <c r="Q12" s="1">
        <v>0</v>
      </c>
      <c r="R12" s="2">
        <v>0</v>
      </c>
      <c r="S12" s="2">
        <v>0</v>
      </c>
      <c r="T12" s="2">
        <v>0</v>
      </c>
    </row>
    <row r="13" spans="2:20" ht="15" x14ac:dyDescent="0.25">
      <c r="B13" s="1" t="s">
        <v>37</v>
      </c>
    </row>
    <row r="14" spans="2:20" ht="15" x14ac:dyDescent="0.25">
      <c r="B14" s="1" t="s">
        <v>38</v>
      </c>
      <c r="K14" s="1">
        <v>0</v>
      </c>
      <c r="N14" s="2">
        <v>0</v>
      </c>
      <c r="Q14" s="1">
        <v>0</v>
      </c>
      <c r="R14" s="2">
        <v>0</v>
      </c>
      <c r="S14" s="2">
        <v>0</v>
      </c>
      <c r="T14" s="2">
        <v>0</v>
      </c>
    </row>
    <row r="15" spans="2:20" ht="15" x14ac:dyDescent="0.25">
      <c r="B15" s="1" t="s">
        <v>39</v>
      </c>
    </row>
    <row r="16" spans="2:20" ht="15" x14ac:dyDescent="0.25">
      <c r="B16" s="1" t="s">
        <v>30</v>
      </c>
      <c r="K16" s="1">
        <v>0</v>
      </c>
      <c r="N16" s="2">
        <v>0</v>
      </c>
      <c r="Q16" s="1">
        <v>0</v>
      </c>
      <c r="R16" s="2">
        <v>0</v>
      </c>
      <c r="S16" s="2">
        <v>0</v>
      </c>
      <c r="T16" s="2">
        <v>0</v>
      </c>
    </row>
    <row r="17" spans="2:20" ht="15" x14ac:dyDescent="0.25">
      <c r="B17" s="1" t="s">
        <v>31</v>
      </c>
    </row>
    <row r="18" spans="2:20" ht="15" x14ac:dyDescent="0.25">
      <c r="B18" s="1" t="s">
        <v>40</v>
      </c>
      <c r="K18" s="1">
        <v>0</v>
      </c>
      <c r="N18" s="2">
        <v>0</v>
      </c>
      <c r="Q18" s="1">
        <v>0</v>
      </c>
      <c r="R18" s="2">
        <v>0</v>
      </c>
      <c r="S18" s="2">
        <v>0</v>
      </c>
      <c r="T18" s="2">
        <v>0</v>
      </c>
    </row>
    <row r="19" spans="2:20" ht="15" x14ac:dyDescent="0.25">
      <c r="B19" s="1" t="s">
        <v>294</v>
      </c>
    </row>
    <row r="20" spans="2:20" ht="15" x14ac:dyDescent="0.25">
      <c r="B20" s="1" t="s">
        <v>66</v>
      </c>
      <c r="K20" s="1">
        <v>0</v>
      </c>
      <c r="N20" s="2">
        <v>0</v>
      </c>
      <c r="Q20" s="1">
        <v>0</v>
      </c>
      <c r="R20" s="2">
        <v>0</v>
      </c>
      <c r="S20" s="2">
        <v>0</v>
      </c>
      <c r="T20" s="2">
        <v>0</v>
      </c>
    </row>
    <row r="21" spans="2:20" ht="15" x14ac:dyDescent="0.25">
      <c r="B21" s="1" t="s">
        <v>154</v>
      </c>
      <c r="K21" s="1">
        <v>0</v>
      </c>
      <c r="N21" s="2">
        <v>0</v>
      </c>
      <c r="Q21" s="1">
        <v>0</v>
      </c>
      <c r="R21" s="2">
        <v>0</v>
      </c>
      <c r="S21" s="2">
        <v>0</v>
      </c>
      <c r="T21" s="2">
        <v>0</v>
      </c>
    </row>
    <row r="22" spans="2:20" ht="15" x14ac:dyDescent="0.25">
      <c r="B22" s="1" t="s">
        <v>155</v>
      </c>
    </row>
    <row r="23" spans="2:20" ht="15" x14ac:dyDescent="0.25">
      <c r="B23" s="1" t="s">
        <v>156</v>
      </c>
      <c r="K23" s="1">
        <v>0</v>
      </c>
      <c r="N23" s="2">
        <v>0</v>
      </c>
      <c r="Q23" s="1">
        <v>0</v>
      </c>
      <c r="R23" s="2">
        <v>0</v>
      </c>
      <c r="S23" s="2">
        <v>0</v>
      </c>
      <c r="T23" s="2">
        <v>0</v>
      </c>
    </row>
    <row r="24" spans="2:20" ht="15" x14ac:dyDescent="0.25">
      <c r="B24" s="1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8"/>
  <sheetViews>
    <sheetView rightToLeft="1" workbookViewId="0">
      <selection activeCell="N10" sqref="N10"/>
    </sheetView>
  </sheetViews>
  <sheetFormatPr defaultRowHeight="14.25" x14ac:dyDescent="0.2"/>
  <sheetData>
    <row r="1" spans="2:14" ht="15" x14ac:dyDescent="0.25">
      <c r="B1" s="1" t="s">
        <v>0</v>
      </c>
      <c r="C1" s="1" t="s">
        <v>1</v>
      </c>
    </row>
    <row r="2" spans="2:14" ht="15" x14ac:dyDescent="0.25">
      <c r="B2" s="1" t="s">
        <v>2</v>
      </c>
    </row>
    <row r="3" spans="2:14" ht="15" x14ac:dyDescent="0.25">
      <c r="B3" s="1" t="s">
        <v>3</v>
      </c>
    </row>
    <row r="4" spans="2:14" ht="15" x14ac:dyDescent="0.25">
      <c r="B4" s="1" t="s">
        <v>366</v>
      </c>
    </row>
    <row r="5" spans="2:14" ht="15" x14ac:dyDescent="0.25">
      <c r="B5" s="1" t="s">
        <v>183</v>
      </c>
    </row>
    <row r="6" spans="2:14" ht="15" x14ac:dyDescent="0.25">
      <c r="B6" s="1" t="s">
        <v>150</v>
      </c>
    </row>
    <row r="8" spans="2:14" ht="15" x14ac:dyDescent="0.25">
      <c r="B8" s="1" t="s">
        <v>5</v>
      </c>
      <c r="C8" s="1" t="s">
        <v>6</v>
      </c>
      <c r="D8" s="1" t="s">
        <v>189</v>
      </c>
      <c r="E8" s="1" t="s">
        <v>151</v>
      </c>
      <c r="F8" s="1" t="s">
        <v>68</v>
      </c>
      <c r="G8" s="1" t="s">
        <v>7</v>
      </c>
      <c r="H8" s="1" t="s">
        <v>12</v>
      </c>
      <c r="I8" s="1" t="s">
        <v>15</v>
      </c>
      <c r="J8" s="1" t="s">
        <v>87</v>
      </c>
      <c r="K8" s="1" t="s">
        <v>113</v>
      </c>
      <c r="L8" s="1" t="s">
        <v>17</v>
      </c>
      <c r="M8" s="1" t="s">
        <v>18</v>
      </c>
      <c r="N8" s="1" t="s">
        <v>192</v>
      </c>
    </row>
    <row r="9" spans="2:14" ht="15" x14ac:dyDescent="0.25">
      <c r="J9" s="1" t="s">
        <v>88</v>
      </c>
      <c r="K9" s="1" t="s">
        <v>22</v>
      </c>
      <c r="L9" s="1" t="s">
        <v>21</v>
      </c>
      <c r="M9" s="1" t="s">
        <v>21</v>
      </c>
      <c r="N9" s="1" t="s">
        <v>21</v>
      </c>
    </row>
    <row r="10" spans="2:14" ht="15" x14ac:dyDescent="0.25">
      <c r="B10" s="1" t="s">
        <v>152</v>
      </c>
      <c r="K10" s="1">
        <v>350.86</v>
      </c>
      <c r="L10" s="2">
        <v>0</v>
      </c>
      <c r="M10" s="2">
        <v>1</v>
      </c>
      <c r="N10" s="2">
        <f>K10/'סכום נכסי הקרן'!$C$43</f>
        <v>0.13836902568779197</v>
      </c>
    </row>
    <row r="11" spans="2:14" ht="15" x14ac:dyDescent="0.25">
      <c r="B11" s="1" t="s">
        <v>46</v>
      </c>
      <c r="K11" s="1">
        <v>350.86</v>
      </c>
      <c r="L11" s="2">
        <v>0</v>
      </c>
      <c r="M11" s="2">
        <v>1</v>
      </c>
      <c r="N11" s="2">
        <f>K11/'סכום נכסי הקרן'!$C$43</f>
        <v>0.13836902568779197</v>
      </c>
    </row>
    <row r="12" spans="2:14" ht="15" x14ac:dyDescent="0.25">
      <c r="B12" s="1" t="s">
        <v>231</v>
      </c>
      <c r="K12" s="1">
        <v>178.51</v>
      </c>
      <c r="L12" s="2">
        <v>0</v>
      </c>
      <c r="M12" s="2">
        <v>0.50880000000000003</v>
      </c>
      <c r="N12" s="2">
        <f>K12/'סכום נכסי הקרן'!$C$43</f>
        <v>7.0399175669861896E-2</v>
      </c>
    </row>
    <row r="13" spans="2:14" ht="15" x14ac:dyDescent="0.25">
      <c r="B13" s="1" t="s">
        <v>232</v>
      </c>
    </row>
    <row r="14" spans="2:14" x14ac:dyDescent="0.2">
      <c r="B14" s="3" t="s">
        <v>233</v>
      </c>
      <c r="C14" s="3">
        <v>662577</v>
      </c>
      <c r="D14" s="3" t="s">
        <v>205</v>
      </c>
      <c r="E14" s="3" t="s">
        <v>234</v>
      </c>
      <c r="F14" s="3">
        <v>520000118</v>
      </c>
      <c r="G14" s="3" t="s">
        <v>235</v>
      </c>
      <c r="H14" s="3" t="s">
        <v>59</v>
      </c>
      <c r="I14" s="3">
        <v>900</v>
      </c>
      <c r="J14" s="5">
        <v>2291</v>
      </c>
      <c r="K14" s="3">
        <v>20.62</v>
      </c>
      <c r="L14" s="4">
        <v>0</v>
      </c>
      <c r="M14" s="4">
        <v>5.8799999999999998E-2</v>
      </c>
      <c r="N14" s="9">
        <f>K14/'סכום נכסי הקרן'!$C$43</f>
        <v>8.1319309972133352E-3</v>
      </c>
    </row>
    <row r="15" spans="2:14" x14ac:dyDescent="0.2">
      <c r="B15" s="3" t="s">
        <v>236</v>
      </c>
      <c r="C15" s="3">
        <v>604611</v>
      </c>
      <c r="D15" s="3" t="s">
        <v>205</v>
      </c>
      <c r="E15" s="3" t="s">
        <v>234</v>
      </c>
      <c r="F15" s="3">
        <v>520018078</v>
      </c>
      <c r="G15" s="3" t="s">
        <v>235</v>
      </c>
      <c r="H15" s="3" t="s">
        <v>59</v>
      </c>
      <c r="I15" s="5">
        <v>1372</v>
      </c>
      <c r="J15" s="5">
        <v>1586</v>
      </c>
      <c r="K15" s="3">
        <v>21.76</v>
      </c>
      <c r="L15" s="4">
        <v>0</v>
      </c>
      <c r="M15" s="4">
        <v>6.2E-2</v>
      </c>
      <c r="N15" s="9">
        <f>K15/'סכום נכסי הקרן'!$C$43</f>
        <v>8.5815139912396778E-3</v>
      </c>
    </row>
    <row r="16" spans="2:14" x14ac:dyDescent="0.2">
      <c r="B16" s="3" t="s">
        <v>237</v>
      </c>
      <c r="C16" s="3">
        <v>691212</v>
      </c>
      <c r="D16" s="3" t="s">
        <v>205</v>
      </c>
      <c r="E16" s="3" t="s">
        <v>234</v>
      </c>
      <c r="F16" s="3">
        <v>520007030</v>
      </c>
      <c r="G16" s="3" t="s">
        <v>235</v>
      </c>
      <c r="H16" s="3" t="s">
        <v>59</v>
      </c>
      <c r="I16" s="5">
        <v>1851</v>
      </c>
      <c r="J16" s="3">
        <v>800.9</v>
      </c>
      <c r="K16" s="3">
        <v>14.82</v>
      </c>
      <c r="L16" s="4">
        <v>0</v>
      </c>
      <c r="M16" s="4">
        <v>4.2299999999999997E-2</v>
      </c>
      <c r="N16" s="9">
        <f>K16/'סכום נכסי הקרן'!$C$43</f>
        <v>5.8445789223424641E-3</v>
      </c>
    </row>
    <row r="17" spans="2:14" x14ac:dyDescent="0.2">
      <c r="B17" s="3" t="s">
        <v>238</v>
      </c>
      <c r="C17" s="3">
        <v>593038</v>
      </c>
      <c r="D17" s="3" t="s">
        <v>205</v>
      </c>
      <c r="E17" s="3" t="s">
        <v>234</v>
      </c>
      <c r="F17" s="3">
        <v>520029083</v>
      </c>
      <c r="G17" s="3" t="s">
        <v>235</v>
      </c>
      <c r="H17" s="3" t="s">
        <v>59</v>
      </c>
      <c r="I17" s="3">
        <v>155</v>
      </c>
      <c r="J17" s="5">
        <v>5650</v>
      </c>
      <c r="K17" s="3">
        <v>8.76</v>
      </c>
      <c r="L17" s="4">
        <v>0</v>
      </c>
      <c r="M17" s="4">
        <v>2.5000000000000001E-2</v>
      </c>
      <c r="N17" s="9">
        <f>K17/'סכום נכסי הקרן'!$C$43</f>
        <v>3.4546903751497965E-3</v>
      </c>
    </row>
    <row r="18" spans="2:14" x14ac:dyDescent="0.2">
      <c r="B18" s="3" t="s">
        <v>239</v>
      </c>
      <c r="C18" s="3">
        <v>576017</v>
      </c>
      <c r="D18" s="3" t="s">
        <v>205</v>
      </c>
      <c r="E18" s="3" t="s">
        <v>234</v>
      </c>
      <c r="F18" s="3">
        <v>520028010</v>
      </c>
      <c r="G18" s="3" t="s">
        <v>240</v>
      </c>
      <c r="H18" s="3" t="s">
        <v>59</v>
      </c>
      <c r="I18" s="3">
        <v>13</v>
      </c>
      <c r="J18" s="5">
        <v>64000</v>
      </c>
      <c r="K18" s="3">
        <v>8.32</v>
      </c>
      <c r="L18" s="4">
        <v>0</v>
      </c>
      <c r="M18" s="4">
        <v>2.3699999999999999E-2</v>
      </c>
      <c r="N18" s="9">
        <f>K18/'סכום נכסי הקרן'!$C$43</f>
        <v>3.2811671142975239E-3</v>
      </c>
    </row>
    <row r="19" spans="2:14" x14ac:dyDescent="0.2">
      <c r="B19" s="3" t="s">
        <v>241</v>
      </c>
      <c r="C19" s="3">
        <v>746016</v>
      </c>
      <c r="D19" s="3" t="s">
        <v>205</v>
      </c>
      <c r="E19" s="3" t="s">
        <v>234</v>
      </c>
      <c r="F19" s="3">
        <v>520003781</v>
      </c>
      <c r="G19" s="3" t="s">
        <v>242</v>
      </c>
      <c r="H19" s="3" t="s">
        <v>59</v>
      </c>
      <c r="I19" s="3">
        <v>56</v>
      </c>
      <c r="J19" s="5">
        <v>6094</v>
      </c>
      <c r="K19" s="3">
        <v>3.41</v>
      </c>
      <c r="L19" s="4">
        <v>0</v>
      </c>
      <c r="M19" s="4">
        <v>9.7000000000000003E-3</v>
      </c>
      <c r="N19" s="9">
        <f>K19/'סכום נכסי הקרן'!$C$43</f>
        <v>1.3448052716051151E-3</v>
      </c>
    </row>
    <row r="20" spans="2:14" x14ac:dyDescent="0.2">
      <c r="B20" s="3" t="s">
        <v>58</v>
      </c>
      <c r="C20" s="3">
        <v>281014</v>
      </c>
      <c r="D20" s="3" t="s">
        <v>205</v>
      </c>
      <c r="E20" s="3" t="s">
        <v>234</v>
      </c>
      <c r="F20" s="3">
        <v>520027830</v>
      </c>
      <c r="G20" s="3" t="s">
        <v>243</v>
      </c>
      <c r="H20" s="3" t="s">
        <v>59</v>
      </c>
      <c r="I20" s="3">
        <v>731</v>
      </c>
      <c r="J20" s="5">
        <v>1580</v>
      </c>
      <c r="K20" s="3">
        <v>11.55</v>
      </c>
      <c r="L20" s="4">
        <v>0</v>
      </c>
      <c r="M20" s="4">
        <v>3.2899999999999999E-2</v>
      </c>
      <c r="N20" s="9">
        <f>K20/'סכום נכסי הקרן'!$C$43</f>
        <v>4.554985597372164E-3</v>
      </c>
    </row>
    <row r="21" spans="2:14" x14ac:dyDescent="0.2">
      <c r="B21" s="3" t="s">
        <v>244</v>
      </c>
      <c r="C21" s="3">
        <v>126011</v>
      </c>
      <c r="D21" s="3" t="s">
        <v>205</v>
      </c>
      <c r="E21" s="3" t="s">
        <v>234</v>
      </c>
      <c r="F21" s="3">
        <v>520033234</v>
      </c>
      <c r="G21" s="3" t="s">
        <v>245</v>
      </c>
      <c r="H21" s="3" t="s">
        <v>59</v>
      </c>
      <c r="I21" s="3">
        <v>96</v>
      </c>
      <c r="J21" s="5">
        <v>3283</v>
      </c>
      <c r="K21" s="3">
        <v>3.15</v>
      </c>
      <c r="L21" s="4">
        <v>0</v>
      </c>
      <c r="M21" s="4">
        <v>8.9999999999999993E-3</v>
      </c>
      <c r="N21" s="9">
        <f>K21/'סכום נכסי הקרן'!$C$43</f>
        <v>1.2422687992833172E-3</v>
      </c>
    </row>
    <row r="22" spans="2:14" x14ac:dyDescent="0.2">
      <c r="B22" s="3" t="s">
        <v>246</v>
      </c>
      <c r="C22" s="3">
        <v>629014</v>
      </c>
      <c r="D22" s="3" t="s">
        <v>205</v>
      </c>
      <c r="E22" s="3" t="s">
        <v>234</v>
      </c>
      <c r="F22" s="3">
        <v>520013954</v>
      </c>
      <c r="G22" s="3" t="s">
        <v>243</v>
      </c>
      <c r="H22" s="3" t="s">
        <v>59</v>
      </c>
      <c r="I22" s="3">
        <v>140</v>
      </c>
      <c r="J22" s="5">
        <v>13830</v>
      </c>
      <c r="K22" s="3">
        <v>19.36</v>
      </c>
      <c r="L22" s="4">
        <v>0</v>
      </c>
      <c r="M22" s="4">
        <v>5.5199999999999999E-2</v>
      </c>
      <c r="N22" s="9">
        <f>K22/'סכום נכסי הקרן'!$C$43</f>
        <v>7.6350234775000069E-3</v>
      </c>
    </row>
    <row r="23" spans="2:14" x14ac:dyDescent="0.2">
      <c r="B23" s="3" t="s">
        <v>247</v>
      </c>
      <c r="C23" s="3">
        <v>1084128</v>
      </c>
      <c r="D23" s="3" t="s">
        <v>205</v>
      </c>
      <c r="E23" s="3" t="s">
        <v>234</v>
      </c>
      <c r="F23" s="3">
        <v>520044322</v>
      </c>
      <c r="G23" s="3" t="s">
        <v>240</v>
      </c>
      <c r="H23" s="3" t="s">
        <v>59</v>
      </c>
      <c r="I23" s="3">
        <v>13</v>
      </c>
      <c r="J23" s="5">
        <v>82310</v>
      </c>
      <c r="K23" s="3">
        <v>10.7</v>
      </c>
      <c r="L23" s="4">
        <v>0</v>
      </c>
      <c r="M23" s="4">
        <v>3.0499999999999999E-2</v>
      </c>
      <c r="N23" s="9">
        <f>K23/'סכום נכסי הקרן'!$C$43</f>
        <v>4.2197702070893633E-3</v>
      </c>
    </row>
    <row r="24" spans="2:14" x14ac:dyDescent="0.2">
      <c r="B24" s="3" t="s">
        <v>248</v>
      </c>
      <c r="C24" s="3">
        <v>273011</v>
      </c>
      <c r="D24" s="3" t="s">
        <v>205</v>
      </c>
      <c r="E24" s="3" t="s">
        <v>234</v>
      </c>
      <c r="F24" s="3">
        <v>520036872</v>
      </c>
      <c r="G24" s="3" t="s">
        <v>249</v>
      </c>
      <c r="H24" s="3" t="s">
        <v>59</v>
      </c>
      <c r="I24" s="3">
        <v>7</v>
      </c>
      <c r="J24" s="5">
        <v>26260</v>
      </c>
      <c r="K24" s="3">
        <v>1.84</v>
      </c>
      <c r="L24" s="4">
        <v>0</v>
      </c>
      <c r="M24" s="4">
        <v>5.1999999999999998E-3</v>
      </c>
      <c r="N24" s="9">
        <f>K24/'סכום נכסי הקרן'!$C$43</f>
        <v>7.256427272004139E-4</v>
      </c>
    </row>
    <row r="25" spans="2:14" x14ac:dyDescent="0.2">
      <c r="B25" s="3" t="s">
        <v>250</v>
      </c>
      <c r="C25" s="3">
        <v>475020</v>
      </c>
      <c r="D25" s="3" t="s">
        <v>205</v>
      </c>
      <c r="E25" s="3" t="s">
        <v>234</v>
      </c>
      <c r="F25" s="3">
        <v>550013098</v>
      </c>
      <c r="G25" s="3" t="s">
        <v>251</v>
      </c>
      <c r="H25" s="3" t="s">
        <v>59</v>
      </c>
      <c r="I25" s="3">
        <v>315</v>
      </c>
      <c r="J25" s="5">
        <v>1442</v>
      </c>
      <c r="K25" s="3">
        <v>4.54</v>
      </c>
      <c r="L25" s="4">
        <v>0</v>
      </c>
      <c r="M25" s="4">
        <v>1.29E-2</v>
      </c>
      <c r="N25" s="9">
        <f>K25/'סכום נכסי הקרן'!$C$43</f>
        <v>1.790444555157543E-3</v>
      </c>
    </row>
    <row r="26" spans="2:14" x14ac:dyDescent="0.2">
      <c r="B26" s="3" t="s">
        <v>252</v>
      </c>
      <c r="C26" s="3">
        <v>268011</v>
      </c>
      <c r="D26" s="3" t="s">
        <v>205</v>
      </c>
      <c r="E26" s="3" t="s">
        <v>234</v>
      </c>
      <c r="F26" s="3">
        <v>550011340</v>
      </c>
      <c r="G26" s="3" t="s">
        <v>251</v>
      </c>
      <c r="H26" s="3" t="s">
        <v>59</v>
      </c>
      <c r="I26" s="5">
        <v>2871</v>
      </c>
      <c r="J26" s="3">
        <v>271.5</v>
      </c>
      <c r="K26" s="3">
        <v>7.79</v>
      </c>
      <c r="L26" s="4">
        <v>0</v>
      </c>
      <c r="M26" s="4">
        <v>2.2200000000000001E-2</v>
      </c>
      <c r="N26" s="9">
        <f>K26/'סכום נכסי הקרן'!$C$43</f>
        <v>3.0721504591800131E-3</v>
      </c>
    </row>
    <row r="27" spans="2:14" x14ac:dyDescent="0.2">
      <c r="B27" s="3" t="s">
        <v>253</v>
      </c>
      <c r="C27" s="3">
        <v>232017</v>
      </c>
      <c r="D27" s="3" t="s">
        <v>205</v>
      </c>
      <c r="E27" s="3" t="s">
        <v>234</v>
      </c>
      <c r="F27" s="3">
        <v>550010003</v>
      </c>
      <c r="G27" s="3" t="s">
        <v>251</v>
      </c>
      <c r="H27" s="3" t="s">
        <v>59</v>
      </c>
      <c r="I27" s="5">
        <v>16903</v>
      </c>
      <c r="J27" s="3">
        <v>66</v>
      </c>
      <c r="K27" s="3">
        <v>11.16</v>
      </c>
      <c r="L27" s="4">
        <v>0</v>
      </c>
      <c r="M27" s="4">
        <v>3.1800000000000002E-2</v>
      </c>
      <c r="N27" s="9">
        <f>K27/'סכום נכסי הקרן'!$C$43</f>
        <v>4.4011808888894674E-3</v>
      </c>
    </row>
    <row r="28" spans="2:14" x14ac:dyDescent="0.2">
      <c r="B28" s="3" t="s">
        <v>254</v>
      </c>
      <c r="C28" s="3">
        <v>230011</v>
      </c>
      <c r="D28" s="3" t="s">
        <v>205</v>
      </c>
      <c r="E28" s="3" t="s">
        <v>234</v>
      </c>
      <c r="F28" s="3">
        <v>520031931</v>
      </c>
      <c r="G28" s="3" t="s">
        <v>255</v>
      </c>
      <c r="H28" s="3" t="s">
        <v>59</v>
      </c>
      <c r="I28" s="3">
        <v>798</v>
      </c>
      <c r="J28" s="3">
        <v>732</v>
      </c>
      <c r="K28" s="3">
        <v>5.84</v>
      </c>
      <c r="L28" s="4">
        <v>0</v>
      </c>
      <c r="M28" s="4">
        <v>1.66E-2</v>
      </c>
      <c r="N28" s="9">
        <f>K28/'סכום נכסי הקרן'!$C$43</f>
        <v>2.3031269167665311E-3</v>
      </c>
    </row>
    <row r="29" spans="2:14" x14ac:dyDescent="0.2">
      <c r="B29" s="3" t="s">
        <v>256</v>
      </c>
      <c r="C29" s="3">
        <v>1100007</v>
      </c>
      <c r="D29" s="3" t="s">
        <v>205</v>
      </c>
      <c r="E29" s="3" t="s">
        <v>234</v>
      </c>
      <c r="F29" s="3">
        <v>510216054</v>
      </c>
      <c r="G29" s="3" t="s">
        <v>240</v>
      </c>
      <c r="H29" s="3" t="s">
        <v>59</v>
      </c>
      <c r="I29" s="3">
        <v>18</v>
      </c>
      <c r="J29" s="5">
        <v>56500</v>
      </c>
      <c r="K29" s="3">
        <v>10.17</v>
      </c>
      <c r="L29" s="4">
        <v>0</v>
      </c>
      <c r="M29" s="4">
        <v>2.9000000000000001E-2</v>
      </c>
      <c r="N29" s="9">
        <f>K29/'סכום נכסי הקרן'!$C$43</f>
        <v>4.0107535519718534E-3</v>
      </c>
    </row>
    <row r="30" spans="2:14" x14ac:dyDescent="0.2">
      <c r="B30" s="3" t="s">
        <v>257</v>
      </c>
      <c r="C30" s="3">
        <v>1081124</v>
      </c>
      <c r="D30" s="3" t="s">
        <v>205</v>
      </c>
      <c r="E30" s="3" t="s">
        <v>234</v>
      </c>
      <c r="F30" s="3">
        <v>520043027</v>
      </c>
      <c r="G30" s="3" t="s">
        <v>249</v>
      </c>
      <c r="H30" s="3" t="s">
        <v>59</v>
      </c>
      <c r="I30" s="3">
        <v>18</v>
      </c>
      <c r="J30" s="5">
        <v>39000</v>
      </c>
      <c r="K30" s="3">
        <v>7.02</v>
      </c>
      <c r="L30" s="4">
        <v>0</v>
      </c>
      <c r="M30" s="4">
        <v>0.02</v>
      </c>
      <c r="N30" s="9">
        <f>K30/'סכום נכסי הקרן'!$C$43</f>
        <v>2.7684847526885355E-3</v>
      </c>
    </row>
    <row r="31" spans="2:14" x14ac:dyDescent="0.2">
      <c r="B31" s="3" t="s">
        <v>258</v>
      </c>
      <c r="C31" s="3">
        <v>1119478</v>
      </c>
      <c r="D31" s="3" t="s">
        <v>205</v>
      </c>
      <c r="E31" s="3" t="s">
        <v>234</v>
      </c>
      <c r="F31" s="3">
        <v>510960719</v>
      </c>
      <c r="G31" s="3" t="s">
        <v>245</v>
      </c>
      <c r="H31" s="3" t="s">
        <v>59</v>
      </c>
      <c r="I31" s="3">
        <v>46</v>
      </c>
      <c r="J31" s="5">
        <v>16710</v>
      </c>
      <c r="K31" s="3">
        <v>7.69</v>
      </c>
      <c r="L31" s="4">
        <v>0</v>
      </c>
      <c r="M31" s="4">
        <v>2.1899999999999999E-2</v>
      </c>
      <c r="N31" s="9">
        <f>K31/'סכום נכסי הקרן'!$C$43</f>
        <v>3.0327133544408606E-3</v>
      </c>
    </row>
    <row r="32" spans="2:14" ht="15" x14ac:dyDescent="0.25">
      <c r="B32" s="1" t="s">
        <v>259</v>
      </c>
      <c r="K32" s="1">
        <v>137.59</v>
      </c>
      <c r="L32" s="2">
        <v>0</v>
      </c>
      <c r="M32" s="2">
        <v>0.39219999999999999</v>
      </c>
      <c r="N32" s="2">
        <f>K32/'סכום נכסי הקרן'!$C$43</f>
        <v>5.4261512410600517E-2</v>
      </c>
    </row>
    <row r="33" spans="2:14" ht="15" x14ac:dyDescent="0.25">
      <c r="B33" s="1" t="s">
        <v>260</v>
      </c>
    </row>
    <row r="34" spans="2:14" x14ac:dyDescent="0.2">
      <c r="B34" s="3" t="s">
        <v>261</v>
      </c>
      <c r="C34" s="3">
        <v>722314</v>
      </c>
      <c r="D34" s="3" t="s">
        <v>205</v>
      </c>
      <c r="E34" s="3" t="s">
        <v>234</v>
      </c>
      <c r="F34" s="3">
        <v>520018649</v>
      </c>
      <c r="G34" s="3" t="s">
        <v>235</v>
      </c>
      <c r="H34" s="3" t="s">
        <v>59</v>
      </c>
      <c r="I34" s="3">
        <v>131</v>
      </c>
      <c r="J34" s="5">
        <v>1695</v>
      </c>
      <c r="K34" s="3">
        <v>2.2200000000000002</v>
      </c>
      <c r="L34" s="4">
        <v>0</v>
      </c>
      <c r="M34" s="4">
        <v>6.3E-3</v>
      </c>
      <c r="N34" s="9">
        <f>K34/'סכום נכסי הקרן'!$C$43</f>
        <v>8.7550372520919513E-4</v>
      </c>
    </row>
    <row r="35" spans="2:14" x14ac:dyDescent="0.2">
      <c r="B35" s="3" t="s">
        <v>262</v>
      </c>
      <c r="C35" s="3">
        <v>699017</v>
      </c>
      <c r="D35" s="3" t="s">
        <v>205</v>
      </c>
      <c r="E35" s="3" t="s">
        <v>234</v>
      </c>
      <c r="F35" s="3">
        <v>520025438</v>
      </c>
      <c r="G35" s="3" t="s">
        <v>245</v>
      </c>
      <c r="H35" s="3" t="s">
        <v>59</v>
      </c>
      <c r="I35" s="3">
        <v>17</v>
      </c>
      <c r="J35" s="5">
        <v>29800</v>
      </c>
      <c r="K35" s="3">
        <v>5.07</v>
      </c>
      <c r="L35" s="4">
        <v>0</v>
      </c>
      <c r="M35" s="4">
        <v>1.44E-2</v>
      </c>
      <c r="N35" s="9">
        <f>K35/'סכום נכסי הקרן'!$C$43</f>
        <v>1.9994612102750536E-3</v>
      </c>
    </row>
    <row r="36" spans="2:14" x14ac:dyDescent="0.2">
      <c r="B36" s="3" t="s">
        <v>263</v>
      </c>
      <c r="C36" s="3">
        <v>763011</v>
      </c>
      <c r="D36" s="3" t="s">
        <v>205</v>
      </c>
      <c r="E36" s="3" t="s">
        <v>234</v>
      </c>
      <c r="F36" s="3">
        <v>520029026</v>
      </c>
      <c r="G36" s="3" t="s">
        <v>235</v>
      </c>
      <c r="H36" s="3" t="s">
        <v>59</v>
      </c>
      <c r="I36" s="3">
        <v>90</v>
      </c>
      <c r="J36" s="5">
        <v>6781</v>
      </c>
      <c r="K36" s="3">
        <v>6.1</v>
      </c>
      <c r="L36" s="4">
        <v>0</v>
      </c>
      <c r="M36" s="4">
        <v>1.7399999999999999E-2</v>
      </c>
      <c r="N36" s="9">
        <f>K36/'סכום נכסי הקרן'!$C$43</f>
        <v>2.4056633890883286E-3</v>
      </c>
    </row>
    <row r="37" spans="2:14" x14ac:dyDescent="0.2">
      <c r="B37" s="3" t="s">
        <v>264</v>
      </c>
      <c r="C37" s="3">
        <v>1082510</v>
      </c>
      <c r="D37" s="3" t="s">
        <v>205</v>
      </c>
      <c r="E37" s="3" t="s">
        <v>234</v>
      </c>
      <c r="F37" s="3">
        <v>520038936</v>
      </c>
      <c r="G37" s="3" t="s">
        <v>249</v>
      </c>
      <c r="H37" s="3" t="s">
        <v>59</v>
      </c>
      <c r="I37" s="3">
        <v>107</v>
      </c>
      <c r="J37" s="5">
        <v>1946</v>
      </c>
      <c r="K37" s="3">
        <v>2.08</v>
      </c>
      <c r="L37" s="4">
        <v>0</v>
      </c>
      <c r="M37" s="4">
        <v>5.8999999999999999E-3</v>
      </c>
      <c r="N37" s="9">
        <f>K37/'סכום נכסי הקרן'!$C$43</f>
        <v>8.2029177857438098E-4</v>
      </c>
    </row>
    <row r="38" spans="2:14" x14ac:dyDescent="0.2">
      <c r="B38" s="3" t="s">
        <v>265</v>
      </c>
      <c r="C38" s="3">
        <v>1082312</v>
      </c>
      <c r="D38" s="3" t="s">
        <v>205</v>
      </c>
      <c r="E38" s="3" t="s">
        <v>234</v>
      </c>
      <c r="F38" s="3">
        <v>520036740</v>
      </c>
      <c r="G38" s="3" t="s">
        <v>249</v>
      </c>
      <c r="H38" s="3" t="s">
        <v>59</v>
      </c>
      <c r="I38" s="3">
        <v>125</v>
      </c>
      <c r="J38" s="5">
        <v>2633</v>
      </c>
      <c r="K38" s="3">
        <v>3.29</v>
      </c>
      <c r="L38" s="4">
        <v>0</v>
      </c>
      <c r="M38" s="4">
        <v>9.4000000000000004E-3</v>
      </c>
      <c r="N38" s="9">
        <f>K38/'סכום נכסי הקרן'!$C$43</f>
        <v>1.2974807459181315E-3</v>
      </c>
    </row>
    <row r="39" spans="2:14" x14ac:dyDescent="0.2">
      <c r="B39" s="3" t="s">
        <v>266</v>
      </c>
      <c r="C39" s="3">
        <v>1083443</v>
      </c>
      <c r="D39" s="3" t="s">
        <v>205</v>
      </c>
      <c r="E39" s="3" t="s">
        <v>234</v>
      </c>
      <c r="F39" s="3">
        <v>520044264</v>
      </c>
      <c r="G39" s="3" t="s">
        <v>255</v>
      </c>
      <c r="H39" s="3" t="s">
        <v>59</v>
      </c>
      <c r="I39" s="3">
        <v>62</v>
      </c>
      <c r="J39" s="5">
        <v>4631</v>
      </c>
      <c r="K39" s="3">
        <v>2.87</v>
      </c>
      <c r="L39" s="4">
        <v>0</v>
      </c>
      <c r="M39" s="4">
        <v>8.2000000000000007E-3</v>
      </c>
      <c r="N39" s="9">
        <f>K39/'סכום נכסי הקרן'!$C$43</f>
        <v>1.1318449060136891E-3</v>
      </c>
    </row>
    <row r="40" spans="2:14" x14ac:dyDescent="0.2">
      <c r="B40" s="3" t="s">
        <v>267</v>
      </c>
      <c r="C40" s="3">
        <v>739037</v>
      </c>
      <c r="D40" s="3" t="s">
        <v>205</v>
      </c>
      <c r="E40" s="3" t="s">
        <v>234</v>
      </c>
      <c r="F40" s="3">
        <v>520028911</v>
      </c>
      <c r="G40" s="3" t="s">
        <v>240</v>
      </c>
      <c r="H40" s="3" t="s">
        <v>59</v>
      </c>
      <c r="I40" s="3">
        <v>6</v>
      </c>
      <c r="J40" s="5">
        <v>61790</v>
      </c>
      <c r="K40" s="3">
        <v>3.71</v>
      </c>
      <c r="L40" s="4">
        <v>0</v>
      </c>
      <c r="M40" s="4">
        <v>1.06E-2</v>
      </c>
      <c r="N40" s="9">
        <f>K40/'סכום נכסי הקרן'!$C$43</f>
        <v>1.4631165858225736E-3</v>
      </c>
    </row>
    <row r="41" spans="2:14" x14ac:dyDescent="0.2">
      <c r="B41" s="3" t="s">
        <v>268</v>
      </c>
      <c r="C41" s="3">
        <v>777037</v>
      </c>
      <c r="D41" s="3" t="s">
        <v>205</v>
      </c>
      <c r="E41" s="3" t="s">
        <v>234</v>
      </c>
      <c r="F41" s="3">
        <v>520022732</v>
      </c>
      <c r="G41" s="3" t="s">
        <v>255</v>
      </c>
      <c r="H41" s="3" t="s">
        <v>59</v>
      </c>
      <c r="I41" s="3">
        <v>546</v>
      </c>
      <c r="J41" s="5">
        <v>1439</v>
      </c>
      <c r="K41" s="3">
        <v>7.86</v>
      </c>
      <c r="L41" s="4">
        <v>0</v>
      </c>
      <c r="M41" s="4">
        <v>2.24E-2</v>
      </c>
      <c r="N41" s="9">
        <f>K41/'סכום נכסי הקרן'!$C$43</f>
        <v>3.0997564324974202E-3</v>
      </c>
    </row>
    <row r="42" spans="2:14" x14ac:dyDescent="0.2">
      <c r="B42" s="3" t="s">
        <v>269</v>
      </c>
      <c r="C42" s="3">
        <v>643015</v>
      </c>
      <c r="D42" s="3" t="s">
        <v>205</v>
      </c>
      <c r="E42" s="3" t="s">
        <v>234</v>
      </c>
      <c r="F42" s="3">
        <v>520020942</v>
      </c>
      <c r="G42" s="3" t="s">
        <v>251</v>
      </c>
      <c r="H42" s="3" t="s">
        <v>59</v>
      </c>
      <c r="I42" s="3">
        <v>182</v>
      </c>
      <c r="J42" s="5">
        <v>2484</v>
      </c>
      <c r="K42" s="3">
        <v>4.5199999999999996</v>
      </c>
      <c r="L42" s="4">
        <v>0</v>
      </c>
      <c r="M42" s="4">
        <v>1.29E-2</v>
      </c>
      <c r="N42" s="9">
        <f>K42/'סכום נכסי הקרן'!$C$43</f>
        <v>1.7825571342097123E-3</v>
      </c>
    </row>
    <row r="43" spans="2:14" x14ac:dyDescent="0.2">
      <c r="B43" s="3" t="s">
        <v>270</v>
      </c>
      <c r="C43" s="3">
        <v>226019</v>
      </c>
      <c r="D43" s="3" t="s">
        <v>205</v>
      </c>
      <c r="E43" s="3" t="s">
        <v>234</v>
      </c>
      <c r="F43" s="3">
        <v>520024126</v>
      </c>
      <c r="G43" s="3" t="s">
        <v>245</v>
      </c>
      <c r="H43" s="3" t="s">
        <v>59</v>
      </c>
      <c r="I43" s="5">
        <v>2238</v>
      </c>
      <c r="J43" s="3">
        <v>460.9</v>
      </c>
      <c r="K43" s="3">
        <v>10.31</v>
      </c>
      <c r="L43" s="4">
        <v>0</v>
      </c>
      <c r="M43" s="4">
        <v>2.9399999999999999E-2</v>
      </c>
      <c r="N43" s="9">
        <f>K43/'סכום נכסי הקרן'!$C$43</f>
        <v>4.0659654986066676E-3</v>
      </c>
    </row>
    <row r="44" spans="2:14" x14ac:dyDescent="0.2">
      <c r="B44" s="3" t="s">
        <v>271</v>
      </c>
      <c r="C44" s="3">
        <v>585018</v>
      </c>
      <c r="D44" s="3" t="s">
        <v>205</v>
      </c>
      <c r="E44" s="3" t="s">
        <v>234</v>
      </c>
      <c r="F44" s="3">
        <v>520033986</v>
      </c>
      <c r="G44" s="3" t="s">
        <v>272</v>
      </c>
      <c r="H44" s="3" t="s">
        <v>59</v>
      </c>
      <c r="I44" s="3">
        <v>499</v>
      </c>
      <c r="J44" s="5">
        <v>1770</v>
      </c>
      <c r="K44" s="3">
        <v>8.83</v>
      </c>
      <c r="L44" s="4">
        <v>0</v>
      </c>
      <c r="M44" s="4">
        <v>2.52E-2</v>
      </c>
      <c r="N44" s="9">
        <f>K44/'סכום נכסי הקרן'!$C$43</f>
        <v>3.4822963484672036E-3</v>
      </c>
    </row>
    <row r="45" spans="2:14" x14ac:dyDescent="0.2">
      <c r="B45" s="3" t="s">
        <v>273</v>
      </c>
      <c r="C45" s="3">
        <v>767012</v>
      </c>
      <c r="D45" s="3" t="s">
        <v>205</v>
      </c>
      <c r="E45" s="3" t="s">
        <v>234</v>
      </c>
      <c r="F45" s="3">
        <v>520017450</v>
      </c>
      <c r="G45" s="3" t="s">
        <v>272</v>
      </c>
      <c r="H45" s="3" t="s">
        <v>59</v>
      </c>
      <c r="I45" s="3">
        <v>295</v>
      </c>
      <c r="J45" s="5">
        <v>1335</v>
      </c>
      <c r="K45" s="3">
        <v>3.94</v>
      </c>
      <c r="L45" s="4">
        <v>0</v>
      </c>
      <c r="M45" s="4">
        <v>1.12E-2</v>
      </c>
      <c r="N45" s="9">
        <f>K45/'סכום נכסי הקרן'!$C$43</f>
        <v>1.5538219267226254E-3</v>
      </c>
    </row>
    <row r="46" spans="2:14" x14ac:dyDescent="0.2">
      <c r="B46" s="3" t="s">
        <v>274</v>
      </c>
      <c r="C46" s="3">
        <v>1081942</v>
      </c>
      <c r="D46" s="3" t="s">
        <v>205</v>
      </c>
      <c r="E46" s="3" t="s">
        <v>234</v>
      </c>
      <c r="F46" s="3">
        <v>520036104</v>
      </c>
      <c r="G46" s="3" t="s">
        <v>245</v>
      </c>
      <c r="H46" s="3" t="s">
        <v>59</v>
      </c>
      <c r="I46" s="5">
        <v>1607</v>
      </c>
      <c r="J46" s="3">
        <v>737</v>
      </c>
      <c r="K46" s="3">
        <v>11.84</v>
      </c>
      <c r="L46" s="4">
        <v>0</v>
      </c>
      <c r="M46" s="4">
        <v>3.3799999999999997E-2</v>
      </c>
      <c r="N46" s="9">
        <f>K46/'סכום נכסי הקרן'!$C$43</f>
        <v>4.6693532011157068E-3</v>
      </c>
    </row>
    <row r="47" spans="2:14" x14ac:dyDescent="0.2">
      <c r="B47" s="3" t="s">
        <v>275</v>
      </c>
      <c r="C47" s="3">
        <v>198010</v>
      </c>
      <c r="D47" s="3" t="s">
        <v>205</v>
      </c>
      <c r="E47" s="3" t="s">
        <v>234</v>
      </c>
      <c r="F47" s="3">
        <v>520017070</v>
      </c>
      <c r="G47" s="3" t="s">
        <v>245</v>
      </c>
      <c r="H47" s="3" t="s">
        <v>59</v>
      </c>
      <c r="I47" s="3">
        <v>828</v>
      </c>
      <c r="J47" s="3">
        <v>803.2</v>
      </c>
      <c r="K47" s="3">
        <v>6.65</v>
      </c>
      <c r="L47" s="4">
        <v>0</v>
      </c>
      <c r="M47" s="4">
        <v>1.9E-2</v>
      </c>
      <c r="N47" s="9">
        <f>K47/'סכום נכסי הקרן'!$C$43</f>
        <v>2.62256746515367E-3</v>
      </c>
    </row>
    <row r="48" spans="2:14" x14ac:dyDescent="0.2">
      <c r="B48" s="3" t="s">
        <v>60</v>
      </c>
      <c r="C48" s="3">
        <v>829010</v>
      </c>
      <c r="D48" s="3" t="s">
        <v>205</v>
      </c>
      <c r="E48" s="3" t="s">
        <v>234</v>
      </c>
      <c r="F48" s="3">
        <v>520033291</v>
      </c>
      <c r="G48" s="3" t="s">
        <v>255</v>
      </c>
      <c r="H48" s="3" t="s">
        <v>59</v>
      </c>
      <c r="I48" s="3">
        <v>72</v>
      </c>
      <c r="J48" s="5">
        <v>3401</v>
      </c>
      <c r="K48" s="3">
        <v>2.4500000000000002</v>
      </c>
      <c r="L48" s="4">
        <v>0</v>
      </c>
      <c r="M48" s="4">
        <v>7.0000000000000001E-3</v>
      </c>
      <c r="N48" s="9">
        <f>K48/'סכום נכסי הקרן'!$C$43</f>
        <v>9.6620906610924687E-4</v>
      </c>
    </row>
    <row r="49" spans="2:14" x14ac:dyDescent="0.2">
      <c r="B49" s="3" t="s">
        <v>276</v>
      </c>
      <c r="C49" s="3">
        <v>1083484</v>
      </c>
      <c r="D49" s="3" t="s">
        <v>205</v>
      </c>
      <c r="E49" s="3" t="s">
        <v>234</v>
      </c>
      <c r="F49" s="3">
        <v>520044314</v>
      </c>
      <c r="G49" s="3" t="s">
        <v>255</v>
      </c>
      <c r="H49" s="3" t="s">
        <v>59</v>
      </c>
      <c r="I49" s="3">
        <v>497</v>
      </c>
      <c r="J49" s="5">
        <v>1847</v>
      </c>
      <c r="K49" s="3">
        <v>9.18</v>
      </c>
      <c r="L49" s="4">
        <v>0</v>
      </c>
      <c r="M49" s="4">
        <v>2.6200000000000001E-2</v>
      </c>
      <c r="N49" s="9">
        <f>K49/'סכום נכסי הקרן'!$C$43</f>
        <v>3.6203262150542388E-3</v>
      </c>
    </row>
    <row r="50" spans="2:14" x14ac:dyDescent="0.2">
      <c r="B50" s="3" t="s">
        <v>277</v>
      </c>
      <c r="C50" s="3">
        <v>445015</v>
      </c>
      <c r="D50" s="3" t="s">
        <v>205</v>
      </c>
      <c r="E50" s="3" t="s">
        <v>234</v>
      </c>
      <c r="F50" s="3">
        <v>520039413</v>
      </c>
      <c r="G50" s="3" t="s">
        <v>249</v>
      </c>
      <c r="H50" s="3" t="s">
        <v>59</v>
      </c>
      <c r="I50" s="3">
        <v>163</v>
      </c>
      <c r="J50" s="5">
        <v>3074</v>
      </c>
      <c r="K50" s="3">
        <v>5.01</v>
      </c>
      <c r="L50" s="4">
        <v>0</v>
      </c>
      <c r="M50" s="4">
        <v>1.43E-2</v>
      </c>
      <c r="N50" s="9">
        <f>K50/'סכום נכסי הקרן'!$C$43</f>
        <v>1.9757989474315616E-3</v>
      </c>
    </row>
    <row r="51" spans="2:14" x14ac:dyDescent="0.2">
      <c r="B51" s="3" t="s">
        <v>278</v>
      </c>
      <c r="C51" s="3">
        <v>1132356</v>
      </c>
      <c r="D51" s="3" t="s">
        <v>205</v>
      </c>
      <c r="E51" s="3" t="s">
        <v>234</v>
      </c>
      <c r="F51" s="3">
        <v>515001659</v>
      </c>
      <c r="G51" s="3" t="s">
        <v>279</v>
      </c>
      <c r="H51" s="3" t="s">
        <v>59</v>
      </c>
      <c r="I51" s="3">
        <v>579</v>
      </c>
      <c r="J51" s="5">
        <v>1270</v>
      </c>
      <c r="K51" s="3">
        <v>7.35</v>
      </c>
      <c r="L51" s="4">
        <v>0</v>
      </c>
      <c r="M51" s="4">
        <v>2.1000000000000001E-2</v>
      </c>
      <c r="N51" s="9">
        <f>K51/'סכום נכסי הקרן'!$C$43</f>
        <v>2.8986271983277401E-3</v>
      </c>
    </row>
    <row r="52" spans="2:14" x14ac:dyDescent="0.2">
      <c r="B52" s="3" t="s">
        <v>280</v>
      </c>
      <c r="C52" s="3">
        <v>1107663</v>
      </c>
      <c r="D52" s="3" t="s">
        <v>205</v>
      </c>
      <c r="E52" s="3" t="s">
        <v>234</v>
      </c>
      <c r="F52" s="3">
        <v>512832742</v>
      </c>
      <c r="G52" s="3" t="s">
        <v>255</v>
      </c>
      <c r="H52" s="3" t="s">
        <v>59</v>
      </c>
      <c r="I52" s="3">
        <v>33</v>
      </c>
      <c r="J52" s="5">
        <v>8430</v>
      </c>
      <c r="K52" s="3">
        <v>2.78</v>
      </c>
      <c r="L52" s="4">
        <v>0</v>
      </c>
      <c r="M52" s="4">
        <v>7.9000000000000008E-3</v>
      </c>
      <c r="N52" s="9">
        <f>K52/'סכום נכסי הקרן'!$C$43</f>
        <v>1.0963515117484513E-3</v>
      </c>
    </row>
    <row r="53" spans="2:14" x14ac:dyDescent="0.2">
      <c r="B53" s="3" t="s">
        <v>281</v>
      </c>
      <c r="C53" s="3">
        <v>1095835</v>
      </c>
      <c r="D53" s="3" t="s">
        <v>205</v>
      </c>
      <c r="E53" s="3" t="s">
        <v>234</v>
      </c>
      <c r="F53" s="3">
        <v>511659401</v>
      </c>
      <c r="G53" s="3" t="s">
        <v>245</v>
      </c>
      <c r="H53" s="3" t="s">
        <v>59</v>
      </c>
      <c r="I53" s="3">
        <v>270</v>
      </c>
      <c r="J53" s="5">
        <v>3839</v>
      </c>
      <c r="K53" s="3">
        <v>10.37</v>
      </c>
      <c r="L53" s="4">
        <v>0</v>
      </c>
      <c r="M53" s="4">
        <v>2.9499999999999998E-2</v>
      </c>
      <c r="N53" s="9">
        <f>K53/'סכום נכסי הקרן'!$C$43</f>
        <v>4.0896277614501583E-3</v>
      </c>
    </row>
    <row r="54" spans="2:14" x14ac:dyDescent="0.2">
      <c r="B54" s="3" t="s">
        <v>282</v>
      </c>
      <c r="C54" s="3">
        <v>1100957</v>
      </c>
      <c r="D54" s="3" t="s">
        <v>205</v>
      </c>
      <c r="E54" s="3" t="s">
        <v>234</v>
      </c>
      <c r="F54" s="3">
        <v>510119068</v>
      </c>
      <c r="G54" s="3" t="s">
        <v>283</v>
      </c>
      <c r="H54" s="3" t="s">
        <v>59</v>
      </c>
      <c r="I54" s="3">
        <v>805</v>
      </c>
      <c r="J54" s="3">
        <v>463.9</v>
      </c>
      <c r="K54" s="3">
        <v>3.73</v>
      </c>
      <c r="L54" s="4">
        <v>0</v>
      </c>
      <c r="M54" s="4">
        <v>1.06E-2</v>
      </c>
      <c r="N54" s="9">
        <f>K54/'סכום נכסי הקרן'!$C$43</f>
        <v>1.4710040067704043E-3</v>
      </c>
    </row>
    <row r="55" spans="2:14" x14ac:dyDescent="0.2">
      <c r="B55" s="3" t="s">
        <v>284</v>
      </c>
      <c r="C55" s="3">
        <v>566018</v>
      </c>
      <c r="D55" s="3" t="s">
        <v>205</v>
      </c>
      <c r="E55" s="3" t="s">
        <v>234</v>
      </c>
      <c r="F55" s="3">
        <v>520007469</v>
      </c>
      <c r="G55" s="3" t="s">
        <v>272</v>
      </c>
      <c r="H55" s="3" t="s">
        <v>59</v>
      </c>
      <c r="I55" s="3">
        <v>97</v>
      </c>
      <c r="J55" s="5">
        <v>3497</v>
      </c>
      <c r="K55" s="3">
        <v>3.39</v>
      </c>
      <c r="L55" s="4">
        <v>0</v>
      </c>
      <c r="M55" s="4">
        <v>9.7000000000000003E-3</v>
      </c>
      <c r="N55" s="9">
        <f>K55/'סכום נכסי הקרן'!$C$43</f>
        <v>1.3369178506572844E-3</v>
      </c>
    </row>
    <row r="56" spans="2:14" x14ac:dyDescent="0.2">
      <c r="B56" s="3" t="s">
        <v>285</v>
      </c>
      <c r="C56" s="3">
        <v>1098920</v>
      </c>
      <c r="D56" s="3" t="s">
        <v>205</v>
      </c>
      <c r="E56" s="3" t="s">
        <v>234</v>
      </c>
      <c r="F56" s="3">
        <v>513821488</v>
      </c>
      <c r="G56" s="3" t="s">
        <v>245</v>
      </c>
      <c r="H56" s="3" t="s">
        <v>59</v>
      </c>
      <c r="I56" s="3">
        <v>893</v>
      </c>
      <c r="J56" s="5">
        <v>1062</v>
      </c>
      <c r="K56" s="3">
        <v>9.48</v>
      </c>
      <c r="L56" s="4">
        <v>0</v>
      </c>
      <c r="M56" s="4">
        <v>2.7E-2</v>
      </c>
      <c r="N56" s="9">
        <f>K56/'סכום נכסי הקרן'!$C$43</f>
        <v>3.738637529271698E-3</v>
      </c>
    </row>
    <row r="57" spans="2:14" x14ac:dyDescent="0.2">
      <c r="B57" s="3" t="s">
        <v>286</v>
      </c>
      <c r="C57" s="3">
        <v>1123355</v>
      </c>
      <c r="D57" s="3" t="s">
        <v>205</v>
      </c>
      <c r="E57" s="3" t="s">
        <v>234</v>
      </c>
      <c r="F57" s="3">
        <v>513901371</v>
      </c>
      <c r="G57" s="3" t="s">
        <v>249</v>
      </c>
      <c r="H57" s="3" t="s">
        <v>59</v>
      </c>
      <c r="I57" s="5">
        <v>1901</v>
      </c>
      <c r="J57" s="3">
        <v>238.9</v>
      </c>
      <c r="K57" s="3">
        <v>4.54</v>
      </c>
      <c r="L57" s="4">
        <v>0</v>
      </c>
      <c r="M57" s="4">
        <v>1.29E-2</v>
      </c>
      <c r="N57" s="9">
        <f>K57/'סכום נכסי הקרן'!$C$43</f>
        <v>1.790444555157543E-3</v>
      </c>
    </row>
    <row r="58" spans="2:14" ht="15" x14ac:dyDescent="0.25">
      <c r="B58" s="1" t="s">
        <v>287</v>
      </c>
      <c r="K58" s="1">
        <v>34.76</v>
      </c>
      <c r="L58" s="2">
        <v>0</v>
      </c>
      <c r="M58" s="2">
        <v>9.9099999999999994E-2</v>
      </c>
      <c r="N58" s="2">
        <f>K58/'סכום נכסי הקרן'!$C$43</f>
        <v>1.3708337607329557E-2</v>
      </c>
    </row>
    <row r="59" spans="2:14" ht="15" x14ac:dyDescent="0.25">
      <c r="B59" s="1" t="s">
        <v>288</v>
      </c>
    </row>
    <row r="60" spans="2:14" x14ac:dyDescent="0.2">
      <c r="B60" s="3" t="s">
        <v>289</v>
      </c>
      <c r="C60" s="3">
        <v>1130699</v>
      </c>
      <c r="D60" s="3" t="s">
        <v>205</v>
      </c>
      <c r="E60" s="3" t="s">
        <v>234</v>
      </c>
      <c r="F60" s="3">
        <v>729</v>
      </c>
      <c r="G60" s="3" t="s">
        <v>243</v>
      </c>
      <c r="H60" s="3" t="s">
        <v>59</v>
      </c>
      <c r="I60" s="3">
        <v>66</v>
      </c>
      <c r="J60" s="5">
        <v>31930</v>
      </c>
      <c r="K60" s="3">
        <v>21.07</v>
      </c>
      <c r="L60" s="4">
        <v>0</v>
      </c>
      <c r="M60" s="4">
        <v>6.0100000000000001E-2</v>
      </c>
      <c r="N60" s="4">
        <v>1.32E-2</v>
      </c>
    </row>
    <row r="61" spans="2:14" x14ac:dyDescent="0.2">
      <c r="B61" s="3" t="s">
        <v>290</v>
      </c>
      <c r="C61" s="3">
        <v>1136704</v>
      </c>
      <c r="D61" s="3" t="s">
        <v>205</v>
      </c>
      <c r="E61" s="3" t="s">
        <v>234</v>
      </c>
      <c r="F61" s="3">
        <v>2138</v>
      </c>
      <c r="G61" s="3" t="s">
        <v>243</v>
      </c>
      <c r="H61" s="3" t="s">
        <v>59</v>
      </c>
      <c r="I61" s="3">
        <v>94</v>
      </c>
      <c r="J61" s="5">
        <v>14560</v>
      </c>
      <c r="K61" s="3">
        <v>13.69</v>
      </c>
      <c r="L61" s="4">
        <v>0</v>
      </c>
      <c r="M61" s="4">
        <v>3.9E-2</v>
      </c>
      <c r="N61" s="4">
        <v>8.6E-3</v>
      </c>
    </row>
    <row r="62" spans="2:14" ht="15" x14ac:dyDescent="0.25">
      <c r="B62" s="1" t="s">
        <v>291</v>
      </c>
      <c r="K62" s="1">
        <v>0</v>
      </c>
      <c r="L62" s="2">
        <v>0</v>
      </c>
      <c r="M62" s="2">
        <v>0</v>
      </c>
      <c r="N62" s="2">
        <v>0</v>
      </c>
    </row>
    <row r="63" spans="2:14" ht="15" x14ac:dyDescent="0.25">
      <c r="B63" s="1" t="s">
        <v>292</v>
      </c>
    </row>
    <row r="64" spans="2:14" ht="15" x14ac:dyDescent="0.25">
      <c r="B64" s="1" t="s">
        <v>66</v>
      </c>
      <c r="K64" s="1">
        <v>0</v>
      </c>
      <c r="L64" s="2">
        <v>0</v>
      </c>
      <c r="M64" s="2">
        <v>0</v>
      </c>
      <c r="N64" s="2">
        <v>0</v>
      </c>
    </row>
    <row r="65" spans="2:14" ht="15" x14ac:dyDescent="0.25">
      <c r="B65" s="1" t="s">
        <v>154</v>
      </c>
      <c r="K65" s="1">
        <v>0</v>
      </c>
      <c r="L65" s="2">
        <v>0</v>
      </c>
      <c r="M65" s="2">
        <v>0</v>
      </c>
      <c r="N65" s="2">
        <v>0</v>
      </c>
    </row>
    <row r="66" spans="2:14" ht="15" x14ac:dyDescent="0.25">
      <c r="B66" s="1" t="s">
        <v>155</v>
      </c>
    </row>
    <row r="67" spans="2:14" ht="15" x14ac:dyDescent="0.25">
      <c r="B67" s="1" t="s">
        <v>156</v>
      </c>
      <c r="K67" s="1">
        <v>0</v>
      </c>
      <c r="L67" s="2">
        <v>0</v>
      </c>
      <c r="M67" s="2">
        <v>0</v>
      </c>
      <c r="N67" s="2">
        <v>0</v>
      </c>
    </row>
    <row r="68" spans="2:14" ht="15" x14ac:dyDescent="0.25">
      <c r="B68" s="1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"/>
  <sheetViews>
    <sheetView rightToLeft="1" workbookViewId="0">
      <selection activeCell="M10" sqref="M10"/>
    </sheetView>
  </sheetViews>
  <sheetFormatPr defaultRowHeight="14.25" x14ac:dyDescent="0.2"/>
  <sheetData>
    <row r="1" spans="2:13" ht="15" x14ac:dyDescent="0.25">
      <c r="B1" s="1" t="s">
        <v>0</v>
      </c>
      <c r="C1" s="1" t="s">
        <v>1</v>
      </c>
    </row>
    <row r="2" spans="2:13" ht="15" x14ac:dyDescent="0.25">
      <c r="B2" s="1" t="s">
        <v>2</v>
      </c>
    </row>
    <row r="3" spans="2:13" ht="15" x14ac:dyDescent="0.25">
      <c r="B3" s="1" t="s">
        <v>3</v>
      </c>
    </row>
    <row r="4" spans="2:13" ht="15" x14ac:dyDescent="0.25">
      <c r="B4" s="1" t="s">
        <v>366</v>
      </c>
    </row>
    <row r="5" spans="2:13" ht="15" x14ac:dyDescent="0.25">
      <c r="B5" s="1" t="s">
        <v>183</v>
      </c>
    </row>
    <row r="6" spans="2:13" ht="15" x14ac:dyDescent="0.25">
      <c r="B6" s="1" t="s">
        <v>198</v>
      </c>
    </row>
    <row r="8" spans="2:13" ht="15" x14ac:dyDescent="0.25">
      <c r="B8" s="1" t="s">
        <v>5</v>
      </c>
      <c r="C8" s="1" t="s">
        <v>6</v>
      </c>
      <c r="D8" s="1" t="s">
        <v>189</v>
      </c>
      <c r="E8" s="1" t="s">
        <v>68</v>
      </c>
      <c r="F8" s="1" t="s">
        <v>7</v>
      </c>
      <c r="G8" s="1" t="s">
        <v>12</v>
      </c>
      <c r="H8" s="1" t="s">
        <v>15</v>
      </c>
      <c r="I8" s="1" t="s">
        <v>87</v>
      </c>
      <c r="J8" s="1" t="s">
        <v>113</v>
      </c>
      <c r="K8" s="1" t="s">
        <v>17</v>
      </c>
      <c r="L8" s="1" t="s">
        <v>18</v>
      </c>
      <c r="M8" s="1" t="s">
        <v>192</v>
      </c>
    </row>
    <row r="9" spans="2:13" ht="15" x14ac:dyDescent="0.25">
      <c r="I9" s="1" t="s">
        <v>88</v>
      </c>
      <c r="J9" s="1" t="s">
        <v>22</v>
      </c>
      <c r="K9" s="1" t="s">
        <v>21</v>
      </c>
      <c r="L9" s="1" t="s">
        <v>21</v>
      </c>
      <c r="M9" s="1" t="s">
        <v>21</v>
      </c>
    </row>
    <row r="10" spans="2:13" ht="15" x14ac:dyDescent="0.25">
      <c r="B10" s="1" t="s">
        <v>199</v>
      </c>
      <c r="J10" s="1">
        <v>573.62</v>
      </c>
      <c r="K10" s="2">
        <v>0</v>
      </c>
      <c r="L10" s="2">
        <v>1</v>
      </c>
      <c r="M10" s="2">
        <f>J10/'סכום נכסי הקרן'!$C$43</f>
        <v>0.22621912020472904</v>
      </c>
    </row>
    <row r="11" spans="2:13" ht="15" x14ac:dyDescent="0.25">
      <c r="B11" s="1" t="s">
        <v>46</v>
      </c>
      <c r="J11" s="1">
        <v>423.78</v>
      </c>
      <c r="K11" s="2">
        <v>0</v>
      </c>
      <c r="L11" s="2">
        <v>0.73880000000000001</v>
      </c>
      <c r="M11" s="2">
        <f>J11/'סכום נכסי הקרן'!$C$43</f>
        <v>0.16712656246358226</v>
      </c>
    </row>
    <row r="12" spans="2:13" ht="15" x14ac:dyDescent="0.25">
      <c r="B12" s="1" t="s">
        <v>200</v>
      </c>
      <c r="J12" s="1">
        <v>0</v>
      </c>
      <c r="K12" s="2">
        <v>0</v>
      </c>
      <c r="L12" s="2">
        <v>0</v>
      </c>
      <c r="M12" s="2">
        <f>J12/'סכום נכסי הקרן'!$C$43</f>
        <v>0</v>
      </c>
    </row>
    <row r="13" spans="2:13" ht="15" x14ac:dyDescent="0.25">
      <c r="B13" s="1" t="s">
        <v>201</v>
      </c>
    </row>
    <row r="14" spans="2:13" ht="15" x14ac:dyDescent="0.25">
      <c r="B14" s="1" t="s">
        <v>202</v>
      </c>
      <c r="J14" s="1">
        <v>423.78</v>
      </c>
      <c r="K14" s="2">
        <v>0</v>
      </c>
      <c r="L14" s="2">
        <v>0.73880000000000001</v>
      </c>
      <c r="M14" s="2">
        <f>J14/'סכום נכסי הקרן'!$C$43</f>
        <v>0.16712656246358226</v>
      </c>
    </row>
    <row r="15" spans="2:13" ht="15" x14ac:dyDescent="0.25">
      <c r="B15" s="1" t="s">
        <v>203</v>
      </c>
    </row>
    <row r="16" spans="2:13" x14ac:dyDescent="0.2">
      <c r="B16" s="3" t="s">
        <v>204</v>
      </c>
      <c r="C16" s="3">
        <v>1116060</v>
      </c>
      <c r="D16" s="3" t="s">
        <v>205</v>
      </c>
      <c r="E16" s="3">
        <v>513952457</v>
      </c>
      <c r="F16" s="3" t="s">
        <v>150</v>
      </c>
      <c r="G16" s="3" t="s">
        <v>59</v>
      </c>
      <c r="H16" s="3">
        <v>337</v>
      </c>
      <c r="I16" s="5">
        <v>25050</v>
      </c>
      <c r="J16" s="3">
        <v>84.42</v>
      </c>
      <c r="K16" s="4">
        <v>1E-4</v>
      </c>
      <c r="L16" s="4">
        <v>0.1472</v>
      </c>
      <c r="M16" s="9">
        <f>J16/'סכום נכסי הקרן'!$C$43</f>
        <v>3.3292803820792902E-2</v>
      </c>
    </row>
    <row r="17" spans="2:13" x14ac:dyDescent="0.2">
      <c r="B17" s="3" t="s">
        <v>206</v>
      </c>
      <c r="C17" s="3">
        <v>1099472</v>
      </c>
      <c r="D17" s="3" t="s">
        <v>205</v>
      </c>
      <c r="E17" s="3">
        <v>513502211</v>
      </c>
      <c r="F17" s="3" t="s">
        <v>150</v>
      </c>
      <c r="G17" s="3" t="s">
        <v>59</v>
      </c>
      <c r="H17" s="3">
        <v>820</v>
      </c>
      <c r="I17" s="5">
        <v>4034</v>
      </c>
      <c r="J17" s="3">
        <v>33.08</v>
      </c>
      <c r="K17" s="4">
        <v>1E-4</v>
      </c>
      <c r="L17" s="4">
        <v>5.7700000000000001E-2</v>
      </c>
      <c r="M17" s="9">
        <f>J17/'סכום נכסי הקרן'!$C$43</f>
        <v>1.3045794247711788E-2</v>
      </c>
    </row>
    <row r="18" spans="2:13" x14ac:dyDescent="0.2">
      <c r="B18" s="3" t="s">
        <v>207</v>
      </c>
      <c r="C18" s="3">
        <v>1117639</v>
      </c>
      <c r="D18" s="3" t="s">
        <v>205</v>
      </c>
      <c r="E18" s="3">
        <v>513502211</v>
      </c>
      <c r="F18" s="3" t="s">
        <v>150</v>
      </c>
      <c r="G18" s="3" t="s">
        <v>59</v>
      </c>
      <c r="H18" s="5">
        <v>2655</v>
      </c>
      <c r="I18" s="5">
        <v>2484</v>
      </c>
      <c r="J18" s="3">
        <v>65.95</v>
      </c>
      <c r="K18" s="4">
        <v>0</v>
      </c>
      <c r="L18" s="4">
        <v>0.115</v>
      </c>
      <c r="M18" s="9">
        <f>J18/'סכום נכסי הקרן'!$C$43</f>
        <v>2.6008770575471359E-2</v>
      </c>
    </row>
    <row r="19" spans="2:13" x14ac:dyDescent="0.2">
      <c r="B19" s="3" t="s">
        <v>208</v>
      </c>
      <c r="C19" s="3">
        <v>1121441</v>
      </c>
      <c r="D19" s="3" t="s">
        <v>205</v>
      </c>
      <c r="E19" s="3">
        <v>513502211</v>
      </c>
      <c r="F19" s="3" t="s">
        <v>150</v>
      </c>
      <c r="G19" s="3" t="s">
        <v>59</v>
      </c>
      <c r="H19" s="3">
        <v>212</v>
      </c>
      <c r="I19" s="5">
        <v>11100</v>
      </c>
      <c r="J19" s="3">
        <v>23.53</v>
      </c>
      <c r="K19" s="4">
        <v>0</v>
      </c>
      <c r="L19" s="4">
        <v>4.1000000000000002E-2</v>
      </c>
      <c r="M19" s="9">
        <f>J19/'סכום נכסי הקרן'!$C$43</f>
        <v>9.279550745122685E-3</v>
      </c>
    </row>
    <row r="20" spans="2:13" x14ac:dyDescent="0.2">
      <c r="B20" s="3" t="s">
        <v>209</v>
      </c>
      <c r="C20" s="3">
        <v>1101823</v>
      </c>
      <c r="D20" s="3" t="s">
        <v>205</v>
      </c>
      <c r="E20" s="3">
        <v>513801605</v>
      </c>
      <c r="F20" s="3" t="s">
        <v>150</v>
      </c>
      <c r="G20" s="3" t="s">
        <v>59</v>
      </c>
      <c r="H20" s="5">
        <v>1011</v>
      </c>
      <c r="I20" s="5">
        <v>3274</v>
      </c>
      <c r="J20" s="3">
        <v>33.1</v>
      </c>
      <c r="K20" s="4">
        <v>0</v>
      </c>
      <c r="L20" s="4">
        <v>5.7700000000000001E-2</v>
      </c>
      <c r="M20" s="9">
        <f>J20/'סכום נכסי הקרן'!$C$43</f>
        <v>1.305368166865962E-2</v>
      </c>
    </row>
    <row r="21" spans="2:13" x14ac:dyDescent="0.2">
      <c r="B21" s="3" t="s">
        <v>210</v>
      </c>
      <c r="C21" s="3">
        <v>1107556</v>
      </c>
      <c r="D21" s="3" t="s">
        <v>205</v>
      </c>
      <c r="E21" s="3">
        <v>513801605</v>
      </c>
      <c r="F21" s="3" t="s">
        <v>150</v>
      </c>
      <c r="G21" s="3" t="s">
        <v>59</v>
      </c>
      <c r="H21" s="5">
        <v>3341</v>
      </c>
      <c r="I21" s="5">
        <v>2251</v>
      </c>
      <c r="J21" s="3">
        <v>75.209999999999994</v>
      </c>
      <c r="K21" s="4">
        <v>1E-4</v>
      </c>
      <c r="L21" s="4">
        <v>0.13109999999999999</v>
      </c>
      <c r="M21" s="9">
        <f>J21/'סכום נכסי הקרן'!$C$43</f>
        <v>2.9660646474316914E-2</v>
      </c>
    </row>
    <row r="22" spans="2:13" x14ac:dyDescent="0.2">
      <c r="B22" s="3" t="s">
        <v>211</v>
      </c>
      <c r="C22" s="3">
        <v>1123249</v>
      </c>
      <c r="D22" s="3" t="s">
        <v>205</v>
      </c>
      <c r="E22" s="3">
        <v>514103811</v>
      </c>
      <c r="F22" s="3" t="s">
        <v>150</v>
      </c>
      <c r="G22" s="3" t="s">
        <v>59</v>
      </c>
      <c r="H22" s="5">
        <v>3455</v>
      </c>
      <c r="I22" s="5">
        <v>2457</v>
      </c>
      <c r="J22" s="3">
        <v>84.89</v>
      </c>
      <c r="K22" s="4">
        <v>0</v>
      </c>
      <c r="L22" s="4">
        <v>0.14799999999999999</v>
      </c>
      <c r="M22" s="9">
        <f>J22/'סכום נכסי הקרן'!$C$43</f>
        <v>3.3478158213066919E-2</v>
      </c>
    </row>
    <row r="23" spans="2:13" x14ac:dyDescent="0.2">
      <c r="B23" s="3" t="s">
        <v>212</v>
      </c>
      <c r="C23" s="3">
        <v>1124189</v>
      </c>
      <c r="D23" s="3" t="s">
        <v>205</v>
      </c>
      <c r="E23" s="3">
        <v>514103811</v>
      </c>
      <c r="F23" s="3" t="s">
        <v>150</v>
      </c>
      <c r="G23" s="3" t="s">
        <v>59</v>
      </c>
      <c r="H23" s="3">
        <v>214</v>
      </c>
      <c r="I23" s="5">
        <v>11030</v>
      </c>
      <c r="J23" s="3">
        <v>23.6</v>
      </c>
      <c r="K23" s="4">
        <v>0</v>
      </c>
      <c r="L23" s="4">
        <v>4.1099999999999998E-2</v>
      </c>
      <c r="M23" s="9">
        <f>J23/'סכום נכסי הקרן'!$C$43</f>
        <v>9.3071567184400926E-3</v>
      </c>
    </row>
    <row r="24" spans="2:13" ht="15" x14ac:dyDescent="0.25">
      <c r="B24" s="1" t="s">
        <v>213</v>
      </c>
      <c r="J24" s="1">
        <v>0</v>
      </c>
      <c r="K24" s="2">
        <v>0</v>
      </c>
      <c r="L24" s="2">
        <v>0</v>
      </c>
      <c r="M24" s="2">
        <f>J24/'סכום נכסי הקרן'!$C$43</f>
        <v>0</v>
      </c>
    </row>
    <row r="25" spans="2:13" ht="15" x14ac:dyDescent="0.25">
      <c r="B25" s="1" t="s">
        <v>214</v>
      </c>
    </row>
    <row r="26" spans="2:13" ht="15" x14ac:dyDescent="0.25">
      <c r="B26" s="1" t="s">
        <v>215</v>
      </c>
      <c r="J26" s="1">
        <v>0</v>
      </c>
      <c r="K26" s="2">
        <v>0</v>
      </c>
      <c r="L26" s="2">
        <v>0</v>
      </c>
      <c r="M26" s="2">
        <v>0</v>
      </c>
    </row>
    <row r="27" spans="2:13" ht="15" x14ac:dyDescent="0.25">
      <c r="B27" s="1" t="s">
        <v>216</v>
      </c>
    </row>
    <row r="28" spans="2:13" ht="15" x14ac:dyDescent="0.25">
      <c r="B28" s="1" t="s">
        <v>32</v>
      </c>
      <c r="J28" s="1">
        <v>0</v>
      </c>
      <c r="K28" s="2">
        <v>0</v>
      </c>
      <c r="L28" s="2">
        <v>0</v>
      </c>
      <c r="M28" s="2">
        <v>0</v>
      </c>
    </row>
    <row r="29" spans="2:13" ht="15" x14ac:dyDescent="0.25">
      <c r="B29" s="1" t="s">
        <v>33</v>
      </c>
    </row>
    <row r="30" spans="2:13" ht="15" x14ac:dyDescent="0.25">
      <c r="B30" s="1" t="s">
        <v>217</v>
      </c>
      <c r="J30" s="1">
        <v>0</v>
      </c>
      <c r="K30" s="2">
        <v>0</v>
      </c>
      <c r="L30" s="2">
        <v>0</v>
      </c>
      <c r="M30" s="2">
        <v>0</v>
      </c>
    </row>
    <row r="31" spans="2:13" ht="15" x14ac:dyDescent="0.25">
      <c r="B31" s="1" t="s">
        <v>218</v>
      </c>
    </row>
    <row r="32" spans="2:13" ht="15" x14ac:dyDescent="0.25">
      <c r="B32" s="1" t="s">
        <v>66</v>
      </c>
      <c r="J32" s="1">
        <v>149.84</v>
      </c>
      <c r="K32" s="2">
        <v>0</v>
      </c>
      <c r="L32" s="2">
        <v>0.26119999999999999</v>
      </c>
      <c r="M32" s="2">
        <f>J32/'סכום נכסי הקרן'!$C$43</f>
        <v>5.9092557741146752E-2</v>
      </c>
    </row>
    <row r="33" spans="2:13" ht="15" x14ac:dyDescent="0.25">
      <c r="B33" s="1" t="s">
        <v>219</v>
      </c>
      <c r="J33" s="1">
        <v>149.84</v>
      </c>
      <c r="K33" s="2">
        <v>0</v>
      </c>
      <c r="L33" s="2">
        <v>0.26119999999999999</v>
      </c>
      <c r="M33" s="2">
        <f>J33/'סכום נכסי הקרן'!$C$43</f>
        <v>5.9092557741146752E-2</v>
      </c>
    </row>
    <row r="34" spans="2:13" ht="15" x14ac:dyDescent="0.25">
      <c r="B34" s="1" t="s">
        <v>220</v>
      </c>
    </row>
    <row r="35" spans="2:13" x14ac:dyDescent="0.2">
      <c r="B35" s="3" t="s">
        <v>61</v>
      </c>
      <c r="C35" s="3" t="s">
        <v>62</v>
      </c>
      <c r="D35" s="3" t="s">
        <v>221</v>
      </c>
      <c r="E35" s="3">
        <v>5926</v>
      </c>
      <c r="F35" s="3" t="s">
        <v>150</v>
      </c>
      <c r="G35" s="3" t="s">
        <v>63</v>
      </c>
      <c r="H35" s="3">
        <v>116</v>
      </c>
      <c r="I35" s="5">
        <v>8133.9</v>
      </c>
      <c r="J35" s="3">
        <v>9.44</v>
      </c>
      <c r="K35" s="4">
        <v>0</v>
      </c>
      <c r="L35" s="4">
        <v>1.6400000000000001E-2</v>
      </c>
      <c r="M35" s="9">
        <f>J35/'סכום נכסי הקרן'!$C$43</f>
        <v>3.7228626873760363E-3</v>
      </c>
    </row>
    <row r="36" spans="2:13" x14ac:dyDescent="0.2">
      <c r="B36" s="3" t="s">
        <v>64</v>
      </c>
      <c r="C36" s="3" t="s">
        <v>65</v>
      </c>
      <c r="D36" s="3" t="s">
        <v>221</v>
      </c>
      <c r="E36" s="3">
        <v>8319</v>
      </c>
      <c r="F36" s="3" t="s">
        <v>150</v>
      </c>
      <c r="G36" s="3" t="s">
        <v>63</v>
      </c>
      <c r="H36" s="3">
        <v>146</v>
      </c>
      <c r="I36" s="5">
        <v>18997.05</v>
      </c>
      <c r="J36" s="3">
        <v>27.74</v>
      </c>
      <c r="K36" s="4">
        <v>0</v>
      </c>
      <c r="L36" s="4">
        <v>4.8399999999999999E-2</v>
      </c>
      <c r="M36" s="9">
        <f>J36/'סכום נכסי הקרן'!$C$43</f>
        <v>1.0939852854641023E-2</v>
      </c>
    </row>
    <row r="37" spans="2:13" x14ac:dyDescent="0.2">
      <c r="B37" s="3" t="s">
        <v>222</v>
      </c>
      <c r="C37" s="3" t="s">
        <v>223</v>
      </c>
      <c r="D37" s="3" t="s">
        <v>221</v>
      </c>
      <c r="E37" s="3">
        <v>8471</v>
      </c>
      <c r="F37" s="3" t="s">
        <v>150</v>
      </c>
      <c r="G37" s="3" t="s">
        <v>63</v>
      </c>
      <c r="H37" s="3">
        <v>59</v>
      </c>
      <c r="I37" s="5">
        <v>79194.09</v>
      </c>
      <c r="J37" s="3">
        <v>46.72</v>
      </c>
      <c r="K37" s="4">
        <v>0</v>
      </c>
      <c r="L37" s="4">
        <v>8.1500000000000003E-2</v>
      </c>
      <c r="M37" s="9">
        <f>J37/'סכום נכסי הקרן'!$C$43</f>
        <v>1.8425015334132249E-2</v>
      </c>
    </row>
    <row r="38" spans="2:13" x14ac:dyDescent="0.2">
      <c r="B38" s="3" t="s">
        <v>224</v>
      </c>
      <c r="C38" s="3" t="s">
        <v>225</v>
      </c>
      <c r="D38" s="3" t="s">
        <v>221</v>
      </c>
      <c r="E38" s="3">
        <v>8787</v>
      </c>
      <c r="F38" s="3" t="s">
        <v>150</v>
      </c>
      <c r="G38" s="3" t="s">
        <v>63</v>
      </c>
      <c r="H38" s="3">
        <v>54</v>
      </c>
      <c r="I38" s="5">
        <v>86778.3</v>
      </c>
      <c r="J38" s="3">
        <v>46.86</v>
      </c>
      <c r="K38" s="4">
        <v>0</v>
      </c>
      <c r="L38" s="4">
        <v>8.1699999999999995E-2</v>
      </c>
      <c r="M38" s="9">
        <f>J38/'סכום נכסי הקרן'!$C$43</f>
        <v>1.8480227280767064E-2</v>
      </c>
    </row>
    <row r="39" spans="2:13" x14ac:dyDescent="0.2">
      <c r="B39" s="3" t="s">
        <v>226</v>
      </c>
      <c r="C39" s="3" t="s">
        <v>227</v>
      </c>
      <c r="D39" s="3" t="s">
        <v>221</v>
      </c>
      <c r="E39" s="3">
        <v>8848</v>
      </c>
      <c r="F39" s="3" t="s">
        <v>150</v>
      </c>
      <c r="G39" s="3" t="s">
        <v>63</v>
      </c>
      <c r="H39" s="3">
        <v>138</v>
      </c>
      <c r="I39" s="5">
        <v>13826.87</v>
      </c>
      <c r="J39" s="3">
        <v>19.079999999999998</v>
      </c>
      <c r="K39" s="4">
        <v>0</v>
      </c>
      <c r="L39" s="4">
        <v>3.3300000000000003E-2</v>
      </c>
      <c r="M39" s="9">
        <f>J39/'סכום נכסי הקרן'!$C$43</f>
        <v>7.5245995842303784E-3</v>
      </c>
    </row>
    <row r="40" spans="2:13" ht="15" x14ac:dyDescent="0.25">
      <c r="B40" s="1" t="s">
        <v>228</v>
      </c>
      <c r="J40" s="1">
        <v>0</v>
      </c>
      <c r="K40" s="2">
        <v>0</v>
      </c>
      <c r="L40" s="2">
        <v>0</v>
      </c>
      <c r="M40" s="2">
        <f>J40/'סכום נכסי הקרן'!$C$43</f>
        <v>0</v>
      </c>
    </row>
    <row r="41" spans="2:13" ht="15" x14ac:dyDescent="0.25">
      <c r="B41" s="1" t="s">
        <v>229</v>
      </c>
    </row>
    <row r="42" spans="2:13" ht="15" x14ac:dyDescent="0.25">
      <c r="B42" s="1" t="s">
        <v>32</v>
      </c>
      <c r="J42" s="1">
        <v>0</v>
      </c>
      <c r="K42" s="2">
        <v>0</v>
      </c>
      <c r="L42" s="2">
        <v>0</v>
      </c>
      <c r="M42" s="2">
        <v>0</v>
      </c>
    </row>
    <row r="43" spans="2:13" ht="15" x14ac:dyDescent="0.25">
      <c r="B43" s="1" t="s">
        <v>33</v>
      </c>
    </row>
    <row r="44" spans="2:13" ht="15" x14ac:dyDescent="0.25">
      <c r="B44" s="1" t="s">
        <v>230</v>
      </c>
      <c r="J44" s="1">
        <v>0</v>
      </c>
      <c r="K44" s="2">
        <v>0</v>
      </c>
      <c r="L44" s="2">
        <v>0</v>
      </c>
      <c r="M44" s="2">
        <v>0</v>
      </c>
    </row>
    <row r="45" spans="2:13" ht="15" x14ac:dyDescent="0.25">
      <c r="B45" s="1" t="s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rightToLeft="1" workbookViewId="0"/>
  </sheetViews>
  <sheetFormatPr defaultRowHeight="14.25" x14ac:dyDescent="0.2"/>
  <sheetData>
    <row r="1" spans="2:15" ht="15" x14ac:dyDescent="0.25">
      <c r="B1" s="1" t="s">
        <v>0</v>
      </c>
      <c r="C1" s="1" t="s">
        <v>1</v>
      </c>
    </row>
    <row r="2" spans="2:15" ht="15" x14ac:dyDescent="0.25">
      <c r="B2" s="1" t="s">
        <v>2</v>
      </c>
    </row>
    <row r="3" spans="2:15" ht="15" x14ac:dyDescent="0.25">
      <c r="B3" s="1" t="s">
        <v>3</v>
      </c>
    </row>
    <row r="4" spans="2:15" ht="15" x14ac:dyDescent="0.25">
      <c r="B4" s="1" t="s">
        <v>366</v>
      </c>
    </row>
    <row r="5" spans="2:15" ht="15" x14ac:dyDescent="0.25">
      <c r="B5" s="1" t="s">
        <v>183</v>
      </c>
    </row>
    <row r="6" spans="2:15" ht="15" x14ac:dyDescent="0.25">
      <c r="B6" s="1" t="s">
        <v>194</v>
      </c>
    </row>
    <row r="8" spans="2:15" ht="15" x14ac:dyDescent="0.25">
      <c r="B8" s="1" t="s">
        <v>5</v>
      </c>
      <c r="C8" s="1" t="s">
        <v>6</v>
      </c>
      <c r="D8" s="1" t="s">
        <v>189</v>
      </c>
      <c r="E8" s="1" t="s">
        <v>68</v>
      </c>
      <c r="F8" s="1" t="s">
        <v>7</v>
      </c>
      <c r="G8" s="1" t="s">
        <v>8</v>
      </c>
      <c r="H8" s="1" t="s">
        <v>9</v>
      </c>
      <c r="I8" s="1" t="s">
        <v>12</v>
      </c>
      <c r="J8" s="1" t="s">
        <v>15</v>
      </c>
      <c r="K8" s="1" t="s">
        <v>87</v>
      </c>
      <c r="L8" s="1" t="s">
        <v>113</v>
      </c>
      <c r="M8" s="1" t="s">
        <v>17</v>
      </c>
      <c r="N8" s="1" t="s">
        <v>18</v>
      </c>
      <c r="O8" s="1" t="s">
        <v>192</v>
      </c>
    </row>
    <row r="9" spans="2:15" ht="15" x14ac:dyDescent="0.25">
      <c r="K9" s="1" t="s">
        <v>88</v>
      </c>
      <c r="L9" s="1" t="s">
        <v>22</v>
      </c>
      <c r="M9" s="1" t="s">
        <v>21</v>
      </c>
      <c r="N9" s="1" t="s">
        <v>21</v>
      </c>
      <c r="O9" s="1" t="s">
        <v>21</v>
      </c>
    </row>
    <row r="10" spans="2:15" ht="15" x14ac:dyDescent="0.25">
      <c r="B10" s="1" t="s">
        <v>195</v>
      </c>
      <c r="L10" s="1">
        <v>0</v>
      </c>
      <c r="M10" s="2">
        <v>0</v>
      </c>
      <c r="N10" s="2">
        <v>0</v>
      </c>
      <c r="O10" s="2">
        <v>0</v>
      </c>
    </row>
    <row r="11" spans="2:15" ht="15" x14ac:dyDescent="0.25">
      <c r="B11" s="1" t="s">
        <v>46</v>
      </c>
      <c r="L11" s="1">
        <v>0</v>
      </c>
      <c r="M11" s="2">
        <v>0</v>
      </c>
      <c r="N11" s="2">
        <v>0</v>
      </c>
      <c r="O11" s="2">
        <v>0</v>
      </c>
    </row>
    <row r="12" spans="2:15" ht="15" x14ac:dyDescent="0.25">
      <c r="B12" s="1" t="s">
        <v>196</v>
      </c>
    </row>
    <row r="13" spans="2:15" ht="15" x14ac:dyDescent="0.25">
      <c r="B13" s="1" t="s">
        <v>66</v>
      </c>
      <c r="L13" s="1">
        <v>0</v>
      </c>
      <c r="M13" s="2">
        <v>0</v>
      </c>
      <c r="N13" s="2">
        <v>0</v>
      </c>
      <c r="O13" s="2">
        <v>0</v>
      </c>
    </row>
    <row r="14" spans="2:15" ht="15" x14ac:dyDescent="0.25">
      <c r="B14" s="1" t="s">
        <v>197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rightToLeft="1" workbookViewId="0"/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366</v>
      </c>
    </row>
    <row r="5" spans="2:12" ht="15" x14ac:dyDescent="0.25">
      <c r="B5" s="1" t="s">
        <v>183</v>
      </c>
    </row>
    <row r="6" spans="2:12" ht="15" x14ac:dyDescent="0.25">
      <c r="B6" s="1" t="s">
        <v>138</v>
      </c>
    </row>
    <row r="8" spans="2:12" ht="15" x14ac:dyDescent="0.25">
      <c r="B8" s="1" t="s">
        <v>5</v>
      </c>
      <c r="C8" s="1" t="s">
        <v>6</v>
      </c>
      <c r="D8" s="1" t="s">
        <v>189</v>
      </c>
      <c r="E8" s="1" t="s">
        <v>7</v>
      </c>
      <c r="F8" s="1" t="s">
        <v>12</v>
      </c>
      <c r="G8" s="1" t="s">
        <v>15</v>
      </c>
      <c r="H8" s="1" t="s">
        <v>87</v>
      </c>
      <c r="I8" s="1" t="s">
        <v>113</v>
      </c>
      <c r="J8" s="1" t="s">
        <v>17</v>
      </c>
      <c r="K8" s="1" t="s">
        <v>18</v>
      </c>
      <c r="L8" s="1" t="s">
        <v>192</v>
      </c>
    </row>
    <row r="9" spans="2:12" ht="15" x14ac:dyDescent="0.25">
      <c r="H9" s="1" t="s">
        <v>88</v>
      </c>
      <c r="I9" s="1" t="s">
        <v>22</v>
      </c>
      <c r="J9" s="1" t="s">
        <v>21</v>
      </c>
      <c r="K9" s="1" t="s">
        <v>21</v>
      </c>
      <c r="L9" s="1" t="s">
        <v>21</v>
      </c>
    </row>
    <row r="10" spans="2:12" ht="15" x14ac:dyDescent="0.25">
      <c r="B10" s="1" t="s">
        <v>139</v>
      </c>
      <c r="I10" s="1">
        <v>0</v>
      </c>
      <c r="J10" s="2">
        <v>0</v>
      </c>
      <c r="K10" s="2">
        <v>0</v>
      </c>
      <c r="L10" s="2">
        <v>0</v>
      </c>
    </row>
    <row r="11" spans="2:12" ht="15" x14ac:dyDescent="0.25">
      <c r="B11" s="1" t="s">
        <v>46</v>
      </c>
      <c r="I11" s="1">
        <v>0</v>
      </c>
      <c r="J11" s="2">
        <v>0</v>
      </c>
      <c r="K11" s="2">
        <v>0</v>
      </c>
      <c r="L11" s="2">
        <v>0</v>
      </c>
    </row>
    <row r="12" spans="2:12" ht="15" x14ac:dyDescent="0.25">
      <c r="B12" s="1" t="s">
        <v>140</v>
      </c>
    </row>
    <row r="13" spans="2:12" ht="15" x14ac:dyDescent="0.25">
      <c r="B13" s="1" t="s">
        <v>66</v>
      </c>
      <c r="I13" s="1">
        <v>0</v>
      </c>
      <c r="J13" s="2">
        <v>0</v>
      </c>
      <c r="K13" s="2">
        <v>0</v>
      </c>
      <c r="L13" s="2">
        <v>0</v>
      </c>
    </row>
    <row r="14" spans="2:12" ht="15" x14ac:dyDescent="0.25">
      <c r="B14" s="1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במקרקעין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Company>Poalim Sahar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Erena Gofman</cp:lastModifiedBy>
  <dcterms:created xsi:type="dcterms:W3CDTF">2017-01-14T13:55:52Z</dcterms:created>
  <dcterms:modified xsi:type="dcterms:W3CDTF">2017-01-16T07:09:26Z</dcterms:modified>
</cp:coreProperties>
</file>