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30" yWindow="630" windowWidth="15180" windowHeight="10620" firstSheet="25" activeTab="25"/>
  </bookViews>
  <sheets>
    <sheet name="סכום נכסי הקרן" sheetId="31" r:id="rId1"/>
    <sheet name="מזומנים" sheetId="30" r:id="rId2"/>
    <sheet name="תעודות התחייבות ממשלתיות" sheetId="29" r:id="rId3"/>
    <sheet name="תעודות חוב מסחריות" sheetId="28" r:id="rId4"/>
    <sheet name="אג&quot;ח קונצרני" sheetId="27" r:id="rId5"/>
    <sheet name="מניות" sheetId="26" r:id="rId6"/>
    <sheet name="תעודות סל" sheetId="25" r:id="rId7"/>
    <sheet name="קרנות נאמנות" sheetId="24" r:id="rId8"/>
    <sheet name="כתבי אופציה" sheetId="23" r:id="rId9"/>
    <sheet name="אופציות" sheetId="22" r:id="rId10"/>
    <sheet name="חוזים עתידיים" sheetId="21" r:id="rId11"/>
    <sheet name="מוצרים מובנים" sheetId="20" r:id="rId12"/>
    <sheet name="לא סחיר - תעודות התחייבות ממשלת" sheetId="19" r:id="rId13"/>
    <sheet name="לא סחיר - תעודות חוב מסחריות" sheetId="18" r:id="rId14"/>
    <sheet name="לא סחיר - אג&quot;ח קונצרני" sheetId="17" r:id="rId15"/>
    <sheet name="לא סחיר - מניות" sheetId="16" r:id="rId16"/>
    <sheet name="לא סחיר - קרנות השקעה" sheetId="15" r:id="rId17"/>
    <sheet name="לא סחיר - כתבי אופציה" sheetId="14" r:id="rId18"/>
    <sheet name="לא סחיר - אופציות" sheetId="13" r:id="rId19"/>
    <sheet name="לא סחיר - חוזים עתידיים" sheetId="12" r:id="rId20"/>
    <sheet name="לא סחיר - מוצרים מובנים" sheetId="11" r:id="rId21"/>
    <sheet name="הלוואות" sheetId="10" r:id="rId22"/>
    <sheet name="פקדונות מעל 3 חודשים" sheetId="9" r:id="rId23"/>
    <sheet name="זכויות במקרקעין" sheetId="8" r:id="rId24"/>
    <sheet name="השקעה בחברות מוחזקות" sheetId="7" r:id="rId25"/>
    <sheet name="השקעות אחרות" sheetId="6" r:id="rId26"/>
    <sheet name="יתרת התחייבות להשקעה" sheetId="5" r:id="rId27"/>
    <sheet name="עלות מתואמת אג&quot;ח קונצרני סחיר" sheetId="4" r:id="rId28"/>
    <sheet name="עלות מתואמת אג&quot;ח קונצרני ל.סחיר" sheetId="3" r:id="rId29"/>
    <sheet name="עלות מתואמת מסגרות אשראי ללווים" sheetId="2" r:id="rId30"/>
  </sheets>
  <calcPr calcId="145621"/>
</workbook>
</file>

<file path=xl/calcChain.xml><?xml version="1.0" encoding="utf-8"?>
<calcChain xmlns="http://schemas.openxmlformats.org/spreadsheetml/2006/main">
  <c r="C38" i="31" l="1"/>
  <c r="I9" i="6"/>
  <c r="J12" i="30" l="1"/>
  <c r="J11" i="30" l="1"/>
  <c r="K12" i="30"/>
  <c r="J10" i="30" l="1"/>
  <c r="C12" i="31" l="1"/>
  <c r="C43" i="31" l="1"/>
  <c r="K10" i="6" s="1"/>
  <c r="D12" i="31" l="1"/>
  <c r="K9" i="6"/>
  <c r="K14" i="6"/>
  <c r="K13" i="21"/>
  <c r="M21" i="25"/>
  <c r="M17" i="25"/>
  <c r="M11" i="25"/>
  <c r="N116" i="26"/>
  <c r="N111" i="26"/>
  <c r="N107" i="26"/>
  <c r="N103" i="26"/>
  <c r="N99" i="26"/>
  <c r="N95" i="26"/>
  <c r="N91" i="26"/>
  <c r="N87" i="26"/>
  <c r="N83" i="26"/>
  <c r="N79" i="26"/>
  <c r="N75" i="26"/>
  <c r="N71" i="26"/>
  <c r="N67" i="26"/>
  <c r="N63" i="26"/>
  <c r="N59" i="26"/>
  <c r="N55" i="26"/>
  <c r="N51" i="26"/>
  <c r="N47" i="26"/>
  <c r="N43" i="26"/>
  <c r="N39" i="26"/>
  <c r="N34" i="26"/>
  <c r="N30" i="26"/>
  <c r="N26" i="26"/>
  <c r="N22" i="26"/>
  <c r="N18" i="26"/>
  <c r="N14" i="26"/>
  <c r="Q28" i="29"/>
  <c r="Q22" i="29"/>
  <c r="Q11" i="29"/>
  <c r="D16" i="31"/>
  <c r="D32" i="31"/>
  <c r="D41" i="31"/>
  <c r="D39" i="31"/>
  <c r="D23" i="31"/>
  <c r="D38" i="31"/>
  <c r="D22" i="31"/>
  <c r="D29" i="31"/>
  <c r="K17" i="6"/>
  <c r="K13" i="6"/>
  <c r="K11" i="21"/>
  <c r="M20" i="25"/>
  <c r="M16" i="25"/>
  <c r="M10" i="25"/>
  <c r="N115" i="26"/>
  <c r="N110" i="26"/>
  <c r="N106" i="26"/>
  <c r="N102" i="26"/>
  <c r="N98" i="26"/>
  <c r="N94" i="26"/>
  <c r="N90" i="26"/>
  <c r="N86" i="26"/>
  <c r="N82" i="26"/>
  <c r="N78" i="26"/>
  <c r="N74" i="26"/>
  <c r="N70" i="26"/>
  <c r="N66" i="26"/>
  <c r="N62" i="26"/>
  <c r="N58" i="26"/>
  <c r="N54" i="26"/>
  <c r="N50" i="26"/>
  <c r="N46" i="26"/>
  <c r="N42" i="26"/>
  <c r="N38" i="26"/>
  <c r="N33" i="26"/>
  <c r="N29" i="26"/>
  <c r="N25" i="26"/>
  <c r="N21" i="26"/>
  <c r="N17" i="26"/>
  <c r="N12" i="26"/>
  <c r="Q27" i="29"/>
  <c r="Q20" i="29"/>
  <c r="Q10" i="29"/>
  <c r="D20" i="31"/>
  <c r="D36" i="31"/>
  <c r="D44" i="31"/>
  <c r="L17" i="30"/>
  <c r="K16" i="6"/>
  <c r="K10" i="21"/>
  <c r="M14" i="25"/>
  <c r="N114" i="26"/>
  <c r="N105" i="26"/>
  <c r="N97" i="26"/>
  <c r="N89" i="26"/>
  <c r="N81" i="26"/>
  <c r="N73" i="26"/>
  <c r="N65" i="26"/>
  <c r="N57" i="26"/>
  <c r="N49" i="26"/>
  <c r="N41" i="26"/>
  <c r="N32" i="26"/>
  <c r="N24" i="26"/>
  <c r="N16" i="26"/>
  <c r="Q25" i="29"/>
  <c r="D37" i="31"/>
  <c r="L16" i="30"/>
  <c r="D43" i="31"/>
  <c r="D19" i="31"/>
  <c r="D30" i="31"/>
  <c r="D33" i="31"/>
  <c r="K15" i="6"/>
  <c r="M22" i="25"/>
  <c r="M12" i="25"/>
  <c r="N113" i="26"/>
  <c r="N104" i="26"/>
  <c r="N96" i="26"/>
  <c r="N88" i="26"/>
  <c r="N80" i="26"/>
  <c r="N72" i="26"/>
  <c r="N64" i="26"/>
  <c r="N56" i="26"/>
  <c r="N48" i="26"/>
  <c r="N40" i="26"/>
  <c r="N31" i="26"/>
  <c r="N23" i="26"/>
  <c r="N15" i="26"/>
  <c r="Q23" i="29"/>
  <c r="D13" i="31"/>
  <c r="D40" i="31"/>
  <c r="D35" i="31"/>
  <c r="D15" i="31"/>
  <c r="D26" i="31"/>
  <c r="D25" i="31"/>
  <c r="M19" i="25"/>
  <c r="N118" i="26"/>
  <c r="N109" i="26"/>
  <c r="N101" i="26"/>
  <c r="N93" i="26"/>
  <c r="N85" i="26"/>
  <c r="N77" i="26"/>
  <c r="N69" i="26"/>
  <c r="N61" i="26"/>
  <c r="N53" i="26"/>
  <c r="N45" i="26"/>
  <c r="N36" i="26"/>
  <c r="N28" i="26"/>
  <c r="N20" i="26"/>
  <c r="N11" i="26"/>
  <c r="Q16" i="29"/>
  <c r="D24" i="31"/>
  <c r="D31" i="31"/>
  <c r="D42" i="31"/>
  <c r="D18" i="31"/>
  <c r="D21" i="31"/>
  <c r="K15" i="21"/>
  <c r="M18" i="25"/>
  <c r="N117" i="26"/>
  <c r="N108" i="26"/>
  <c r="N100" i="26"/>
  <c r="N92" i="26"/>
  <c r="N84" i="26"/>
  <c r="N76" i="26"/>
  <c r="N68" i="26"/>
  <c r="N60" i="26"/>
  <c r="N52" i="26"/>
  <c r="N44" i="26"/>
  <c r="N35" i="26"/>
  <c r="N27" i="26"/>
  <c r="N19" i="26"/>
  <c r="N10" i="26"/>
  <c r="Q12" i="29"/>
  <c r="D28" i="31"/>
  <c r="D27" i="31"/>
  <c r="D34" i="31"/>
  <c r="D14" i="31"/>
  <c r="D17" i="31"/>
  <c r="L12" i="30"/>
  <c r="L11" i="30"/>
  <c r="L10" i="30"/>
</calcChain>
</file>

<file path=xl/sharedStrings.xml><?xml version="1.0" encoding="utf-8"?>
<sst xmlns="http://schemas.openxmlformats.org/spreadsheetml/2006/main" count="1676" uniqueCount="425">
  <si>
    <t>ד ו " ח   ר י ב ע ו נ י   ל א ו צ ר</t>
  </si>
  <si>
    <t>תאריך הפקה: 15/01/2017</t>
  </si>
  <si>
    <t>רשימת  נכסי  הקופה  ליום 29/12/2016</t>
  </si>
  <si>
    <t>חשבון: 23510 איביאי גמל מדד מניות</t>
  </si>
  <si>
    <t>מסגרות אשראי מנוצלות ללווים</t>
  </si>
  <si>
    <t>שם המנפיק/שם נייר ערך</t>
  </si>
  <si>
    <t>מספר ני"ע</t>
  </si>
  <si>
    <t>ע נ ף    מ ס ח ר</t>
  </si>
  <si>
    <t>דירוג</t>
  </si>
  <si>
    <t>שם מדרג</t>
  </si>
  <si>
    <t>תאריך רכישה</t>
  </si>
  <si>
    <t>מח"מ</t>
  </si>
  <si>
    <t>סוג מטבע</t>
  </si>
  <si>
    <t>שיעור ריבית</t>
  </si>
  <si>
    <t>ריבית אפקטיבית</t>
  </si>
  <si>
    <t>ערך נקוב</t>
  </si>
  <si>
    <t>עלות מתואמת</t>
  </si>
  <si>
    <t>שיעור מהערך הנקוב המונפק</t>
  </si>
  <si>
    <t>שעור מנכסי אפיק ההשקעה</t>
  </si>
  <si>
    <t>שעור מסך נכסי השקעה**</t>
  </si>
  <si>
    <t>שנים</t>
  </si>
  <si>
    <t>אחוזים</t>
  </si>
  <si>
    <t>אלפי ש"ח</t>
  </si>
  <si>
    <t>סה"כ מסגרות אשראי מנוצלות ללווים</t>
  </si>
  <si>
    <t>אג"ח קונצרני לא סחיר</t>
  </si>
  <si>
    <t>סה"כ אג"ח קונצרני לא סחירות בישראל</t>
  </si>
  <si>
    <t>סה"כ צמוד מדד</t>
  </si>
  <si>
    <t>צמוד מדד</t>
  </si>
  <si>
    <t>סה"כ לא צמוד</t>
  </si>
  <si>
    <t>לא צמוד</t>
  </si>
  <si>
    <t>סה"כ צמודות למט"ח</t>
  </si>
  <si>
    <t>צמודות למט"ח</t>
  </si>
  <si>
    <t>סה"כ אחר</t>
  </si>
  <si>
    <t>אחר</t>
  </si>
  <si>
    <t>אג"ח קונצרני סחיר</t>
  </si>
  <si>
    <t>סה"כ אג"ח קונצרניות סחירות בישראל</t>
  </si>
  <si>
    <t>סה"כ צמודות</t>
  </si>
  <si>
    <t>צמודות</t>
  </si>
  <si>
    <t>סה"כ לא צמודות</t>
  </si>
  <si>
    <t>לא צמודות</t>
  </si>
  <si>
    <t>סה"כ צמודות למדד אחר</t>
  </si>
  <si>
    <t>צמודות למדד אחר</t>
  </si>
  <si>
    <t>יתרת התחייבות להשקעה</t>
  </si>
  <si>
    <t>סכום ההתחייבות</t>
  </si>
  <si>
    <t>תאריך סיום ההתחייבות</t>
  </si>
  <si>
    <t>סה"כ יתרות התחייבות להשקעה</t>
  </si>
  <si>
    <t>סה"כ בישראל</t>
  </si>
  <si>
    <t>בישראל</t>
  </si>
  <si>
    <t>סה"כ חו"ל</t>
  </si>
  <si>
    <t>בחו"ל</t>
  </si>
  <si>
    <t>השקעות אחרות</t>
  </si>
  <si>
    <t>שם המדרג</t>
  </si>
  <si>
    <t>שיעור הריבית</t>
  </si>
  <si>
    <t>תשואה לפדיון</t>
  </si>
  <si>
    <t>שווי הוגן</t>
  </si>
  <si>
    <t>שעור מסך נכסי השקעה</t>
  </si>
  <si>
    <t>סה"כ השקעות אחרות</t>
  </si>
  <si>
    <t>תשלומים לקבל</t>
  </si>
  <si>
    <t>כימיקלים לישראל מ"ר 1 ש"ח</t>
  </si>
  <si>
    <t>שקל חדש</t>
  </si>
  <si>
    <t>אלקטרה ישראל מ"ר</t>
  </si>
  <si>
    <t>נורסטאר החזקות אינק מ"ר</t>
  </si>
  <si>
    <t>דלק מערכות רכב מ"ר (גל תעשיות)</t>
  </si>
  <si>
    <t>סה"כ בחו"ל</t>
  </si>
  <si>
    <t>השקעה בחברות מוחזקות</t>
  </si>
  <si>
    <t>מספר מנפיק</t>
  </si>
  <si>
    <t>סה"כ השקעות בחברות מוחזקות</t>
  </si>
  <si>
    <t>השקעות בחברות מוחזקות בישראל</t>
  </si>
  <si>
    <t>סה"כ בחו'ל</t>
  </si>
  <si>
    <t>השקעות בחברות מוחזקות בחו"ל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</si>
  <si>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</si>
  <si>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</si>
  <si>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</si>
  <si>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</si>
  <si>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</si>
  <si>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</si>
  <si>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</si>
  <si>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</si>
  <si>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מניב</t>
  </si>
  <si>
    <t>סה"כ לא מניב</t>
  </si>
  <si>
    <t>לא מניב</t>
  </si>
  <si>
    <t>סה"כ מקרקעין בחו"ל</t>
  </si>
  <si>
    <t>פקדונות מעל 3 חודשים</t>
  </si>
  <si>
    <t>תנאי ושיעור ריבית</t>
  </si>
  <si>
    <t>שער</t>
  </si>
  <si>
    <t>אגורות</t>
  </si>
  <si>
    <t>סה"כ פקדונות מעל 3 חודשים</t>
  </si>
  <si>
    <t>צמוד למדד</t>
  </si>
  <si>
    <t>נקוב במט"ח</t>
  </si>
  <si>
    <t>צמוד למט"ח</t>
  </si>
  <si>
    <t>הלוואות</t>
  </si>
  <si>
    <t>קונסורציום כן/לא</t>
  </si>
  <si>
    <t>שיעור הריבית ממוצע</t>
  </si>
  <si>
    <t>סה"כ הלוואות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</si>
  <si>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</si>
  <si>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</si>
  <si>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</si>
  <si>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</si>
  <si>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</si>
  <si>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</si>
  <si>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</si>
  <si>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</si>
  <si>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</si>
  <si>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</si>
  <si>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</si>
  <si>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</si>
  <si>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סה"כ מובטחות במשכנתא או תיקי משכנתא</t>
  </si>
  <si>
    <t>ג.ניירות ערך לא סחירים</t>
  </si>
  <si>
    <t>מוצרים מובנים</t>
  </si>
  <si>
    <t>נכס בסיס</t>
  </si>
  <si>
    <t>שווי שוק</t>
  </si>
  <si>
    <t>סה"כ מוצרים מובנים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</si>
  <si>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</si>
  <si>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</si>
  <si>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</si>
  <si>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</si>
  <si>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</si>
  <si>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(TRANCH)בדרוג AA-ומעלה</t>
  </si>
  <si>
    <t>שכבת חוב (TRANCH)בדרוג BBB-עדA+</t>
  </si>
  <si>
    <t>שכבת חוב (TRANCH)בדרוג BB+ומטה</t>
  </si>
  <si>
    <t>שכבת חוב (EQUITY TRANCH)</t>
  </si>
  <si>
    <t>חוזים עתידיים</t>
  </si>
  <si>
    <t>סה"כ חוזים עתידיים</t>
  </si>
  <si>
    <t>סה"כ חוזים עתידיים בישראל</t>
  </si>
  <si>
    <t>מדדים כולל מניות</t>
  </si>
  <si>
    <t>שקל/מט"ח</t>
  </si>
  <si>
    <t>מט"ח/מט"ח</t>
  </si>
  <si>
    <t>ריבית</t>
  </si>
  <si>
    <t>סה"כ חוזים עתידיים בחו"ל</t>
  </si>
  <si>
    <t>מטבע</t>
  </si>
  <si>
    <t>אופציות</t>
  </si>
  <si>
    <t>סה"כ אופציות</t>
  </si>
  <si>
    <t>סה"כ אופציות בישראל</t>
  </si>
  <si>
    <t>סה"כ אופציות בחו"ל</t>
  </si>
  <si>
    <t>סחורות</t>
  </si>
  <si>
    <t>כתבי אופציה</t>
  </si>
  <si>
    <t>סה"כ כתבי אופציה</t>
  </si>
  <si>
    <t>כתבי אופציה בישראל</t>
  </si>
  <si>
    <t>כתבי אופציה בחו"ל</t>
  </si>
  <si>
    <t>קרנות השקעה</t>
  </si>
  <si>
    <t>סה"כ קרנות השקעה</t>
  </si>
  <si>
    <t>סה"כ קרנות השקעה בישראל</t>
  </si>
  <si>
    <t>קרנות הון סיכון</t>
  </si>
  <si>
    <t>קרנות גידור</t>
  </si>
  <si>
    <t>קרנות נדל"ן</t>
  </si>
  <si>
    <t>קרנות השקעה אחרות</t>
  </si>
  <si>
    <t>סה"כ קרנות השקעה בחו"ל</t>
  </si>
  <si>
    <t>מניות</t>
  </si>
  <si>
    <t>ספק המידע</t>
  </si>
  <si>
    <t>סה"כ מניות</t>
  </si>
  <si>
    <t>סה"כ מניות בישראל</t>
  </si>
  <si>
    <t>סה"כ חברות ישראליות בחו"ל</t>
  </si>
  <si>
    <t>חברות ישראליות בחו"ל</t>
  </si>
  <si>
    <t>סה"כ חברות זרות בחו"ל</t>
  </si>
  <si>
    <t>חברות זרות בחו"ל</t>
  </si>
  <si>
    <t>אג"ח קונצרני</t>
  </si>
  <si>
    <t>שעור מערך נקוב מונפק</t>
  </si>
  <si>
    <t>סה"כ אג"ח קונצרני</t>
  </si>
  <si>
    <t>סה"כ אג"ח קונצרני של חב' ישראליות</t>
  </si>
  <si>
    <t>אג"ח קונצרני של חברות ישראליות</t>
  </si>
  <si>
    <t>סה"כ אג"ח קונצרני של חברות זרות</t>
  </si>
  <si>
    <t>אג"ח קונצרני של חברות זרות</t>
  </si>
  <si>
    <t>תעודות חוב מסחריות</t>
  </si>
  <si>
    <t>סה"כ תעודות חוב מסחריות</t>
  </si>
  <si>
    <t>צמוד מדד:</t>
  </si>
  <si>
    <t>סה"כ צמוד מט"ח</t>
  </si>
  <si>
    <t>צמוד מט"ח:</t>
  </si>
  <si>
    <t>סה"כ תעודת חוב מסחריות-חב' ישראליות</t>
  </si>
  <si>
    <t>תעודות חוב מסחריות של חברות ישראליות</t>
  </si>
  <si>
    <t>סה"כ תעודות חוב מסחריות-חברות זרות</t>
  </si>
  <si>
    <t>תעודות חוב מסחריות של חברות זרות</t>
  </si>
  <si>
    <t>תעודות התחייבות ממשלתי</t>
  </si>
  <si>
    <t>סה"כ תעודות התחייבות ממשלתיות</t>
  </si>
  <si>
    <t>ערד</t>
  </si>
  <si>
    <t>מירון</t>
  </si>
  <si>
    <t>פקדונות חשכ"ל</t>
  </si>
  <si>
    <t>סה"כ אג"ח ממשלת ישראל שהונפקו בחו"ל</t>
  </si>
  <si>
    <t>אג"ח של ממשלת ישראל שהונפקו בחו"ל</t>
  </si>
  <si>
    <t>סה"כ אג"ח שהנפיקו ממשלות זרות בחו"ל</t>
  </si>
  <si>
    <t>אג"ח ל.ס שהנפיקו ממשלות זרות בחו"ל</t>
  </si>
  <si>
    <t>ב.ניירות ערך סחירים</t>
  </si>
  <si>
    <t>שכבת חוב דירוג AA-ומעלה</t>
  </si>
  <si>
    <t>שכבת חוב בדירוג BBB-עד A+</t>
  </si>
  <si>
    <t>שכבת חוב בדרוג BB+ ומטה</t>
  </si>
  <si>
    <t>שכבת הון</t>
  </si>
  <si>
    <t>שכבת חוב בדירוג AA-ומעלה</t>
  </si>
  <si>
    <t>זירת מסחר</t>
  </si>
  <si>
    <t>ישראל</t>
  </si>
  <si>
    <t>חו"ל</t>
  </si>
  <si>
    <t>STOXX EUROPE 600  MAR17</t>
  </si>
  <si>
    <t>DE000A1DKQK4</t>
  </si>
  <si>
    <t>DAX</t>
  </si>
  <si>
    <t>שונות</t>
  </si>
  <si>
    <t>EURO</t>
  </si>
  <si>
    <t>שיעור מנכסי השקעה**</t>
  </si>
  <si>
    <t>מט"ח</t>
  </si>
  <si>
    <t>קרנות נאמנות</t>
  </si>
  <si>
    <t>סה"כ תעודות השתתפות בקרנות נאמנות</t>
  </si>
  <si>
    <t>6.תעודות השתתפות בקרנות נאמנות בישראל</t>
  </si>
  <si>
    <t>תעודות השתתפות בקרנות נאמנות בחו"ל</t>
  </si>
  <si>
    <t>תעודות סל</t>
  </si>
  <si>
    <t>סה"כ תעודות סל</t>
  </si>
  <si>
    <t>סה"כ שמחקות מדדי מניות בישראל</t>
  </si>
  <si>
    <t>שמחקות מדדי מניות בישראל</t>
  </si>
  <si>
    <t>סה"כ שמחקות מדדי מניות בחו"ל</t>
  </si>
  <si>
    <t>שמחקות מדדי מניות בחו"ל</t>
  </si>
  <si>
    <t>קסם 225 Nikkei (PR)</t>
  </si>
  <si>
    <t>TASE</t>
  </si>
  <si>
    <t>תכלית 500 P&amp;S (PR)</t>
  </si>
  <si>
    <t>תכלית שווקים מתעוררים MSCI (NTR)</t>
  </si>
  <si>
    <t>תכלית 600 STOXX Europe (PR)</t>
  </si>
  <si>
    <t>הראל סל 500 P&amp;S (PR)</t>
  </si>
  <si>
    <t>הראל סל MSCI שווקים מתעוררים (Da4)</t>
  </si>
  <si>
    <t>סה"כ שמחקות מדדים אחרים בישראל</t>
  </si>
  <si>
    <t>שמחקות מדדים אחרים בישראל</t>
  </si>
  <si>
    <t>סה"כ שמחקות מדדים אחרים בחו"ל</t>
  </si>
  <si>
    <t>שמחקות מדדים אחרים בחו"ל</t>
  </si>
  <si>
    <t>סה"כ SHORT</t>
  </si>
  <si>
    <t>SHORT</t>
  </si>
  <si>
    <t>סה"כ שמחקות מדדי מניות</t>
  </si>
  <si>
    <t>שמחקות מדדי מניות</t>
  </si>
  <si>
    <t>סה"כ שמחקות מדדים אחרים</t>
  </si>
  <si>
    <t>שמחקות ממדים אחרים</t>
  </si>
  <si>
    <t>סה"כ SRORT</t>
  </si>
  <si>
    <t>סה"כ תל-אביב 25</t>
  </si>
  <si>
    <t>תל-אביב 25:</t>
  </si>
  <si>
    <t>פועלים מ"ר</t>
  </si>
  <si>
    <t>בורסה ת"א</t>
  </si>
  <si>
    <t>בנקים</t>
  </si>
  <si>
    <t>לאומי מ"ר</t>
  </si>
  <si>
    <t>דיסקונט מ"ר א'</t>
  </si>
  <si>
    <t>בנק מזרחי מ"ר</t>
  </si>
  <si>
    <t>בינלאומי 5 מ"ר</t>
  </si>
  <si>
    <t>החברה לישראל מ"ר א' 1 ש"ח</t>
  </si>
  <si>
    <t>השקעה ואחזקות</t>
  </si>
  <si>
    <t>שטראוס גרופ מ"ר</t>
  </si>
  <si>
    <t>מזון</t>
  </si>
  <si>
    <t>כימיה גומי ופלסטיק</t>
  </si>
  <si>
    <t>גזית גלוב מ"ר (גלוב ריט מ.ג.ן)</t>
  </si>
  <si>
    <t>נדלן ובינוי</t>
  </si>
  <si>
    <t>טבע מ"ר 1 ש"ח</t>
  </si>
  <si>
    <t>קבוצת דלק בע"מ מ"ר</t>
  </si>
  <si>
    <t>נייס מערכות מ"ר 1 ש"ח</t>
  </si>
  <si>
    <t>טכנולוגיה</t>
  </si>
  <si>
    <t>דלק קידוחים שותפות מוגבלת מ"ר</t>
  </si>
  <si>
    <t>אנרגיה וחיפושי נפט וגז</t>
  </si>
  <si>
    <t>אבנר חיפושי נפט וגז שותפות מוגבלת</t>
  </si>
  <si>
    <t>ישראמקו מ"ר 0.01 ש"ח</t>
  </si>
  <si>
    <t>פרוטארום מ"ר</t>
  </si>
  <si>
    <t>בזק מ"ר 1 ש"ח</t>
  </si>
  <si>
    <t>מסחר</t>
  </si>
  <si>
    <t>מליסרון מ"ר 1 ש"ח</t>
  </si>
  <si>
    <t>אורמת טכנו</t>
  </si>
  <si>
    <t>פז נפט מ"ר</t>
  </si>
  <si>
    <t>אלביט מערכות מ"ר</t>
  </si>
  <si>
    <t>קבוצת עזריאלי מ"ר</t>
  </si>
  <si>
    <t>סה"כ ת"א 75</t>
  </si>
  <si>
    <t>תל-אביב 75:</t>
  </si>
  <si>
    <t>אגוד מ"ר 1 ש"ח</t>
  </si>
  <si>
    <t>נכסים ובנין מ"ר</t>
  </si>
  <si>
    <t>פ.י.ב.י. אחזקות מ"ר</t>
  </si>
  <si>
    <t>גילת מ"ר</t>
  </si>
  <si>
    <t>מג'ק תעשיות תוכנה בע"מ מ"ר</t>
  </si>
  <si>
    <t>אלוני חץ מ"ר</t>
  </si>
  <si>
    <t>אינטרנט זהב מ"ר</t>
  </si>
  <si>
    <t>פורמולה מערכות מ"ר 1 ש"ח</t>
  </si>
  <si>
    <t>חילן טק מ"ר</t>
  </si>
  <si>
    <t>רבוע כחול נדל"ן מ"ר</t>
  </si>
  <si>
    <t>ישרס מ"ר 1 ש"ח</t>
  </si>
  <si>
    <t>שופרסל מ"ר</t>
  </si>
  <si>
    <t>אקויטל בע"מ מ"ר  (פס פורט לשעבר)</t>
  </si>
  <si>
    <t>יואל מ"ר 5 שקל</t>
  </si>
  <si>
    <t>קירור והספקה מ"ר 1 ש"ח</t>
  </si>
  <si>
    <t>נפטא מ"ר</t>
  </si>
  <si>
    <t>דלתא גליל מ"ר</t>
  </si>
  <si>
    <t>אופנה והלבשה</t>
  </si>
  <si>
    <t>אשטרום נכסים מ"ר</t>
  </si>
  <si>
    <t>חנ"ל-ים המלח מ"ר</t>
  </si>
  <si>
    <t>בתי זיקוק לנפט מ"ר</t>
  </si>
  <si>
    <t>גב ים מ"ר 1 ש"ח</t>
  </si>
  <si>
    <t>מבני תעשיה מ"ר</t>
  </si>
  <si>
    <t>הראל השקעות מ"ר (הראל ביטוח)</t>
  </si>
  <si>
    <t>ביטוח</t>
  </si>
  <si>
    <t>אמות השקעות מ"ר</t>
  </si>
  <si>
    <t>מיטרוניקס מ"ר</t>
  </si>
  <si>
    <t>אלרוב נדל"ן ומלונאות בע"מ מ"ר (אלקנ</t>
  </si>
  <si>
    <t>וילאר אינטרנשיונל מ"ר</t>
  </si>
  <si>
    <t>פניקס מ"ר 1 ש"ח</t>
  </si>
  <si>
    <t>שיכון ובינוי אחזקות מ"ר</t>
  </si>
  <si>
    <t>כלכלית ירושלים מ"ר 1 ש"ח</t>
  </si>
  <si>
    <t>אלקו מ"ר</t>
  </si>
  <si>
    <t>לייבפרסון מ"ר</t>
  </si>
  <si>
    <t>כלל אחזקות ביטוח מ"ר</t>
  </si>
  <si>
    <t>נובה מ"ר</t>
  </si>
  <si>
    <t>קומפיוג'ן מ"ר</t>
  </si>
  <si>
    <t>ביומד</t>
  </si>
  <si>
    <t>נטו מ.ע. אחזקות מ"ר</t>
  </si>
  <si>
    <t>פלסאון תעשיות מ"ר</t>
  </si>
  <si>
    <t>רציו מ"ר</t>
  </si>
  <si>
    <t>פרטנר תקשורת מ"ר</t>
  </si>
  <si>
    <t>טאוור מ"ר</t>
  </si>
  <si>
    <t>מגדל אחזקות ביטוח בע"מ מ"ר</t>
  </si>
  <si>
    <t>מיטב דש השקעות מ"ר</t>
  </si>
  <si>
    <t>ביטוח ישיר-השקעות פננסיות בע"מ מ"ר</t>
  </si>
  <si>
    <t>פוקס-ויזל מ"ר</t>
  </si>
  <si>
    <t>מטריקס אלקטרוניקה מ"ר (רומטק)</t>
  </si>
  <si>
    <t>סאמיט מ"ר</t>
  </si>
  <si>
    <t>בראק קפיטל פרופרטיז אן וי מ"ר</t>
  </si>
  <si>
    <t>אל על מ"ר</t>
  </si>
  <si>
    <t>שרותים</t>
  </si>
  <si>
    <t>אפריקה ישראל נכסים מ"ר</t>
  </si>
  <si>
    <t>ספאנטק מ"ר</t>
  </si>
  <si>
    <t>עץ נייר ודפוס</t>
  </si>
  <si>
    <t>אינרום תעשיות בניה מ"ר</t>
  </si>
  <si>
    <t>מתכת ומוצרי בניה</t>
  </si>
  <si>
    <t>סלקום מ"ר</t>
  </si>
  <si>
    <t>חלל-תקשורת מ"ר</t>
  </si>
  <si>
    <t>בי קומיוניקיישנס מ"ר</t>
  </si>
  <si>
    <t>איירפורט מ"ר</t>
  </si>
  <si>
    <t>ביג מרכזי קניות מ"ר</t>
  </si>
  <si>
    <t>אבגול תעשיות מ"ר</t>
  </si>
  <si>
    <t>שפיר מניות</t>
  </si>
  <si>
    <t>רמי לוי שווק מניות רגילות</t>
  </si>
  <si>
    <t>אבוגן מניות רגילות</t>
  </si>
  <si>
    <t>מנורה החזקות מ"ר (מנורה חב' לביטוח)</t>
  </si>
  <si>
    <t>מזור טכנולוגיות ניתוחיות מניות</t>
  </si>
  <si>
    <t>מבטח שמיר אחזקות מ"ר (אטאס)</t>
  </si>
  <si>
    <t>אידיאי חברה לבטוח</t>
  </si>
  <si>
    <t>מנקיינד מ"ר</t>
  </si>
  <si>
    <t>ריט 1 מניות רגילות</t>
  </si>
  <si>
    <t>אנרג'יקס מ"ר</t>
  </si>
  <si>
    <t>ביוטיים</t>
  </si>
  <si>
    <t>סודהסטרים</t>
  </si>
  <si>
    <t>אי.די.או מ"ר</t>
  </si>
  <si>
    <t>סה"כ מניות היתר</t>
  </si>
  <si>
    <t>מניות היתר:</t>
  </si>
  <si>
    <t>אופקו הלת'</t>
  </si>
  <si>
    <t>קנון מ"ר</t>
  </si>
  <si>
    <t>פריגו מ"ר</t>
  </si>
  <si>
    <t>סאפיינס מ"ר</t>
  </si>
  <si>
    <t>מיילן</t>
  </si>
  <si>
    <t>סה"כ אופציות 001 CALL</t>
  </si>
  <si>
    <t>אופציות 001 CALL</t>
  </si>
  <si>
    <t>סה"כ אגרות חוב קונצרניות</t>
  </si>
  <si>
    <t>צמודות למדד אחר:</t>
  </si>
  <si>
    <t>סה"כ תעודות חוב מסחריות:</t>
  </si>
  <si>
    <t>סה"כ בישראל:</t>
  </si>
  <si>
    <t>סה"כ צמודות:</t>
  </si>
  <si>
    <t>צמודות למדד:</t>
  </si>
  <si>
    <t>סה"כ לא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</si>
  <si>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</si>
  <si>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</si>
  <si>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</si>
  <si>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</si>
  <si>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תעודות התחייבות ממשלתיות</t>
  </si>
  <si>
    <t>סה"כ צמודות מדד:</t>
  </si>
  <si>
    <t>שגיא</t>
  </si>
  <si>
    <t>גליל</t>
  </si>
  <si>
    <t>כפיר</t>
  </si>
  <si>
    <t>מלוה קצר מועד (מק"מ)</t>
  </si>
  <si>
    <t>שחר</t>
  </si>
  <si>
    <t>גילון</t>
  </si>
  <si>
    <t>סה"כ צמודות לדולר</t>
  </si>
  <si>
    <t>גלבוע</t>
  </si>
  <si>
    <t>סה"כ אג"ח שממשלת ישראל הנפיקה בחו"ל</t>
  </si>
  <si>
    <t>אג"ח שהנפיקו ממשלות זרות בחו"ל:</t>
  </si>
  <si>
    <t>B 03/23/17</t>
  </si>
  <si>
    <t>US912796KP37</t>
  </si>
  <si>
    <t>לא מדורג</t>
  </si>
  <si>
    <t>19/12/2016</t>
  </si>
  <si>
    <t>דולר ארה"ב</t>
  </si>
  <si>
    <t>BUBILL 0 03/22/17</t>
  </si>
  <si>
    <t>DE0001119584</t>
  </si>
  <si>
    <t>א.מזומנים ושווי מזומנים</t>
  </si>
  <si>
    <t>סה"כ מזומנים ושווי מזומנים</t>
  </si>
  <si>
    <t>יתרות מזומנים עו"ש בש"ח</t>
  </si>
  <si>
    <t>יתרות מזומנים ועו"ש נקובים במט"ח</t>
  </si>
  <si>
    <t>יורו</t>
  </si>
  <si>
    <t>יורו בטחונות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</si>
  <si>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</si>
  <si>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</si>
  <si>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</si>
  <si>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</t>
  </si>
  <si>
    <t>פקדונות במט"ח  עד שלושה חודשים</t>
  </si>
  <si>
    <t>יתרות מזומנים עו"ש נקובים במט"ח</t>
  </si>
  <si>
    <t>פקדונות במט"ח עד שלושה חודשים</t>
  </si>
  <si>
    <t>סכום נכסי הקרן</t>
  </si>
  <si>
    <t>סכום נכסי ההשקעה:</t>
  </si>
  <si>
    <t>שעור מנכסי השקעה*</t>
  </si>
  <si>
    <t>1.נכסים מוצגים לפי שווי הוגן</t>
  </si>
  <si>
    <t>א.מזומנים</t>
  </si>
  <si>
    <t>ב.ניירות ערך סחירים:</t>
  </si>
  <si>
    <t>1.תעודות התחייבות ממשלתיות</t>
  </si>
  <si>
    <t>2.תעודות חוב מסחריות</t>
  </si>
  <si>
    <t>3.אג"ח קונצרני</t>
  </si>
  <si>
    <t>4.מניות</t>
  </si>
  <si>
    <t>5.תעודות סל</t>
  </si>
  <si>
    <t>7.כתבי אופציה</t>
  </si>
  <si>
    <t>8.אופציות</t>
  </si>
  <si>
    <t>9.חוזים עתידיים</t>
  </si>
  <si>
    <t>10.מוצרים מובנים</t>
  </si>
  <si>
    <t>ג.ניירות ערך לא סחירים:</t>
  </si>
  <si>
    <t>5.קרנות השקעה</t>
  </si>
  <si>
    <t>6.כתבי אופציה</t>
  </si>
  <si>
    <t>7.אופציות</t>
  </si>
  <si>
    <t>8.חוזים עתידיים</t>
  </si>
  <si>
    <t>9.מוצרים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</si>
  <si>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</si>
  <si>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</si>
  <si>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</si>
  <si>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</si>
  <si>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</si>
  <si>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2.נכסים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</si>
  <si>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</si>
  <si>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</si>
  <si>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</si>
  <si>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</si>
  <si>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</si>
  <si>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>שם מטבע</t>
  </si>
  <si>
    <t>שע"ח</t>
  </si>
  <si>
    <t>EUR</t>
  </si>
  <si>
    <t>USD</t>
  </si>
  <si>
    <t>מזומנים</t>
  </si>
  <si>
    <t>מס.קופה: 7976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</si>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</sst>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readingOrder="2"/>
    </xf>
    <xf numFmtId="10" fontId="1" fillId="0" borderId="0" xfId="0" applyNumberFormat="1" applyFont="1" applyAlignment="1">
      <alignment horizontal="right" readingOrder="2"/>
    </xf>
    <xf numFmtId="0" fontId="0" fillId="0" borderId="0" xfId="0" applyAlignment="1">
      <alignment horizontal="right" readingOrder="2"/>
    </xf>
    <xf numFmtId="10" fontId="0" fillId="0" borderId="0" xfId="0" applyNumberFormat="1" applyAlignment="1">
      <alignment horizontal="right" readingOrder="2"/>
    </xf>
    <xf numFmtId="4" fontId="0" fillId="0" borderId="0" xfId="0" applyNumberFormat="1" applyAlignment="1">
      <alignment horizontal="right" readingOrder="2"/>
    </xf>
    <xf numFmtId="4" fontId="1" fillId="0" borderId="0" xfId="0" applyNumberFormat="1" applyFont="1" applyAlignment="1">
      <alignment horizontal="right" readingOrder="2"/>
    </xf>
    <xf numFmtId="0" fontId="0" fillId="0" borderId="0" xfId="0" applyAlignment="1">
      <alignment readingOrder="2"/>
    </xf>
    <xf numFmtId="0" fontId="0" fillId="0" borderId="0" xfId="0" applyFont="1" applyAlignment="1">
      <alignment horizontal="right" readingOrder="2"/>
    </xf>
    <xf numFmtId="10" fontId="0" fillId="0" borderId="0" xfId="0" applyNumberFormat="1" applyFont="1" applyAlignment="1">
      <alignment horizontal="right" readingOrder="2"/>
    </xf>
    <xf numFmtId="2" fontId="0" fillId="0" borderId="0" xfId="0" applyNumberFormat="1" applyFont="1" applyAlignment="1">
      <alignment horizontal="right" readingOrder="2"/>
    </xf>
    <xf numFmtId="2" fontId="1" fillId="0" borderId="0" xfId="0" applyNumberFormat="1" applyFont="1" applyAlignment="1">
      <alignment horizontal="right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rightToLeft="1" topLeftCell="A25" workbookViewId="0">
      <selection activeCell="C45" sqref="C45"/>
    </sheetView>
  </sheetViews>
  <sheetFormatPr defaultColWidth="9.125" defaultRowHeight="14.25" x14ac:dyDescent="0.2"/>
  <cols>
    <col min="1" max="1" width="9.125" style="7"/>
    <col min="2" max="2" width="41.125" style="7" bestFit="1" customWidth="1"/>
    <col min="3" max="3" width="23.375" style="7" bestFit="1" customWidth="1"/>
    <col min="4" max="4" width="19.75" style="7" bestFit="1" customWidth="1"/>
    <col min="5" max="16384" width="9.125" style="7"/>
  </cols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423</v>
      </c>
    </row>
    <row r="5" spans="2:4" ht="15" x14ac:dyDescent="0.25">
      <c r="B5" s="1" t="s">
        <v>386</v>
      </c>
    </row>
    <row r="8" spans="2:4" ht="15" x14ac:dyDescent="0.25">
      <c r="B8" s="1" t="s">
        <v>387</v>
      </c>
    </row>
    <row r="9" spans="2:4" ht="15" x14ac:dyDescent="0.25">
      <c r="C9" s="1" t="s">
        <v>54</v>
      </c>
      <c r="D9" s="1" t="s">
        <v>388</v>
      </c>
    </row>
    <row r="10" spans="2:4" ht="15" x14ac:dyDescent="0.25">
      <c r="C10" s="1" t="s">
        <v>22</v>
      </c>
      <c r="D10" s="1" t="s">
        <v>21</v>
      </c>
    </row>
    <row r="11" spans="2:4" ht="15" x14ac:dyDescent="0.25">
      <c r="B11" s="1" t="s">
        <v>389</v>
      </c>
      <c r="C11" s="1">
        <v>0</v>
      </c>
      <c r="D11" s="2">
        <v>0</v>
      </c>
    </row>
    <row r="12" spans="2:4" ht="15" x14ac:dyDescent="0.25">
      <c r="B12" s="1" t="s">
        <v>390</v>
      </c>
      <c r="C12" s="6">
        <f>מזומנים!J10</f>
        <v>1306.1497900000002</v>
      </c>
      <c r="D12" s="2">
        <f>C12/$C$43</f>
        <v>0.26928690145087852</v>
      </c>
    </row>
    <row r="13" spans="2:4" ht="15" x14ac:dyDescent="0.25">
      <c r="B13" s="1" t="s">
        <v>391</v>
      </c>
      <c r="C13" s="1">
        <v>0</v>
      </c>
      <c r="D13" s="2">
        <f t="shared" ref="D13:D44" si="0">C13/$C$43</f>
        <v>0</v>
      </c>
    </row>
    <row r="14" spans="2:4" ht="15" x14ac:dyDescent="0.25">
      <c r="B14" s="1" t="s">
        <v>392</v>
      </c>
      <c r="C14" s="1">
        <v>229.63</v>
      </c>
      <c r="D14" s="2">
        <f t="shared" si="0"/>
        <v>4.7342465353966197E-2</v>
      </c>
    </row>
    <row r="15" spans="2:4" ht="15" x14ac:dyDescent="0.25">
      <c r="B15" s="1" t="s">
        <v>393</v>
      </c>
      <c r="C15" s="1">
        <v>0</v>
      </c>
      <c r="D15" s="2">
        <f t="shared" si="0"/>
        <v>0</v>
      </c>
    </row>
    <row r="16" spans="2:4" ht="15" x14ac:dyDescent="0.25">
      <c r="B16" s="1" t="s">
        <v>394</v>
      </c>
      <c r="C16" s="1">
        <v>0</v>
      </c>
      <c r="D16" s="2">
        <f t="shared" si="0"/>
        <v>0</v>
      </c>
    </row>
    <row r="17" spans="2:4" ht="15" x14ac:dyDescent="0.25">
      <c r="B17" s="1" t="s">
        <v>395</v>
      </c>
      <c r="C17" s="1">
        <v>734.02</v>
      </c>
      <c r="D17" s="2">
        <f t="shared" si="0"/>
        <v>0.15133177903200046</v>
      </c>
    </row>
    <row r="18" spans="2:4" ht="15" x14ac:dyDescent="0.25">
      <c r="B18" s="1" t="s">
        <v>396</v>
      </c>
      <c r="C18" s="1">
        <v>786.11</v>
      </c>
      <c r="D18" s="2">
        <f t="shared" si="0"/>
        <v>0.16207109454081073</v>
      </c>
    </row>
    <row r="19" spans="2:4" ht="15" x14ac:dyDescent="0.25">
      <c r="B19" s="1" t="s">
        <v>198</v>
      </c>
      <c r="C19" s="1">
        <v>0</v>
      </c>
      <c r="D19" s="2">
        <f t="shared" si="0"/>
        <v>0</v>
      </c>
    </row>
    <row r="20" spans="2:4" ht="15" x14ac:dyDescent="0.25">
      <c r="B20" s="1" t="s">
        <v>397</v>
      </c>
      <c r="C20" s="1">
        <v>0</v>
      </c>
      <c r="D20" s="2">
        <f t="shared" si="0"/>
        <v>0</v>
      </c>
    </row>
    <row r="21" spans="2:4" ht="15" x14ac:dyDescent="0.25">
      <c r="B21" s="1" t="s">
        <v>398</v>
      </c>
      <c r="C21" s="1">
        <v>0</v>
      </c>
      <c r="D21" s="2">
        <f t="shared" si="0"/>
        <v>0</v>
      </c>
    </row>
    <row r="22" spans="2:4" ht="15" x14ac:dyDescent="0.25">
      <c r="B22" s="1" t="s">
        <v>399</v>
      </c>
      <c r="C22" s="1">
        <v>0.66</v>
      </c>
      <c r="D22" s="2">
        <f t="shared" si="0"/>
        <v>1.3607118901544959E-4</v>
      </c>
    </row>
    <row r="23" spans="2:4" ht="15" x14ac:dyDescent="0.25">
      <c r="B23" s="1" t="s">
        <v>400</v>
      </c>
      <c r="C23" s="1">
        <v>0</v>
      </c>
      <c r="D23" s="2">
        <f t="shared" si="0"/>
        <v>0</v>
      </c>
    </row>
    <row r="24" spans="2:4" ht="15" x14ac:dyDescent="0.25">
      <c r="B24" s="1" t="s">
        <v>401</v>
      </c>
      <c r="C24" s="1">
        <v>0</v>
      </c>
      <c r="D24" s="2">
        <f t="shared" si="0"/>
        <v>0</v>
      </c>
    </row>
    <row r="25" spans="2:4" ht="15" x14ac:dyDescent="0.25">
      <c r="B25" s="1" t="s">
        <v>392</v>
      </c>
      <c r="C25" s="1">
        <v>0</v>
      </c>
      <c r="D25" s="2">
        <f t="shared" si="0"/>
        <v>0</v>
      </c>
    </row>
    <row r="26" spans="2:4" ht="15" x14ac:dyDescent="0.25">
      <c r="B26" s="1" t="s">
        <v>393</v>
      </c>
      <c r="C26" s="1">
        <v>0</v>
      </c>
      <c r="D26" s="2">
        <f t="shared" si="0"/>
        <v>0</v>
      </c>
    </row>
    <row r="27" spans="2:4" ht="15" x14ac:dyDescent="0.25">
      <c r="B27" s="1" t="s">
        <v>394</v>
      </c>
      <c r="C27" s="1">
        <v>0</v>
      </c>
      <c r="D27" s="2">
        <f t="shared" si="0"/>
        <v>0</v>
      </c>
    </row>
    <row r="28" spans="2:4" ht="15" x14ac:dyDescent="0.25">
      <c r="B28" s="1" t="s">
        <v>395</v>
      </c>
      <c r="C28" s="1">
        <v>0</v>
      </c>
      <c r="D28" s="2">
        <f t="shared" si="0"/>
        <v>0</v>
      </c>
    </row>
    <row r="29" spans="2:4" ht="15" x14ac:dyDescent="0.25">
      <c r="B29" s="1" t="s">
        <v>402</v>
      </c>
      <c r="C29" s="1">
        <v>0</v>
      </c>
      <c r="D29" s="2">
        <f t="shared" si="0"/>
        <v>0</v>
      </c>
    </row>
    <row r="30" spans="2:4" ht="15" x14ac:dyDescent="0.25">
      <c r="B30" s="1" t="s">
        <v>403</v>
      </c>
      <c r="C30" s="1">
        <v>0</v>
      </c>
      <c r="D30" s="2">
        <f t="shared" si="0"/>
        <v>0</v>
      </c>
    </row>
    <row r="31" spans="2:4" ht="15" x14ac:dyDescent="0.25">
      <c r="B31" s="1" t="s">
        <v>404</v>
      </c>
      <c r="C31" s="1">
        <v>0</v>
      </c>
      <c r="D31" s="2">
        <f t="shared" si="0"/>
        <v>0</v>
      </c>
    </row>
    <row r="32" spans="2:4" ht="15" x14ac:dyDescent="0.25">
      <c r="B32" s="1" t="s">
        <v>405</v>
      </c>
      <c r="C32" s="1">
        <v>0</v>
      </c>
      <c r="D32" s="2">
        <f t="shared" si="0"/>
        <v>0</v>
      </c>
    </row>
    <row r="33" spans="2:4" ht="15" x14ac:dyDescent="0.25">
      <c r="B33" s="1" t="s">
        <v>406</v>
      </c>
      <c r="C33" s="1">
        <v>0</v>
      </c>
      <c r="D33" s="2">
        <f t="shared" si="0"/>
        <v>0</v>
      </c>
    </row>
    <row r="34" spans="2:4" ht="15" x14ac:dyDescent="0.25">
      <c r="B34" s="1" t="s">
        <v>407</v>
      </c>
      <c r="C34" s="1">
        <v>0</v>
      </c>
      <c r="D34" s="2">
        <f t="shared" si="0"/>
        <v>0</v>
      </c>
    </row>
    <row r="35" spans="2:4" ht="15" x14ac:dyDescent="0.25">
      <c r="B35" s="1" t="s">
        <v>408</v>
      </c>
      <c r="C35" s="1">
        <v>0</v>
      </c>
      <c r="D35" s="2">
        <f t="shared" si="0"/>
        <v>0</v>
      </c>
    </row>
    <row r="36" spans="2:4" ht="15" x14ac:dyDescent="0.25">
      <c r="B36" s="1" t="s">
        <v>409</v>
      </c>
      <c r="C36" s="1">
        <v>0</v>
      </c>
      <c r="D36" s="2">
        <f t="shared" si="0"/>
        <v>0</v>
      </c>
    </row>
    <row r="37" spans="2:4" ht="15" x14ac:dyDescent="0.25">
      <c r="B37" s="1" t="s">
        <v>410</v>
      </c>
      <c r="C37" s="1">
        <v>0</v>
      </c>
      <c r="D37" s="2">
        <f t="shared" si="0"/>
        <v>0</v>
      </c>
    </row>
    <row r="38" spans="2:4" ht="15" x14ac:dyDescent="0.25">
      <c r="B38" s="1" t="s">
        <v>411</v>
      </c>
      <c r="C38" s="11">
        <f>'השקעות אחרות'!I9</f>
        <v>1793.8324499999999</v>
      </c>
      <c r="D38" s="2">
        <f t="shared" si="0"/>
        <v>0.36983168843332881</v>
      </c>
    </row>
    <row r="39" spans="2:4" ht="15" x14ac:dyDescent="0.25">
      <c r="B39" s="1" t="s">
        <v>412</v>
      </c>
      <c r="C39" s="1">
        <v>0</v>
      </c>
      <c r="D39" s="2">
        <f t="shared" si="0"/>
        <v>0</v>
      </c>
    </row>
    <row r="40" spans="2:4" ht="15" x14ac:dyDescent="0.25">
      <c r="B40" s="1" t="s">
        <v>413</v>
      </c>
      <c r="C40" s="1">
        <v>0</v>
      </c>
      <c r="D40" s="2">
        <f t="shared" si="0"/>
        <v>0</v>
      </c>
    </row>
    <row r="41" spans="2:4" ht="15" x14ac:dyDescent="0.25">
      <c r="B41" s="1" t="s">
        <v>414</v>
      </c>
      <c r="C41" s="1">
        <v>0</v>
      </c>
      <c r="D41" s="2">
        <f t="shared" si="0"/>
        <v>0</v>
      </c>
    </row>
    <row r="42" spans="2:4" ht="15" x14ac:dyDescent="0.25">
      <c r="B42" s="1" t="s">
        <v>415</v>
      </c>
      <c r="C42" s="1">
        <v>0</v>
      </c>
      <c r="D42" s="2">
        <f t="shared" si="0"/>
        <v>0</v>
      </c>
    </row>
    <row r="43" spans="2:4" ht="15" x14ac:dyDescent="0.25">
      <c r="B43" s="1" t="s">
        <v>416</v>
      </c>
      <c r="C43" s="6">
        <f>SUM(C11:C42)</f>
        <v>4850.4022399999994</v>
      </c>
      <c r="D43" s="2">
        <f t="shared" si="0"/>
        <v>1</v>
      </c>
    </row>
    <row r="44" spans="2:4" ht="15" x14ac:dyDescent="0.25">
      <c r="B44" s="1" t="s">
        <v>417</v>
      </c>
      <c r="C44" s="1">
        <v>0</v>
      </c>
      <c r="D44" s="2">
        <f t="shared" si="0"/>
        <v>0</v>
      </c>
    </row>
    <row r="46" spans="2:4" ht="15" x14ac:dyDescent="0.25">
      <c r="B46" s="1" t="s">
        <v>418</v>
      </c>
      <c r="C46" s="1" t="s">
        <v>12</v>
      </c>
      <c r="D46" s="1" t="s">
        <v>419</v>
      </c>
    </row>
    <row r="47" spans="2:4" ht="15" x14ac:dyDescent="0.25">
      <c r="B47" s="1" t="s">
        <v>193</v>
      </c>
      <c r="C47" s="1" t="s">
        <v>420</v>
      </c>
      <c r="D47" s="1">
        <v>4.0201000000000002</v>
      </c>
    </row>
    <row r="48" spans="2:4" ht="15" x14ac:dyDescent="0.25">
      <c r="B48" s="1" t="s">
        <v>370</v>
      </c>
      <c r="C48" s="1" t="s">
        <v>421</v>
      </c>
      <c r="D48" s="1">
        <v>3.8439999999999999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rightToLeft="1" workbookViewId="0">
      <selection activeCell="C44" sqref="C44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423</v>
      </c>
    </row>
    <row r="5" spans="2:12" ht="15" x14ac:dyDescent="0.25">
      <c r="B5" s="1" t="s">
        <v>180</v>
      </c>
    </row>
    <row r="6" spans="2:12" ht="15" x14ac:dyDescent="0.25">
      <c r="B6" s="1" t="s">
        <v>130</v>
      </c>
    </row>
    <row r="8" spans="2:12" ht="15" x14ac:dyDescent="0.25">
      <c r="B8" s="1" t="s">
        <v>5</v>
      </c>
      <c r="C8" s="1" t="s">
        <v>6</v>
      </c>
      <c r="D8" s="1" t="s">
        <v>186</v>
      </c>
      <c r="E8" s="1" t="s">
        <v>7</v>
      </c>
      <c r="F8" s="1" t="s">
        <v>12</v>
      </c>
      <c r="G8" s="1" t="s">
        <v>15</v>
      </c>
      <c r="H8" s="1" t="s">
        <v>84</v>
      </c>
      <c r="I8" s="1" t="s">
        <v>110</v>
      </c>
      <c r="J8" s="1" t="s">
        <v>17</v>
      </c>
      <c r="K8" s="1" t="s">
        <v>18</v>
      </c>
      <c r="L8" s="1" t="s">
        <v>194</v>
      </c>
    </row>
    <row r="9" spans="2:12" ht="15" x14ac:dyDescent="0.25">
      <c r="H9" s="1" t="s">
        <v>85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131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124</v>
      </c>
    </row>
    <row r="13" spans="2:12" ht="15" x14ac:dyDescent="0.25">
      <c r="B13" s="1" t="s">
        <v>195</v>
      </c>
    </row>
    <row r="14" spans="2:12" ht="15" x14ac:dyDescent="0.25">
      <c r="B14" s="1" t="s">
        <v>127</v>
      </c>
    </row>
    <row r="15" spans="2:12" ht="15" x14ac:dyDescent="0.25">
      <c r="B15" s="1" t="s">
        <v>33</v>
      </c>
    </row>
    <row r="16" spans="2:12" ht="15" x14ac:dyDescent="0.25">
      <c r="B16" s="1" t="s">
        <v>63</v>
      </c>
      <c r="I16" s="1">
        <v>0</v>
      </c>
      <c r="J16" s="2">
        <v>0</v>
      </c>
      <c r="K16" s="2">
        <v>0</v>
      </c>
      <c r="L16" s="2">
        <v>0</v>
      </c>
    </row>
    <row r="17" spans="2:2" ht="15" x14ac:dyDescent="0.25">
      <c r="B17" s="1" t="s">
        <v>124</v>
      </c>
    </row>
    <row r="18" spans="2:2" ht="15" x14ac:dyDescent="0.25">
      <c r="B18" s="1" t="s">
        <v>129</v>
      </c>
    </row>
    <row r="19" spans="2:2" ht="15" x14ac:dyDescent="0.25">
      <c r="B19" s="1" t="s">
        <v>127</v>
      </c>
    </row>
    <row r="20" spans="2:2" ht="15" x14ac:dyDescent="0.25">
      <c r="B20" s="1" t="s">
        <v>134</v>
      </c>
    </row>
    <row r="21" spans="2:2" ht="15" x14ac:dyDescent="0.25">
      <c r="B21" s="1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rightToLeft="1" workbookViewId="0">
      <selection activeCell="K10" sqref="K10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423</v>
      </c>
    </row>
    <row r="5" spans="2:11" ht="15" x14ac:dyDescent="0.25">
      <c r="B5" s="1" t="s">
        <v>180</v>
      </c>
    </row>
    <row r="6" spans="2:11" ht="15" x14ac:dyDescent="0.25">
      <c r="B6" s="1" t="s">
        <v>121</v>
      </c>
    </row>
    <row r="8" spans="2:11" ht="15" x14ac:dyDescent="0.25">
      <c r="B8" s="1" t="s">
        <v>5</v>
      </c>
      <c r="C8" s="1" t="s">
        <v>6</v>
      </c>
      <c r="D8" s="1" t="s">
        <v>186</v>
      </c>
      <c r="E8" s="1" t="s">
        <v>7</v>
      </c>
      <c r="F8" s="1" t="s">
        <v>12</v>
      </c>
      <c r="G8" s="1" t="s">
        <v>15</v>
      </c>
      <c r="H8" s="1" t="s">
        <v>84</v>
      </c>
      <c r="I8" s="1" t="s">
        <v>110</v>
      </c>
      <c r="J8" s="1" t="s">
        <v>18</v>
      </c>
      <c r="K8" s="1" t="s">
        <v>19</v>
      </c>
    </row>
    <row r="9" spans="2:11" ht="15" x14ac:dyDescent="0.25">
      <c r="H9" s="1" t="s">
        <v>85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122</v>
      </c>
      <c r="I10" s="1">
        <v>0.66</v>
      </c>
      <c r="J10" s="2">
        <v>1</v>
      </c>
      <c r="K10" s="2">
        <f>I10/'סכום נכסי הקרן'!$C$43</f>
        <v>1.3607118901544959E-4</v>
      </c>
    </row>
    <row r="11" spans="2:11" ht="15" x14ac:dyDescent="0.25">
      <c r="B11" s="1" t="s">
        <v>46</v>
      </c>
      <c r="I11" s="1">
        <v>0</v>
      </c>
      <c r="J11" s="2">
        <v>0</v>
      </c>
      <c r="K11" s="2">
        <f>I11/'סכום נכסי הקרן'!$C$43</f>
        <v>0</v>
      </c>
    </row>
    <row r="12" spans="2:11" ht="15" x14ac:dyDescent="0.25">
      <c r="B12" s="1" t="s">
        <v>187</v>
      </c>
    </row>
    <row r="13" spans="2:11" ht="15" x14ac:dyDescent="0.25">
      <c r="B13" s="1" t="s">
        <v>63</v>
      </c>
      <c r="I13" s="1">
        <v>0.66</v>
      </c>
      <c r="J13" s="2">
        <v>1</v>
      </c>
      <c r="K13" s="2">
        <f>I13/'סכום נכסי הקרן'!$C$43</f>
        <v>1.3607118901544959E-4</v>
      </c>
    </row>
    <row r="14" spans="2:11" ht="15" x14ac:dyDescent="0.25">
      <c r="B14" s="1" t="s">
        <v>188</v>
      </c>
    </row>
    <row r="15" spans="2:11" x14ac:dyDescent="0.2">
      <c r="B15" s="3" t="s">
        <v>189</v>
      </c>
      <c r="C15" s="3" t="s">
        <v>190</v>
      </c>
      <c r="D15" s="3" t="s">
        <v>191</v>
      </c>
      <c r="E15" s="3" t="s">
        <v>192</v>
      </c>
      <c r="F15" s="3" t="s">
        <v>193</v>
      </c>
      <c r="G15" s="3">
        <v>4</v>
      </c>
      <c r="H15" s="5">
        <v>16583</v>
      </c>
      <c r="I15" s="3">
        <v>0.66</v>
      </c>
      <c r="J15" s="4">
        <v>1</v>
      </c>
      <c r="K15" s="9">
        <f>I15/'סכום נכסי הקרן'!$C$43</f>
        <v>1.3607118901544959E-4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>
      <selection activeCell="C44" sqref="C44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423</v>
      </c>
    </row>
    <row r="5" spans="2:17" ht="15" x14ac:dyDescent="0.25">
      <c r="B5" s="1" t="s">
        <v>180</v>
      </c>
    </row>
    <row r="6" spans="2:17" ht="15" x14ac:dyDescent="0.25">
      <c r="B6" s="1" t="s">
        <v>108</v>
      </c>
    </row>
    <row r="8" spans="2:17" ht="15" x14ac:dyDescent="0.25">
      <c r="B8" s="1" t="s">
        <v>5</v>
      </c>
      <c r="C8" s="1" t="s">
        <v>6</v>
      </c>
      <c r="D8" s="1" t="s">
        <v>109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84</v>
      </c>
      <c r="N8" s="1" t="s">
        <v>110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85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111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112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113</v>
      </c>
    </row>
    <row r="14" spans="2:17" ht="15" x14ac:dyDescent="0.25">
      <c r="B14" s="1" t="s">
        <v>114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115</v>
      </c>
    </row>
    <row r="16" spans="2:17" ht="15" x14ac:dyDescent="0.25">
      <c r="B16" s="1" t="s">
        <v>116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181</v>
      </c>
    </row>
    <row r="18" spans="2:17" ht="15" x14ac:dyDescent="0.25">
      <c r="B18" s="1" t="s">
        <v>182</v>
      </c>
    </row>
    <row r="19" spans="2:17" ht="15" x14ac:dyDescent="0.25">
      <c r="B19" s="1" t="s">
        <v>183</v>
      </c>
    </row>
    <row r="20" spans="2:17" ht="15" x14ac:dyDescent="0.25">
      <c r="B20" s="1" t="s">
        <v>184</v>
      </c>
    </row>
    <row r="21" spans="2:17" ht="15" x14ac:dyDescent="0.25">
      <c r="B21" s="1" t="s">
        <v>63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112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113</v>
      </c>
    </row>
    <row r="24" spans="2:17" ht="15" x14ac:dyDescent="0.25">
      <c r="B24" s="1" t="s">
        <v>114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115</v>
      </c>
    </row>
    <row r="26" spans="2:17" ht="15" x14ac:dyDescent="0.25">
      <c r="B26" s="1" t="s">
        <v>116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185</v>
      </c>
    </row>
    <row r="28" spans="2:17" ht="15" x14ac:dyDescent="0.25">
      <c r="B28" s="1" t="s">
        <v>182</v>
      </c>
    </row>
    <row r="29" spans="2:17" ht="15" x14ac:dyDescent="0.25">
      <c r="B29" s="1" t="s">
        <v>183</v>
      </c>
    </row>
    <row r="30" spans="2:17" ht="15" x14ac:dyDescent="0.25">
      <c r="B30" s="1" t="s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rightToLeft="1" workbookViewId="0">
      <selection activeCell="C44" sqref="C44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423</v>
      </c>
    </row>
    <row r="5" spans="2:16" ht="15" x14ac:dyDescent="0.25">
      <c r="B5" s="1" t="s">
        <v>107</v>
      </c>
    </row>
    <row r="6" spans="2:16" ht="15" x14ac:dyDescent="0.25">
      <c r="B6" s="1" t="s">
        <v>171</v>
      </c>
    </row>
    <row r="8" spans="2:16" ht="15" x14ac:dyDescent="0.25">
      <c r="B8" s="1" t="s">
        <v>5</v>
      </c>
      <c r="C8" s="1" t="s">
        <v>6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53</v>
      </c>
      <c r="K8" s="1" t="s">
        <v>15</v>
      </c>
      <c r="L8" s="1" t="s">
        <v>84</v>
      </c>
      <c r="M8" s="1" t="s">
        <v>110</v>
      </c>
      <c r="N8" s="1" t="s">
        <v>17</v>
      </c>
      <c r="O8" s="1" t="s">
        <v>18</v>
      </c>
      <c r="P8" s="1" t="s">
        <v>19</v>
      </c>
    </row>
    <row r="9" spans="2:16" ht="15" x14ac:dyDescent="0.25">
      <c r="G9" s="1" t="s">
        <v>20</v>
      </c>
      <c r="I9" s="1" t="s">
        <v>21</v>
      </c>
      <c r="J9" s="1" t="s">
        <v>21</v>
      </c>
      <c r="L9" s="1" t="s">
        <v>85</v>
      </c>
      <c r="M9" s="1" t="s">
        <v>22</v>
      </c>
      <c r="N9" s="1" t="s">
        <v>21</v>
      </c>
      <c r="O9" s="1" t="s">
        <v>21</v>
      </c>
      <c r="P9" s="1" t="s">
        <v>21</v>
      </c>
    </row>
    <row r="10" spans="2:16" ht="15" x14ac:dyDescent="0.25">
      <c r="B10" s="1" t="s">
        <v>172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46</v>
      </c>
      <c r="G11" s="1">
        <v>0</v>
      </c>
      <c r="J11" s="2">
        <v>0</v>
      </c>
      <c r="M11" s="1">
        <v>0</v>
      </c>
      <c r="N11" s="2">
        <v>0</v>
      </c>
      <c r="O11" s="2">
        <v>0</v>
      </c>
      <c r="P11" s="2">
        <v>0</v>
      </c>
    </row>
    <row r="12" spans="2:16" ht="15" x14ac:dyDescent="0.25">
      <c r="B12" s="1" t="s">
        <v>173</v>
      </c>
    </row>
    <row r="13" spans="2:16" ht="15" x14ac:dyDescent="0.25">
      <c r="B13" s="1" t="s">
        <v>174</v>
      </c>
    </row>
    <row r="14" spans="2:16" ht="15" x14ac:dyDescent="0.25">
      <c r="B14" s="1" t="s">
        <v>175</v>
      </c>
    </row>
    <row r="15" spans="2:16" ht="15" x14ac:dyDescent="0.25">
      <c r="B15" s="1" t="s">
        <v>33</v>
      </c>
    </row>
    <row r="16" spans="2:16" ht="15" x14ac:dyDescent="0.25">
      <c r="B16" s="1" t="s">
        <v>63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  <c r="P16" s="2">
        <v>0</v>
      </c>
    </row>
    <row r="17" spans="2:16" ht="15" x14ac:dyDescent="0.25">
      <c r="B17" s="1" t="s">
        <v>176</v>
      </c>
      <c r="G17" s="1">
        <v>0</v>
      </c>
      <c r="J17" s="2">
        <v>0</v>
      </c>
      <c r="M17" s="1">
        <v>0</v>
      </c>
      <c r="N17" s="2">
        <v>0</v>
      </c>
      <c r="O17" s="2">
        <v>0</v>
      </c>
      <c r="P17" s="2">
        <v>0</v>
      </c>
    </row>
    <row r="18" spans="2:16" ht="15" x14ac:dyDescent="0.25">
      <c r="B18" s="1" t="s">
        <v>177</v>
      </c>
    </row>
    <row r="19" spans="2:16" ht="15" x14ac:dyDescent="0.25">
      <c r="B19" s="1" t="s">
        <v>178</v>
      </c>
      <c r="G19" s="1">
        <v>0</v>
      </c>
      <c r="J19" s="2">
        <v>0</v>
      </c>
      <c r="M19" s="1">
        <v>0</v>
      </c>
      <c r="N19" s="2">
        <v>0</v>
      </c>
      <c r="O19" s="2">
        <v>0</v>
      </c>
      <c r="P19" s="2">
        <v>0</v>
      </c>
    </row>
    <row r="20" spans="2:16" ht="15" x14ac:dyDescent="0.25">
      <c r="B20" s="1" t="s">
        <v>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>
      <selection activeCell="C44" sqref="C44"/>
    </sheetView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423</v>
      </c>
    </row>
    <row r="5" spans="2:19" ht="15" x14ac:dyDescent="0.25">
      <c r="B5" s="1" t="s">
        <v>107</v>
      </c>
    </row>
    <row r="6" spans="2:19" ht="15" x14ac:dyDescent="0.25">
      <c r="B6" s="1" t="s">
        <v>162</v>
      </c>
    </row>
    <row r="8" spans="2:19" ht="15" x14ac:dyDescent="0.25">
      <c r="B8" s="1" t="s">
        <v>5</v>
      </c>
      <c r="C8" s="1" t="s">
        <v>6</v>
      </c>
      <c r="D8" s="1" t="s">
        <v>148</v>
      </c>
      <c r="E8" s="1" t="s">
        <v>65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84</v>
      </c>
      <c r="P8" s="1" t="s">
        <v>110</v>
      </c>
      <c r="Q8" s="1" t="s">
        <v>156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85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163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164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165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166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63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167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168</v>
      </c>
    </row>
    <row r="23" spans="2:19" ht="15" x14ac:dyDescent="0.25">
      <c r="B23" s="1" t="s">
        <v>169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>
      <selection activeCell="C44" sqref="C44"/>
    </sheetView>
  </sheetViews>
  <sheetFormatPr defaultRowHeight="14.25" x14ac:dyDescent="0.2"/>
  <sheetData>
    <row r="1" spans="2:19" ht="15" x14ac:dyDescent="0.25">
      <c r="B1" s="1" t="s">
        <v>0</v>
      </c>
      <c r="C1" s="1" t="s">
        <v>1</v>
      </c>
    </row>
    <row r="2" spans="2:19" ht="15" x14ac:dyDescent="0.25">
      <c r="B2" s="1" t="s">
        <v>2</v>
      </c>
    </row>
    <row r="3" spans="2:19" ht="15" x14ac:dyDescent="0.25">
      <c r="B3" s="1" t="s">
        <v>3</v>
      </c>
    </row>
    <row r="4" spans="2:19" ht="15" x14ac:dyDescent="0.25">
      <c r="B4" s="1" t="s">
        <v>423</v>
      </c>
    </row>
    <row r="5" spans="2:19" ht="15" x14ac:dyDescent="0.25">
      <c r="B5" s="1" t="s">
        <v>107</v>
      </c>
    </row>
    <row r="6" spans="2:19" ht="15" x14ac:dyDescent="0.25">
      <c r="B6" s="1" t="s">
        <v>155</v>
      </c>
    </row>
    <row r="8" spans="2:19" ht="15" x14ac:dyDescent="0.25">
      <c r="B8" s="1" t="s">
        <v>5</v>
      </c>
      <c r="C8" s="1" t="s">
        <v>6</v>
      </c>
      <c r="D8" s="1" t="s">
        <v>148</v>
      </c>
      <c r="E8" s="1" t="s">
        <v>65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53</v>
      </c>
      <c r="N8" s="1" t="s">
        <v>15</v>
      </c>
      <c r="O8" s="1" t="s">
        <v>84</v>
      </c>
      <c r="P8" s="1" t="s">
        <v>110</v>
      </c>
      <c r="Q8" s="1" t="s">
        <v>156</v>
      </c>
      <c r="R8" s="1" t="s">
        <v>18</v>
      </c>
      <c r="S8" s="1" t="s">
        <v>19</v>
      </c>
    </row>
    <row r="9" spans="2:19" ht="15" x14ac:dyDescent="0.25">
      <c r="J9" s="1" t="s">
        <v>20</v>
      </c>
      <c r="L9" s="1" t="s">
        <v>21</v>
      </c>
      <c r="M9" s="1" t="s">
        <v>21</v>
      </c>
      <c r="O9" s="1" t="s">
        <v>85</v>
      </c>
      <c r="P9" s="1" t="s">
        <v>22</v>
      </c>
      <c r="Q9" s="1" t="s">
        <v>21</v>
      </c>
      <c r="R9" s="1" t="s">
        <v>21</v>
      </c>
      <c r="S9" s="1" t="s">
        <v>21</v>
      </c>
    </row>
    <row r="10" spans="2:19" ht="15" x14ac:dyDescent="0.25">
      <c r="B10" s="1" t="s">
        <v>157</v>
      </c>
      <c r="J10" s="1">
        <v>0</v>
      </c>
      <c r="M10" s="2">
        <v>0</v>
      </c>
      <c r="P10" s="1">
        <v>0</v>
      </c>
      <c r="Q10" s="2">
        <v>0</v>
      </c>
      <c r="R10" s="2">
        <v>0</v>
      </c>
      <c r="S10" s="2">
        <v>0</v>
      </c>
    </row>
    <row r="11" spans="2:19" ht="15" x14ac:dyDescent="0.25">
      <c r="B11" s="1" t="s">
        <v>46</v>
      </c>
      <c r="J11" s="1">
        <v>0</v>
      </c>
      <c r="M11" s="2">
        <v>0</v>
      </c>
      <c r="P11" s="1">
        <v>0</v>
      </c>
      <c r="Q11" s="2">
        <v>0</v>
      </c>
      <c r="R11" s="2">
        <v>0</v>
      </c>
      <c r="S11" s="2">
        <v>0</v>
      </c>
    </row>
    <row r="12" spans="2:19" ht="15" x14ac:dyDescent="0.25">
      <c r="B12" s="1" t="s">
        <v>26</v>
      </c>
      <c r="J12" s="1">
        <v>0</v>
      </c>
      <c r="M12" s="2">
        <v>0</v>
      </c>
      <c r="P12" s="1">
        <v>0</v>
      </c>
      <c r="Q12" s="2">
        <v>0</v>
      </c>
      <c r="R12" s="2">
        <v>0</v>
      </c>
      <c r="S12" s="2">
        <v>0</v>
      </c>
    </row>
    <row r="13" spans="2:19" ht="15" x14ac:dyDescent="0.25">
      <c r="B13" s="1" t="s">
        <v>27</v>
      </c>
    </row>
    <row r="14" spans="2:19" ht="15" x14ac:dyDescent="0.25">
      <c r="B14" s="1" t="s">
        <v>28</v>
      </c>
      <c r="J14" s="1">
        <v>0</v>
      </c>
      <c r="M14" s="2">
        <v>0</v>
      </c>
      <c r="P14" s="1">
        <v>0</v>
      </c>
      <c r="Q14" s="2">
        <v>0</v>
      </c>
      <c r="R14" s="2">
        <v>0</v>
      </c>
      <c r="S14" s="2">
        <v>0</v>
      </c>
    </row>
    <row r="15" spans="2:19" ht="15" x14ac:dyDescent="0.25">
      <c r="B15" s="1" t="s">
        <v>29</v>
      </c>
    </row>
    <row r="16" spans="2:19" ht="15" x14ac:dyDescent="0.25">
      <c r="B16" s="1" t="s">
        <v>30</v>
      </c>
      <c r="J16" s="1">
        <v>0</v>
      </c>
      <c r="M16" s="2">
        <v>0</v>
      </c>
      <c r="P16" s="1">
        <v>0</v>
      </c>
      <c r="Q16" s="2">
        <v>0</v>
      </c>
      <c r="R16" s="2">
        <v>0</v>
      </c>
      <c r="S16" s="2">
        <v>0</v>
      </c>
    </row>
    <row r="17" spans="2:19" ht="15" x14ac:dyDescent="0.25">
      <c r="B17" s="1" t="s">
        <v>31</v>
      </c>
    </row>
    <row r="18" spans="2:19" ht="15" x14ac:dyDescent="0.25">
      <c r="B18" s="1" t="s">
        <v>32</v>
      </c>
      <c r="J18" s="1">
        <v>0</v>
      </c>
      <c r="M18" s="2">
        <v>0</v>
      </c>
      <c r="P18" s="1">
        <v>0</v>
      </c>
      <c r="Q18" s="2">
        <v>0</v>
      </c>
      <c r="R18" s="2">
        <v>0</v>
      </c>
      <c r="S18" s="2">
        <v>0</v>
      </c>
    </row>
    <row r="19" spans="2:19" ht="15" x14ac:dyDescent="0.25">
      <c r="B19" s="1" t="s">
        <v>33</v>
      </c>
    </row>
    <row r="20" spans="2:19" ht="15" x14ac:dyDescent="0.25">
      <c r="B20" s="1" t="s">
        <v>63</v>
      </c>
      <c r="J20" s="1">
        <v>0</v>
      </c>
      <c r="M20" s="2">
        <v>0</v>
      </c>
      <c r="P20" s="1">
        <v>0</v>
      </c>
      <c r="Q20" s="2">
        <v>0</v>
      </c>
      <c r="R20" s="2">
        <v>0</v>
      </c>
      <c r="S20" s="2">
        <v>0</v>
      </c>
    </row>
    <row r="21" spans="2:19" ht="15" x14ac:dyDescent="0.25">
      <c r="B21" s="1" t="s">
        <v>158</v>
      </c>
      <c r="J21" s="1">
        <v>0</v>
      </c>
      <c r="M21" s="2">
        <v>0</v>
      </c>
      <c r="P21" s="1">
        <v>0</v>
      </c>
      <c r="Q21" s="2">
        <v>0</v>
      </c>
      <c r="R21" s="2">
        <v>0</v>
      </c>
      <c r="S21" s="2">
        <v>0</v>
      </c>
    </row>
    <row r="22" spans="2:19" ht="15" x14ac:dyDescent="0.25">
      <c r="B22" s="1" t="s">
        <v>159</v>
      </c>
    </row>
    <row r="23" spans="2:19" ht="15" x14ac:dyDescent="0.25">
      <c r="B23" s="1" t="s">
        <v>160</v>
      </c>
      <c r="J23" s="1">
        <v>0</v>
      </c>
      <c r="M23" s="2">
        <v>0</v>
      </c>
      <c r="P23" s="1">
        <v>0</v>
      </c>
      <c r="Q23" s="2">
        <v>0</v>
      </c>
      <c r="R23" s="2">
        <v>0</v>
      </c>
      <c r="S23" s="2">
        <v>0</v>
      </c>
    </row>
    <row r="24" spans="2:19" ht="15" x14ac:dyDescent="0.25">
      <c r="B24" s="1" t="s">
        <v>161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rightToLeft="1" workbookViewId="0">
      <selection activeCell="C44" sqref="C44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423</v>
      </c>
    </row>
    <row r="5" spans="2:13" ht="15" x14ac:dyDescent="0.25">
      <c r="B5" s="1" t="s">
        <v>107</v>
      </c>
    </row>
    <row r="6" spans="2:13" ht="15" x14ac:dyDescent="0.25">
      <c r="B6" s="1" t="s">
        <v>147</v>
      </c>
    </row>
    <row r="8" spans="2:13" ht="15" x14ac:dyDescent="0.25">
      <c r="B8" s="1" t="s">
        <v>5</v>
      </c>
      <c r="C8" s="1" t="s">
        <v>6</v>
      </c>
      <c r="D8" s="1" t="s">
        <v>148</v>
      </c>
      <c r="E8" s="1" t="s">
        <v>65</v>
      </c>
      <c r="F8" s="1" t="s">
        <v>7</v>
      </c>
      <c r="G8" s="1" t="s">
        <v>12</v>
      </c>
      <c r="H8" s="1" t="s">
        <v>15</v>
      </c>
      <c r="I8" s="1" t="s">
        <v>84</v>
      </c>
      <c r="J8" s="1" t="s">
        <v>110</v>
      </c>
      <c r="K8" s="1" t="s">
        <v>17</v>
      </c>
      <c r="L8" s="1" t="s">
        <v>18</v>
      </c>
      <c r="M8" s="1" t="s">
        <v>19</v>
      </c>
    </row>
    <row r="9" spans="2:13" ht="15" x14ac:dyDescent="0.25">
      <c r="I9" s="1" t="s">
        <v>85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149</v>
      </c>
      <c r="J10" s="1">
        <v>0</v>
      </c>
      <c r="K10" s="2">
        <v>0</v>
      </c>
      <c r="L10" s="2">
        <v>0</v>
      </c>
      <c r="M10" s="2">
        <v>0</v>
      </c>
    </row>
    <row r="11" spans="2:13" ht="15" x14ac:dyDescent="0.25">
      <c r="B11" s="1" t="s">
        <v>150</v>
      </c>
      <c r="J11" s="1">
        <v>0</v>
      </c>
      <c r="K11" s="2">
        <v>0</v>
      </c>
      <c r="L11" s="2">
        <v>0</v>
      </c>
      <c r="M11" s="2">
        <v>0</v>
      </c>
    </row>
    <row r="12" spans="2:13" ht="15" x14ac:dyDescent="0.25">
      <c r="B12" s="1" t="s">
        <v>47</v>
      </c>
    </row>
    <row r="13" spans="2:13" ht="15" x14ac:dyDescent="0.25">
      <c r="B13" s="1" t="s">
        <v>63</v>
      </c>
      <c r="J13" s="1">
        <v>0</v>
      </c>
      <c r="K13" s="2">
        <v>0</v>
      </c>
      <c r="L13" s="2">
        <v>0</v>
      </c>
      <c r="M13" s="2">
        <v>0</v>
      </c>
    </row>
    <row r="14" spans="2:13" ht="15" x14ac:dyDescent="0.25">
      <c r="B14" s="1" t="s">
        <v>151</v>
      </c>
      <c r="J14" s="1">
        <v>0</v>
      </c>
      <c r="K14" s="2">
        <v>0</v>
      </c>
      <c r="L14" s="2">
        <v>0</v>
      </c>
      <c r="M14" s="2">
        <v>0</v>
      </c>
    </row>
    <row r="15" spans="2:13" ht="15" x14ac:dyDescent="0.25">
      <c r="B15" s="1" t="s">
        <v>152</v>
      </c>
    </row>
    <row r="16" spans="2:13" ht="15" x14ac:dyDescent="0.25">
      <c r="B16" s="1" t="s">
        <v>153</v>
      </c>
      <c r="J16" s="1">
        <v>0</v>
      </c>
      <c r="K16" s="2">
        <v>0</v>
      </c>
      <c r="L16" s="2">
        <v>0</v>
      </c>
      <c r="M16" s="2">
        <v>0</v>
      </c>
    </row>
    <row r="17" spans="2:2" ht="15" x14ac:dyDescent="0.25">
      <c r="B17" s="1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rightToLeft="1" workbookViewId="0">
      <selection activeCell="C44" sqref="C44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423</v>
      </c>
    </row>
    <row r="5" spans="2:11" ht="15" x14ac:dyDescent="0.25">
      <c r="B5" s="1" t="s">
        <v>107</v>
      </c>
    </row>
    <row r="6" spans="2:11" ht="15" x14ac:dyDescent="0.25">
      <c r="B6" s="1" t="s">
        <v>139</v>
      </c>
    </row>
    <row r="8" spans="2:11" ht="15" x14ac:dyDescent="0.25">
      <c r="B8" s="1" t="s">
        <v>5</v>
      </c>
      <c r="C8" s="1" t="s">
        <v>6</v>
      </c>
      <c r="D8" s="1" t="s">
        <v>12</v>
      </c>
      <c r="E8" s="1" t="s">
        <v>10</v>
      </c>
      <c r="F8" s="1" t="s">
        <v>15</v>
      </c>
      <c r="G8" s="1" t="s">
        <v>84</v>
      </c>
      <c r="H8" s="1" t="s">
        <v>110</v>
      </c>
      <c r="I8" s="1" t="s">
        <v>17</v>
      </c>
      <c r="J8" s="1" t="s">
        <v>18</v>
      </c>
      <c r="K8" s="1" t="s">
        <v>19</v>
      </c>
    </row>
    <row r="9" spans="2:11" ht="15" x14ac:dyDescent="0.25">
      <c r="G9" s="1" t="s">
        <v>85</v>
      </c>
      <c r="H9" s="1" t="s">
        <v>22</v>
      </c>
      <c r="I9" s="1" t="s">
        <v>21</v>
      </c>
      <c r="J9" s="1" t="s">
        <v>21</v>
      </c>
      <c r="K9" s="1" t="s">
        <v>21</v>
      </c>
    </row>
    <row r="10" spans="2:11" ht="15" x14ac:dyDescent="0.25">
      <c r="B10" s="1" t="s">
        <v>140</v>
      </c>
      <c r="H10" s="1">
        <v>0</v>
      </c>
      <c r="I10" s="2">
        <v>0</v>
      </c>
      <c r="J10" s="2">
        <v>0</v>
      </c>
      <c r="K10" s="2">
        <v>0</v>
      </c>
    </row>
    <row r="11" spans="2:11" ht="15" x14ac:dyDescent="0.25">
      <c r="B11" s="1" t="s">
        <v>141</v>
      </c>
      <c r="H11" s="1">
        <v>0</v>
      </c>
      <c r="I11" s="2">
        <v>0</v>
      </c>
      <c r="J11" s="2">
        <v>0</v>
      </c>
      <c r="K11" s="2">
        <v>0</v>
      </c>
    </row>
    <row r="12" spans="2:11" ht="15" x14ac:dyDescent="0.25">
      <c r="B12" s="1" t="s">
        <v>142</v>
      </c>
    </row>
    <row r="13" spans="2:11" ht="15" x14ac:dyDescent="0.25">
      <c r="B13" s="1" t="s">
        <v>143</v>
      </c>
    </row>
    <row r="14" spans="2:11" ht="15" x14ac:dyDescent="0.25">
      <c r="B14" s="1" t="s">
        <v>144</v>
      </c>
    </row>
    <row r="15" spans="2:11" ht="15" x14ac:dyDescent="0.25">
      <c r="B15" s="1" t="s">
        <v>145</v>
      </c>
    </row>
    <row r="16" spans="2:11" ht="15" x14ac:dyDescent="0.25">
      <c r="B16" s="1" t="s">
        <v>146</v>
      </c>
      <c r="H16" s="1">
        <v>0</v>
      </c>
      <c r="I16" s="2">
        <v>0</v>
      </c>
      <c r="J16" s="2">
        <v>0</v>
      </c>
      <c r="K16" s="2">
        <v>0</v>
      </c>
    </row>
    <row r="17" spans="2:2" ht="15" x14ac:dyDescent="0.25">
      <c r="B17" s="1" t="s">
        <v>142</v>
      </c>
    </row>
    <row r="18" spans="2:2" ht="15" x14ac:dyDescent="0.25">
      <c r="B18" s="1" t="s">
        <v>143</v>
      </c>
    </row>
    <row r="19" spans="2:2" ht="15" x14ac:dyDescent="0.25">
      <c r="B19" s="1" t="s">
        <v>144</v>
      </c>
    </row>
    <row r="20" spans="2:2" ht="15" x14ac:dyDescent="0.25">
      <c r="B20" s="1" t="s">
        <v>145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>
      <selection activeCell="C44" sqref="C44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423</v>
      </c>
    </row>
    <row r="5" spans="2:12" ht="15" x14ac:dyDescent="0.25">
      <c r="B5" s="1" t="s">
        <v>107</v>
      </c>
    </row>
    <row r="6" spans="2:12" ht="15" x14ac:dyDescent="0.25">
      <c r="B6" s="1" t="s">
        <v>135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84</v>
      </c>
      <c r="I8" s="1" t="s">
        <v>110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85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136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137</v>
      </c>
    </row>
    <row r="13" spans="2:12" ht="15" x14ac:dyDescent="0.25">
      <c r="B13" s="1" t="s">
        <v>63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44" sqref="C44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423</v>
      </c>
    </row>
    <row r="5" spans="2:12" ht="15" x14ac:dyDescent="0.25">
      <c r="B5" s="1" t="s">
        <v>107</v>
      </c>
    </row>
    <row r="6" spans="2:12" ht="15" x14ac:dyDescent="0.25">
      <c r="B6" s="1" t="s">
        <v>130</v>
      </c>
    </row>
    <row r="8" spans="2:12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84</v>
      </c>
      <c r="I8" s="1" t="s">
        <v>110</v>
      </c>
      <c r="J8" s="1" t="s">
        <v>17</v>
      </c>
      <c r="K8" s="1" t="s">
        <v>18</v>
      </c>
      <c r="L8" s="1" t="s">
        <v>19</v>
      </c>
    </row>
    <row r="9" spans="2:12" ht="15" x14ac:dyDescent="0.25">
      <c r="H9" s="1" t="s">
        <v>85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131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132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124</v>
      </c>
    </row>
    <row r="13" spans="2:12" ht="15" x14ac:dyDescent="0.25">
      <c r="B13" s="1" t="s">
        <v>125</v>
      </c>
    </row>
    <row r="14" spans="2:12" ht="15" x14ac:dyDescent="0.25">
      <c r="B14" s="1" t="s">
        <v>126</v>
      </c>
    </row>
    <row r="15" spans="2:12" ht="15" x14ac:dyDescent="0.25">
      <c r="B15" s="1" t="s">
        <v>127</v>
      </c>
    </row>
    <row r="16" spans="2:12" ht="15" x14ac:dyDescent="0.25">
      <c r="B16" s="1" t="s">
        <v>33</v>
      </c>
    </row>
    <row r="17" spans="2:12" ht="15" x14ac:dyDescent="0.25">
      <c r="B17" s="1" t="s">
        <v>133</v>
      </c>
      <c r="I17" s="1">
        <v>0</v>
      </c>
      <c r="J17" s="2">
        <v>0</v>
      </c>
      <c r="K17" s="2">
        <v>0</v>
      </c>
      <c r="L17" s="2">
        <v>0</v>
      </c>
    </row>
    <row r="18" spans="2:12" ht="15" x14ac:dyDescent="0.25">
      <c r="B18" s="1" t="s">
        <v>124</v>
      </c>
    </row>
    <row r="19" spans="2:12" ht="15" x14ac:dyDescent="0.25">
      <c r="B19" s="1" t="s">
        <v>129</v>
      </c>
    </row>
    <row r="20" spans="2:12" ht="15" x14ac:dyDescent="0.25">
      <c r="B20" s="1" t="s">
        <v>127</v>
      </c>
    </row>
    <row r="21" spans="2:12" ht="15" x14ac:dyDescent="0.25">
      <c r="B21" s="1" t="s">
        <v>134</v>
      </c>
    </row>
    <row r="22" spans="2:12" ht="15" x14ac:dyDescent="0.25">
      <c r="B2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topLeftCell="B1" workbookViewId="0">
      <selection activeCell="J16" sqref="J16:J17"/>
    </sheetView>
  </sheetViews>
  <sheetFormatPr defaultRowHeight="14.25" x14ac:dyDescent="0.2"/>
  <cols>
    <col min="2" max="2" width="30.625" bestFit="1" customWidth="1"/>
    <col min="9" max="9" width="11" bestFit="1" customWidth="1"/>
    <col min="11" max="11" width="22" bestFit="1" customWidth="1"/>
  </cols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423</v>
      </c>
    </row>
    <row r="5" spans="2:12" ht="15" x14ac:dyDescent="0.25">
      <c r="B5" s="1" t="s">
        <v>373</v>
      </c>
    </row>
    <row r="8" spans="2:12" ht="15" x14ac:dyDescent="0.25">
      <c r="B8" s="1" t="s">
        <v>5</v>
      </c>
      <c r="C8" s="1" t="s">
        <v>6</v>
      </c>
      <c r="D8" s="1" t="s">
        <v>65</v>
      </c>
      <c r="E8" s="1" t="s">
        <v>8</v>
      </c>
      <c r="F8" s="1" t="s">
        <v>9</v>
      </c>
      <c r="G8" s="1" t="s">
        <v>12</v>
      </c>
      <c r="H8" s="1" t="s">
        <v>13</v>
      </c>
      <c r="I8" s="1" t="s">
        <v>53</v>
      </c>
      <c r="J8" s="1" t="s">
        <v>110</v>
      </c>
      <c r="K8" s="1" t="s">
        <v>18</v>
      </c>
      <c r="L8" s="1" t="s">
        <v>55</v>
      </c>
    </row>
    <row r="9" spans="2:12" ht="15" x14ac:dyDescent="0.25">
      <c r="H9" s="1" t="s">
        <v>21</v>
      </c>
      <c r="I9" s="1" t="s">
        <v>21</v>
      </c>
      <c r="J9" s="1" t="s">
        <v>22</v>
      </c>
      <c r="K9" s="1" t="s">
        <v>21</v>
      </c>
      <c r="L9" s="1" t="s">
        <v>21</v>
      </c>
    </row>
    <row r="10" spans="2:12" ht="15" x14ac:dyDescent="0.25">
      <c r="B10" s="1" t="s">
        <v>374</v>
      </c>
      <c r="I10" s="2">
        <v>2.0000000000000001E-4</v>
      </c>
      <c r="J10" s="6">
        <f>J11</f>
        <v>1306.1497900000002</v>
      </c>
      <c r="K10" s="2">
        <v>1</v>
      </c>
      <c r="L10" s="2">
        <f>J10/'סכום נכסי הקרן'!$C$43</f>
        <v>0.26928690145087852</v>
      </c>
    </row>
    <row r="11" spans="2:12" ht="15" x14ac:dyDescent="0.25">
      <c r="B11" s="1" t="s">
        <v>46</v>
      </c>
      <c r="I11" s="2">
        <v>2.0000000000000001E-4</v>
      </c>
      <c r="J11" s="6">
        <f>SUM(J12:J18)</f>
        <v>1306.1497900000002</v>
      </c>
      <c r="K11" s="2">
        <v>1</v>
      </c>
      <c r="L11" s="2">
        <f>J11/'סכום נכסי הקרן'!$C$43</f>
        <v>0.26928690145087852</v>
      </c>
    </row>
    <row r="12" spans="2:12" x14ac:dyDescent="0.2">
      <c r="B12" s="8" t="s">
        <v>422</v>
      </c>
      <c r="J12" s="10">
        <f>1262799.79/1000</f>
        <v>1262.79979</v>
      </c>
      <c r="K12" s="9">
        <f>J12/$J$11</f>
        <v>0.96681085099741881</v>
      </c>
      <c r="L12" s="9">
        <f>J12/'סכום נכסי הקרן'!$C$43</f>
        <v>0.26034949835418192</v>
      </c>
    </row>
    <row r="13" spans="2:12" ht="15" x14ac:dyDescent="0.25">
      <c r="B13" s="1"/>
      <c r="I13" s="2"/>
      <c r="J13" s="6"/>
      <c r="K13" s="2"/>
      <c r="L13" s="2"/>
    </row>
    <row r="14" spans="2:12" ht="15" x14ac:dyDescent="0.25">
      <c r="B14" s="1" t="s">
        <v>375</v>
      </c>
    </row>
    <row r="15" spans="2:12" ht="15" x14ac:dyDescent="0.25">
      <c r="B15" s="1" t="s">
        <v>376</v>
      </c>
    </row>
    <row r="16" spans="2:12" ht="15" x14ac:dyDescent="0.25">
      <c r="B16" s="3" t="s">
        <v>377</v>
      </c>
      <c r="C16" s="3">
        <v>1000298</v>
      </c>
      <c r="D16" s="3">
        <v>22</v>
      </c>
      <c r="E16" s="3" t="s">
        <v>368</v>
      </c>
      <c r="G16" s="3" t="s">
        <v>193</v>
      </c>
      <c r="H16" s="4">
        <v>0</v>
      </c>
      <c r="I16" s="4">
        <v>0</v>
      </c>
      <c r="J16" s="3">
        <v>28.93</v>
      </c>
      <c r="K16" s="4">
        <v>2.2200000000000001E-2</v>
      </c>
      <c r="L16" s="2">
        <f>J16/'סכום נכסי הקרן'!$C$43</f>
        <v>5.9644537851772069E-3</v>
      </c>
    </row>
    <row r="17" spans="2:12" ht="15" x14ac:dyDescent="0.25">
      <c r="B17" s="3" t="s">
        <v>378</v>
      </c>
      <c r="C17" s="3">
        <v>1000652</v>
      </c>
      <c r="D17" s="3">
        <v>24</v>
      </c>
      <c r="E17" s="3" t="s">
        <v>368</v>
      </c>
      <c r="G17" s="3" t="s">
        <v>193</v>
      </c>
      <c r="H17" s="4">
        <v>0</v>
      </c>
      <c r="I17" s="4">
        <v>0</v>
      </c>
      <c r="J17" s="3">
        <v>14.42</v>
      </c>
      <c r="K17" s="4">
        <v>1.0999999999999999E-2</v>
      </c>
      <c r="L17" s="2">
        <f>J17/'סכום נכסי הקרן'!$C$43</f>
        <v>2.9729493115193684E-3</v>
      </c>
    </row>
    <row r="18" spans="2:12" ht="15" x14ac:dyDescent="0.25">
      <c r="B18" s="1" t="s">
        <v>379</v>
      </c>
    </row>
    <row r="19" spans="2:12" ht="15" x14ac:dyDescent="0.25">
      <c r="B19" s="1" t="s">
        <v>380</v>
      </c>
    </row>
    <row r="20" spans="2:12" ht="15" x14ac:dyDescent="0.25">
      <c r="B20" s="1" t="s">
        <v>381</v>
      </c>
    </row>
    <row r="21" spans="2:12" ht="15" x14ac:dyDescent="0.25">
      <c r="B21" s="1" t="s">
        <v>382</v>
      </c>
    </row>
    <row r="22" spans="2:12" ht="15" x14ac:dyDescent="0.25">
      <c r="B22" s="1" t="s">
        <v>383</v>
      </c>
    </row>
    <row r="23" spans="2:12" ht="15" x14ac:dyDescent="0.25">
      <c r="B23" s="1" t="s">
        <v>63</v>
      </c>
      <c r="I23" s="2">
        <v>0</v>
      </c>
      <c r="J23" s="1">
        <v>0</v>
      </c>
      <c r="K23" s="2">
        <v>0</v>
      </c>
      <c r="L23" s="2">
        <v>0</v>
      </c>
    </row>
    <row r="24" spans="2:12" ht="15" x14ac:dyDescent="0.25">
      <c r="B24" s="1" t="s">
        <v>384</v>
      </c>
    </row>
    <row r="25" spans="2:12" ht="15" x14ac:dyDescent="0.25">
      <c r="B25" s="1" t="s">
        <v>385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4" sqref="C44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423</v>
      </c>
    </row>
    <row r="5" spans="2:11" ht="15" x14ac:dyDescent="0.25">
      <c r="B5" s="1" t="s">
        <v>107</v>
      </c>
    </row>
    <row r="6" spans="2:11" ht="15" x14ac:dyDescent="0.25">
      <c r="B6" s="1" t="s">
        <v>121</v>
      </c>
    </row>
    <row r="8" spans="2:11" ht="15" x14ac:dyDescent="0.25">
      <c r="B8" s="1" t="s">
        <v>5</v>
      </c>
      <c r="C8" s="1" t="s">
        <v>6</v>
      </c>
      <c r="D8" s="1" t="s">
        <v>7</v>
      </c>
      <c r="E8" s="1" t="s">
        <v>12</v>
      </c>
      <c r="F8" s="1" t="s">
        <v>10</v>
      </c>
      <c r="G8" s="1" t="s">
        <v>15</v>
      </c>
      <c r="H8" s="1" t="s">
        <v>84</v>
      </c>
      <c r="I8" s="1" t="s">
        <v>54</v>
      </c>
      <c r="J8" s="1" t="s">
        <v>18</v>
      </c>
      <c r="K8" s="1" t="s">
        <v>19</v>
      </c>
    </row>
    <row r="9" spans="2:11" ht="15" x14ac:dyDescent="0.25">
      <c r="H9" s="1" t="s">
        <v>85</v>
      </c>
      <c r="I9" s="1" t="s">
        <v>22</v>
      </c>
      <c r="J9" s="1" t="s">
        <v>21</v>
      </c>
      <c r="K9" s="1" t="s">
        <v>21</v>
      </c>
    </row>
    <row r="10" spans="2:11" ht="15" x14ac:dyDescent="0.25">
      <c r="B10" s="1" t="s">
        <v>122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123</v>
      </c>
      <c r="I11" s="1">
        <v>0</v>
      </c>
      <c r="J11" s="2">
        <v>0</v>
      </c>
      <c r="K11" s="2">
        <v>0</v>
      </c>
    </row>
    <row r="12" spans="2:11" ht="15" x14ac:dyDescent="0.25">
      <c r="B12" s="1" t="s">
        <v>124</v>
      </c>
    </row>
    <row r="13" spans="2:11" ht="15" x14ac:dyDescent="0.25">
      <c r="B13" s="1" t="s">
        <v>125</v>
      </c>
    </row>
    <row r="14" spans="2:11" ht="15" x14ac:dyDescent="0.25">
      <c r="B14" s="1" t="s">
        <v>126</v>
      </c>
    </row>
    <row r="15" spans="2:11" ht="15" x14ac:dyDescent="0.25">
      <c r="B15" s="1" t="s">
        <v>127</v>
      </c>
    </row>
    <row r="16" spans="2:11" ht="15" x14ac:dyDescent="0.25">
      <c r="B16" s="1" t="s">
        <v>33</v>
      </c>
    </row>
    <row r="17" spans="2:11" ht="15" x14ac:dyDescent="0.25">
      <c r="B17" s="1" t="s">
        <v>128</v>
      </c>
      <c r="I17" s="1">
        <v>0</v>
      </c>
      <c r="J17" s="2">
        <v>0</v>
      </c>
      <c r="K17" s="2">
        <v>0</v>
      </c>
    </row>
    <row r="18" spans="2:11" ht="15" x14ac:dyDescent="0.25">
      <c r="B18" s="1" t="s">
        <v>124</v>
      </c>
    </row>
    <row r="19" spans="2:11" ht="15" x14ac:dyDescent="0.25">
      <c r="B19" s="1" t="s">
        <v>129</v>
      </c>
    </row>
    <row r="20" spans="2:11" ht="15" x14ac:dyDescent="0.25">
      <c r="B20" s="1" t="s">
        <v>127</v>
      </c>
    </row>
    <row r="21" spans="2:11" ht="15" x14ac:dyDescent="0.25">
      <c r="B21" s="1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"/>
  <sheetViews>
    <sheetView rightToLeft="1" workbookViewId="0">
      <selection activeCell="C44" sqref="C44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423</v>
      </c>
    </row>
    <row r="5" spans="2:17" ht="15" x14ac:dyDescent="0.25">
      <c r="B5" s="1" t="s">
        <v>107</v>
      </c>
    </row>
    <row r="6" spans="2:17" ht="15" x14ac:dyDescent="0.25">
      <c r="B6" s="1" t="s">
        <v>108</v>
      </c>
    </row>
    <row r="8" spans="2:17" ht="15" x14ac:dyDescent="0.25">
      <c r="B8" s="1" t="s">
        <v>5</v>
      </c>
      <c r="C8" s="1" t="s">
        <v>6</v>
      </c>
      <c r="D8" s="1" t="s">
        <v>109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84</v>
      </c>
      <c r="N8" s="1" t="s">
        <v>110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85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111</v>
      </c>
      <c r="H10" s="1">
        <v>0</v>
      </c>
      <c r="K10" s="2">
        <v>0</v>
      </c>
      <c r="N10" s="1">
        <v>0</v>
      </c>
      <c r="O10" s="2">
        <v>0</v>
      </c>
      <c r="P10" s="2">
        <v>0</v>
      </c>
      <c r="Q10" s="2">
        <v>0</v>
      </c>
    </row>
    <row r="11" spans="2:17" ht="15" x14ac:dyDescent="0.25">
      <c r="B11" s="1" t="s">
        <v>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v>0</v>
      </c>
    </row>
    <row r="12" spans="2:17" ht="15" x14ac:dyDescent="0.25">
      <c r="B12" s="1" t="s">
        <v>112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v>0</v>
      </c>
    </row>
    <row r="13" spans="2:17" ht="15" x14ac:dyDescent="0.25">
      <c r="B13" s="1" t="s">
        <v>113</v>
      </c>
    </row>
    <row r="14" spans="2:17" ht="15" x14ac:dyDescent="0.25">
      <c r="B14" s="1" t="s">
        <v>114</v>
      </c>
      <c r="H14" s="1">
        <v>0</v>
      </c>
      <c r="K14" s="2">
        <v>0</v>
      </c>
      <c r="N14" s="1">
        <v>0</v>
      </c>
      <c r="O14" s="2">
        <v>0</v>
      </c>
      <c r="P14" s="2">
        <v>0</v>
      </c>
      <c r="Q14" s="2">
        <v>0</v>
      </c>
    </row>
    <row r="15" spans="2:17" ht="15" x14ac:dyDescent="0.25">
      <c r="B15" s="1" t="s">
        <v>115</v>
      </c>
    </row>
    <row r="16" spans="2:17" ht="15" x14ac:dyDescent="0.25">
      <c r="B16" s="1" t="s">
        <v>116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v>0</v>
      </c>
    </row>
    <row r="17" spans="2:17" ht="15" x14ac:dyDescent="0.25">
      <c r="B17" s="1" t="s">
        <v>117</v>
      </c>
    </row>
    <row r="18" spans="2:17" ht="15" x14ac:dyDescent="0.25">
      <c r="B18" s="1" t="s">
        <v>118</v>
      </c>
    </row>
    <row r="19" spans="2:17" ht="15" x14ac:dyDescent="0.25">
      <c r="B19" s="1" t="s">
        <v>119</v>
      </c>
    </row>
    <row r="20" spans="2:17" ht="15" x14ac:dyDescent="0.25">
      <c r="B20" s="1" t="s">
        <v>120</v>
      </c>
    </row>
    <row r="21" spans="2:17" ht="15" x14ac:dyDescent="0.25">
      <c r="B21" s="1" t="s">
        <v>63</v>
      </c>
      <c r="H21" s="1">
        <v>0</v>
      </c>
      <c r="K21" s="2">
        <v>0</v>
      </c>
      <c r="N21" s="1">
        <v>0</v>
      </c>
      <c r="O21" s="2">
        <v>0</v>
      </c>
      <c r="P21" s="2">
        <v>0</v>
      </c>
      <c r="Q21" s="2">
        <v>0</v>
      </c>
    </row>
    <row r="22" spans="2:17" ht="15" x14ac:dyDescent="0.25">
      <c r="B22" s="1" t="s">
        <v>112</v>
      </c>
      <c r="H22" s="1">
        <v>0</v>
      </c>
      <c r="K22" s="2">
        <v>0</v>
      </c>
      <c r="N22" s="1">
        <v>0</v>
      </c>
      <c r="O22" s="2">
        <v>0</v>
      </c>
      <c r="P22" s="2">
        <v>0</v>
      </c>
      <c r="Q22" s="2">
        <v>0</v>
      </c>
    </row>
    <row r="23" spans="2:17" ht="15" x14ac:dyDescent="0.25">
      <c r="B23" s="1" t="s">
        <v>113</v>
      </c>
    </row>
    <row r="24" spans="2:17" ht="15" x14ac:dyDescent="0.25">
      <c r="B24" s="1" t="s">
        <v>114</v>
      </c>
      <c r="H24" s="1">
        <v>0</v>
      </c>
      <c r="K24" s="2">
        <v>0</v>
      </c>
      <c r="N24" s="1">
        <v>0</v>
      </c>
      <c r="O24" s="2">
        <v>0</v>
      </c>
      <c r="P24" s="2">
        <v>0</v>
      </c>
      <c r="Q24" s="2">
        <v>0</v>
      </c>
    </row>
    <row r="25" spans="2:17" ht="15" x14ac:dyDescent="0.25">
      <c r="B25" s="1" t="s">
        <v>115</v>
      </c>
    </row>
    <row r="26" spans="2:17" ht="15" x14ac:dyDescent="0.25">
      <c r="B26" s="1" t="s">
        <v>116</v>
      </c>
      <c r="H26" s="1">
        <v>0</v>
      </c>
      <c r="K26" s="2">
        <v>0</v>
      </c>
      <c r="N26" s="1">
        <v>0</v>
      </c>
      <c r="O26" s="2">
        <v>0</v>
      </c>
      <c r="P26" s="2">
        <v>0</v>
      </c>
      <c r="Q26" s="2">
        <v>0</v>
      </c>
    </row>
    <row r="27" spans="2:17" ht="15" x14ac:dyDescent="0.25">
      <c r="B27" s="1" t="s">
        <v>117</v>
      </c>
    </row>
    <row r="28" spans="2:17" ht="15" x14ac:dyDescent="0.25">
      <c r="B28" s="1" t="s">
        <v>118</v>
      </c>
    </row>
    <row r="29" spans="2:17" ht="15" x14ac:dyDescent="0.25">
      <c r="B29" s="1" t="s">
        <v>119</v>
      </c>
    </row>
    <row r="30" spans="2:17" ht="15" x14ac:dyDescent="0.25">
      <c r="B30" s="1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44" sqref="C44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423</v>
      </c>
    </row>
    <row r="5" spans="2:15" ht="15" x14ac:dyDescent="0.25">
      <c r="B5" s="1" t="s">
        <v>90</v>
      </c>
    </row>
    <row r="7" spans="2:15" ht="15" x14ac:dyDescent="0.25">
      <c r="B7" s="1" t="s">
        <v>5</v>
      </c>
      <c r="C7" s="1" t="s">
        <v>91</v>
      </c>
      <c r="D7" s="1" t="s">
        <v>6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92</v>
      </c>
      <c r="J7" s="1" t="s">
        <v>53</v>
      </c>
      <c r="K7" s="1" t="s">
        <v>15</v>
      </c>
      <c r="L7" s="1" t="s">
        <v>84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85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93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94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95</v>
      </c>
    </row>
    <row r="12" spans="2:15" ht="15" x14ac:dyDescent="0.25">
      <c r="B12" s="1" t="s">
        <v>96</v>
      </c>
    </row>
    <row r="13" spans="2:15" ht="15" x14ac:dyDescent="0.25">
      <c r="B13" s="1" t="s">
        <v>97</v>
      </c>
    </row>
    <row r="14" spans="2:15" ht="15" x14ac:dyDescent="0.25">
      <c r="B14" s="1" t="s">
        <v>98</v>
      </c>
    </row>
    <row r="15" spans="2:15" ht="15" x14ac:dyDescent="0.25">
      <c r="B15" s="1" t="s">
        <v>99</v>
      </c>
    </row>
    <row r="16" spans="2:15" ht="15" x14ac:dyDescent="0.25">
      <c r="B16" s="1" t="s">
        <v>100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15" ht="15" x14ac:dyDescent="0.25">
      <c r="B17" s="1" t="s">
        <v>101</v>
      </c>
    </row>
    <row r="18" spans="2:15" ht="15" x14ac:dyDescent="0.25">
      <c r="B18" s="1" t="s">
        <v>102</v>
      </c>
    </row>
    <row r="19" spans="2:15" ht="15" x14ac:dyDescent="0.25">
      <c r="B19" s="1" t="s">
        <v>103</v>
      </c>
    </row>
    <row r="20" spans="2:15" ht="15" x14ac:dyDescent="0.25">
      <c r="B20" s="1" t="s">
        <v>104</v>
      </c>
    </row>
    <row r="21" spans="2:15" ht="15" x14ac:dyDescent="0.25">
      <c r="B21" s="1" t="s">
        <v>105</v>
      </c>
      <c r="G21" s="1">
        <v>0</v>
      </c>
      <c r="J21" s="2">
        <v>0</v>
      </c>
      <c r="M21" s="1">
        <v>0</v>
      </c>
      <c r="N21" s="2">
        <v>0</v>
      </c>
      <c r="O21" s="2">
        <v>0</v>
      </c>
    </row>
    <row r="22" spans="2:15" ht="15" x14ac:dyDescent="0.25">
      <c r="B22" s="1" t="s">
        <v>106</v>
      </c>
    </row>
    <row r="23" spans="2:15" ht="15" x14ac:dyDescent="0.25">
      <c r="B23" s="1" t="s">
        <v>97</v>
      </c>
    </row>
    <row r="24" spans="2:15" ht="15" x14ac:dyDescent="0.25">
      <c r="B24" s="1" t="s">
        <v>98</v>
      </c>
    </row>
    <row r="25" spans="2:15" ht="15" x14ac:dyDescent="0.25">
      <c r="B25" s="1" t="s">
        <v>104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rightToLeft="1" workbookViewId="0">
      <selection activeCell="C44" sqref="C44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423</v>
      </c>
    </row>
    <row r="5" spans="2:15" ht="15" x14ac:dyDescent="0.25">
      <c r="B5" s="1" t="s">
        <v>82</v>
      </c>
    </row>
    <row r="7" spans="2:15" ht="15" x14ac:dyDescent="0.25">
      <c r="B7" s="1" t="s">
        <v>5</v>
      </c>
      <c r="C7" s="1" t="s">
        <v>6</v>
      </c>
      <c r="D7" s="1" t="s">
        <v>65</v>
      </c>
      <c r="E7" s="1" t="s">
        <v>8</v>
      </c>
      <c r="F7" s="1" t="s">
        <v>9</v>
      </c>
      <c r="G7" s="1" t="s">
        <v>11</v>
      </c>
      <c r="H7" s="1" t="s">
        <v>12</v>
      </c>
      <c r="I7" s="1" t="s">
        <v>83</v>
      </c>
      <c r="J7" s="1" t="s">
        <v>53</v>
      </c>
      <c r="K7" s="1" t="s">
        <v>15</v>
      </c>
      <c r="L7" s="1" t="s">
        <v>84</v>
      </c>
      <c r="M7" s="1" t="s">
        <v>54</v>
      </c>
      <c r="N7" s="1" t="s">
        <v>18</v>
      </c>
      <c r="O7" s="1" t="s">
        <v>19</v>
      </c>
    </row>
    <row r="8" spans="2:15" ht="15" x14ac:dyDescent="0.25">
      <c r="G8" s="1" t="s">
        <v>20</v>
      </c>
      <c r="I8" s="1" t="s">
        <v>21</v>
      </c>
      <c r="J8" s="1" t="s">
        <v>21</v>
      </c>
      <c r="L8" s="1" t="s">
        <v>85</v>
      </c>
      <c r="M8" s="1" t="s">
        <v>22</v>
      </c>
      <c r="N8" s="1" t="s">
        <v>21</v>
      </c>
      <c r="O8" s="1" t="s">
        <v>21</v>
      </c>
    </row>
    <row r="9" spans="2:15" ht="15" x14ac:dyDescent="0.25">
      <c r="B9" s="1" t="s">
        <v>86</v>
      </c>
      <c r="G9" s="1">
        <v>0</v>
      </c>
      <c r="J9" s="2">
        <v>0</v>
      </c>
      <c r="M9" s="1">
        <v>0</v>
      </c>
      <c r="N9" s="2">
        <v>0</v>
      </c>
      <c r="O9" s="2">
        <v>0</v>
      </c>
    </row>
    <row r="10" spans="2:15" ht="15" x14ac:dyDescent="0.25">
      <c r="B10" s="1" t="s">
        <v>46</v>
      </c>
      <c r="G10" s="1">
        <v>0</v>
      </c>
      <c r="J10" s="2">
        <v>0</v>
      </c>
      <c r="M10" s="1">
        <v>0</v>
      </c>
      <c r="N10" s="2">
        <v>0</v>
      </c>
      <c r="O10" s="2">
        <v>0</v>
      </c>
    </row>
    <row r="11" spans="2:15" ht="15" x14ac:dyDescent="0.25">
      <c r="B11" s="1" t="s">
        <v>87</v>
      </c>
    </row>
    <row r="12" spans="2:15" ht="15" x14ac:dyDescent="0.25">
      <c r="B12" s="1" t="s">
        <v>29</v>
      </c>
    </row>
    <row r="13" spans="2:15" ht="15" x14ac:dyDescent="0.25">
      <c r="B13" s="1" t="s">
        <v>88</v>
      </c>
    </row>
    <row r="14" spans="2:15" ht="15" x14ac:dyDescent="0.25">
      <c r="B14" s="1" t="s">
        <v>89</v>
      </c>
    </row>
    <row r="15" spans="2:15" ht="15" x14ac:dyDescent="0.25">
      <c r="B15" s="1" t="s">
        <v>33</v>
      </c>
    </row>
    <row r="16" spans="2:15" ht="15" x14ac:dyDescent="0.25">
      <c r="B16" s="1" t="s">
        <v>63</v>
      </c>
      <c r="G16" s="1">
        <v>0</v>
      </c>
      <c r="J16" s="2">
        <v>0</v>
      </c>
      <c r="M16" s="1">
        <v>0</v>
      </c>
      <c r="N16" s="2">
        <v>0</v>
      </c>
      <c r="O16" s="2">
        <v>0</v>
      </c>
    </row>
    <row r="17" spans="2:2" ht="15" x14ac:dyDescent="0.25">
      <c r="B17" s="1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>
      <selection activeCell="C44" sqref="C44"/>
    </sheetView>
  </sheetViews>
  <sheetFormatPr defaultRowHeight="14.25" x14ac:dyDescent="0.2"/>
  <sheetData>
    <row r="1" spans="2:9" ht="15" x14ac:dyDescent="0.25">
      <c r="B1" s="1" t="s">
        <v>0</v>
      </c>
      <c r="C1" s="1" t="s">
        <v>1</v>
      </c>
    </row>
    <row r="2" spans="2:9" ht="15" x14ac:dyDescent="0.25">
      <c r="B2" s="1" t="s">
        <v>2</v>
      </c>
    </row>
    <row r="3" spans="2:9" ht="15" x14ac:dyDescent="0.25">
      <c r="B3" s="1" t="s">
        <v>3</v>
      </c>
    </row>
    <row r="4" spans="2:9" ht="15" x14ac:dyDescent="0.25">
      <c r="B4" s="1" t="s">
        <v>423</v>
      </c>
    </row>
    <row r="5" spans="2:9" ht="15" x14ac:dyDescent="0.25">
      <c r="B5" s="1" t="s">
        <v>70</v>
      </c>
    </row>
    <row r="7" spans="2:9" ht="15" x14ac:dyDescent="0.25">
      <c r="B7" s="1" t="s">
        <v>5</v>
      </c>
      <c r="C7" s="1" t="s">
        <v>71</v>
      </c>
      <c r="D7" s="1" t="s">
        <v>72</v>
      </c>
      <c r="E7" s="1" t="s">
        <v>73</v>
      </c>
      <c r="F7" s="1" t="s">
        <v>12</v>
      </c>
      <c r="G7" s="1" t="s">
        <v>74</v>
      </c>
      <c r="H7" s="1" t="s">
        <v>18</v>
      </c>
      <c r="I7" s="1" t="s">
        <v>55</v>
      </c>
    </row>
    <row r="8" spans="2:9" ht="15" x14ac:dyDescent="0.25">
      <c r="E8" s="1" t="s">
        <v>21</v>
      </c>
      <c r="G8" s="1" t="s">
        <v>22</v>
      </c>
      <c r="H8" s="1" t="s">
        <v>21</v>
      </c>
      <c r="I8" s="1" t="s">
        <v>21</v>
      </c>
    </row>
    <row r="9" spans="2:9" ht="15" x14ac:dyDescent="0.25">
      <c r="B9" s="1" t="s">
        <v>75</v>
      </c>
      <c r="E9" s="2">
        <v>0</v>
      </c>
      <c r="G9" s="1">
        <v>0</v>
      </c>
      <c r="H9" s="2">
        <v>0</v>
      </c>
      <c r="I9" s="2">
        <v>0</v>
      </c>
    </row>
    <row r="10" spans="2:9" ht="15" x14ac:dyDescent="0.25">
      <c r="B10" s="1" t="s">
        <v>76</v>
      </c>
      <c r="E10" s="2">
        <v>0</v>
      </c>
      <c r="G10" s="1">
        <v>0</v>
      </c>
      <c r="H10" s="2">
        <v>0</v>
      </c>
      <c r="I10" s="2">
        <v>0</v>
      </c>
    </row>
    <row r="11" spans="2:9" ht="15" x14ac:dyDescent="0.25">
      <c r="B11" s="1" t="s">
        <v>77</v>
      </c>
      <c r="E11" s="2">
        <v>0</v>
      </c>
      <c r="G11" s="1">
        <v>0</v>
      </c>
      <c r="H11" s="2">
        <v>0</v>
      </c>
      <c r="I11" s="2">
        <v>0</v>
      </c>
    </row>
    <row r="12" spans="2:9" ht="15" x14ac:dyDescent="0.25">
      <c r="B12" s="1" t="s">
        <v>78</v>
      </c>
    </row>
    <row r="13" spans="2:9" ht="15" x14ac:dyDescent="0.25">
      <c r="B13" s="1" t="s">
        <v>79</v>
      </c>
      <c r="E13" s="2">
        <v>0</v>
      </c>
      <c r="G13" s="1">
        <v>0</v>
      </c>
      <c r="H13" s="2">
        <v>0</v>
      </c>
      <c r="I13" s="2">
        <v>0</v>
      </c>
    </row>
    <row r="14" spans="2:9" ht="15" x14ac:dyDescent="0.25">
      <c r="B14" s="1" t="s">
        <v>80</v>
      </c>
    </row>
    <row r="15" spans="2:9" ht="15" x14ac:dyDescent="0.25">
      <c r="B15" s="1" t="s">
        <v>81</v>
      </c>
      <c r="E15" s="2">
        <v>0</v>
      </c>
      <c r="G15" s="1">
        <v>0</v>
      </c>
      <c r="H15" s="2">
        <v>0</v>
      </c>
      <c r="I15" s="2">
        <v>0</v>
      </c>
    </row>
    <row r="16" spans="2:9" ht="15" x14ac:dyDescent="0.25">
      <c r="B16" s="1" t="s">
        <v>77</v>
      </c>
      <c r="E16" s="2">
        <v>0</v>
      </c>
      <c r="G16" s="1">
        <v>0</v>
      </c>
      <c r="H16" s="2">
        <v>0</v>
      </c>
      <c r="I16" s="2">
        <v>0</v>
      </c>
    </row>
    <row r="17" spans="2:9" ht="15" x14ac:dyDescent="0.25">
      <c r="B17" s="1" t="s">
        <v>78</v>
      </c>
    </row>
    <row r="18" spans="2:9" ht="15" x14ac:dyDescent="0.25">
      <c r="B18" s="1" t="s">
        <v>79</v>
      </c>
      <c r="E18" s="2">
        <v>0</v>
      </c>
      <c r="G18" s="1">
        <v>0</v>
      </c>
      <c r="H18" s="2">
        <v>0</v>
      </c>
      <c r="I18" s="2">
        <v>0</v>
      </c>
    </row>
    <row r="19" spans="2:9" ht="15" x14ac:dyDescent="0.25">
      <c r="B19" s="1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44" sqref="C44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423</v>
      </c>
    </row>
    <row r="5" spans="2:11" ht="15" x14ac:dyDescent="0.25">
      <c r="B5" s="1" t="s">
        <v>64</v>
      </c>
    </row>
    <row r="7" spans="2:11" ht="15" x14ac:dyDescent="0.25">
      <c r="B7" s="1" t="s">
        <v>5</v>
      </c>
      <c r="C7" s="1" t="s">
        <v>65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66</v>
      </c>
      <c r="H9" s="2">
        <v>0</v>
      </c>
      <c r="I9" s="1">
        <v>0</v>
      </c>
      <c r="J9" s="2">
        <v>0</v>
      </c>
      <c r="K9" s="2">
        <v>0</v>
      </c>
    </row>
    <row r="10" spans="2:11" ht="15" x14ac:dyDescent="0.25">
      <c r="B10" s="1" t="s">
        <v>46</v>
      </c>
      <c r="H10" s="2">
        <v>0</v>
      </c>
      <c r="I10" s="1">
        <v>0</v>
      </c>
      <c r="J10" s="2">
        <v>0</v>
      </c>
      <c r="K10" s="2">
        <v>0</v>
      </c>
    </row>
    <row r="11" spans="2:11" ht="15" x14ac:dyDescent="0.25">
      <c r="B11" s="1" t="s">
        <v>67</v>
      </c>
    </row>
    <row r="12" spans="2:11" ht="15" x14ac:dyDescent="0.25">
      <c r="B12" s="1" t="s">
        <v>68</v>
      </c>
      <c r="H12" s="2">
        <v>0</v>
      </c>
      <c r="I12" s="1">
        <v>0</v>
      </c>
      <c r="J12" s="2">
        <v>0</v>
      </c>
      <c r="K12" s="2">
        <v>0</v>
      </c>
    </row>
    <row r="13" spans="2:11" ht="15" x14ac:dyDescent="0.25">
      <c r="B13" s="1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tabSelected="1" workbookViewId="0">
      <selection activeCell="I20" sqref="I20"/>
    </sheetView>
  </sheetViews>
  <sheetFormatPr defaultRowHeight="14.25" x14ac:dyDescent="0.2"/>
  <sheetData>
    <row r="1" spans="2:11" ht="15" x14ac:dyDescent="0.25">
      <c r="B1" s="1" t="s">
        <v>0</v>
      </c>
      <c r="C1" s="1" t="s">
        <v>1</v>
      </c>
    </row>
    <row r="2" spans="2:11" ht="15" x14ac:dyDescent="0.25">
      <c r="B2" s="1" t="s">
        <v>2</v>
      </c>
    </row>
    <row r="3" spans="2:11" ht="15" x14ac:dyDescent="0.25">
      <c r="B3" s="1" t="s">
        <v>3</v>
      </c>
    </row>
    <row r="4" spans="2:11" ht="15" x14ac:dyDescent="0.25">
      <c r="B4" s="1" t="s">
        <v>423</v>
      </c>
    </row>
    <row r="5" spans="2:11" ht="15" x14ac:dyDescent="0.25">
      <c r="B5" s="1" t="s">
        <v>50</v>
      </c>
    </row>
    <row r="7" spans="2:11" ht="15" x14ac:dyDescent="0.25">
      <c r="B7" s="1" t="s">
        <v>5</v>
      </c>
      <c r="C7" s="1" t="s">
        <v>6</v>
      </c>
      <c r="D7" s="1" t="s">
        <v>8</v>
      </c>
      <c r="E7" s="1" t="s">
        <v>51</v>
      </c>
      <c r="F7" s="1" t="s">
        <v>52</v>
      </c>
      <c r="G7" s="1" t="s">
        <v>12</v>
      </c>
      <c r="H7" s="1" t="s">
        <v>53</v>
      </c>
      <c r="I7" s="1" t="s">
        <v>54</v>
      </c>
      <c r="J7" s="1" t="s">
        <v>18</v>
      </c>
      <c r="K7" s="1" t="s">
        <v>55</v>
      </c>
    </row>
    <row r="8" spans="2:11" ht="15" x14ac:dyDescent="0.25">
      <c r="F8" s="1" t="s">
        <v>21</v>
      </c>
      <c r="H8" s="1" t="s">
        <v>21</v>
      </c>
      <c r="I8" s="1" t="s">
        <v>22</v>
      </c>
      <c r="J8" s="1" t="s">
        <v>21</v>
      </c>
      <c r="K8" s="1" t="s">
        <v>21</v>
      </c>
    </row>
    <row r="9" spans="2:11" ht="15" x14ac:dyDescent="0.25">
      <c r="B9" s="1" t="s">
        <v>56</v>
      </c>
      <c r="H9" s="2">
        <v>0</v>
      </c>
      <c r="I9" s="11">
        <f>SUM(I10:I16)</f>
        <v>1793.8324499999999</v>
      </c>
      <c r="J9" s="2">
        <v>1</v>
      </c>
      <c r="K9" s="2">
        <f>I9/'סכום נכסי הקרן'!$C$43</f>
        <v>0.36983168843332881</v>
      </c>
    </row>
    <row r="10" spans="2:11" ht="15" x14ac:dyDescent="0.25">
      <c r="B10" s="8" t="s">
        <v>424</v>
      </c>
      <c r="H10" s="2"/>
      <c r="I10" s="10">
        <v>1793.67245</v>
      </c>
      <c r="J10" s="9">
        <v>1</v>
      </c>
      <c r="K10" s="9">
        <f>I10/'סכום נכסי הקרן'!$C$43</f>
        <v>0.36979870147841598</v>
      </c>
    </row>
    <row r="11" spans="2:11" ht="15" x14ac:dyDescent="0.25">
      <c r="B11" s="1" t="s">
        <v>47</v>
      </c>
    </row>
    <row r="12" spans="2:11" ht="15" x14ac:dyDescent="0.25">
      <c r="B12" s="1" t="s">
        <v>57</v>
      </c>
    </row>
    <row r="13" spans="2:11" x14ac:dyDescent="0.2">
      <c r="B13" s="3" t="s">
        <v>58</v>
      </c>
      <c r="C13" s="3">
        <v>281014</v>
      </c>
      <c r="F13" s="4">
        <v>1.8E-3</v>
      </c>
      <c r="G13" s="3" t="s">
        <v>59</v>
      </c>
      <c r="H13" s="4">
        <v>0</v>
      </c>
      <c r="I13" s="3">
        <v>7.0000000000000007E-2</v>
      </c>
      <c r="J13" s="4">
        <v>0.42880000000000001</v>
      </c>
      <c r="K13" s="9">
        <f>I13/'סכום נכסי הקרן'!$C$43</f>
        <v>1.4431792774365866E-5</v>
      </c>
    </row>
    <row r="14" spans="2:11" x14ac:dyDescent="0.2">
      <c r="B14" s="3" t="s">
        <v>60</v>
      </c>
      <c r="C14" s="3">
        <v>739037</v>
      </c>
      <c r="F14" s="4">
        <v>8.6400000000000005E-2</v>
      </c>
      <c r="G14" s="3" t="s">
        <v>59</v>
      </c>
      <c r="H14" s="4">
        <v>0</v>
      </c>
      <c r="I14" s="3">
        <v>0.01</v>
      </c>
      <c r="J14" s="4">
        <v>5.57E-2</v>
      </c>
      <c r="K14" s="9">
        <f>I14/'סכום נכסי הקרן'!$C$43</f>
        <v>2.0616846820522664E-6</v>
      </c>
    </row>
    <row r="15" spans="2:11" x14ac:dyDescent="0.2">
      <c r="B15" s="3" t="s">
        <v>61</v>
      </c>
      <c r="C15" s="3">
        <v>723007</v>
      </c>
      <c r="F15" s="4">
        <v>1.47E-2</v>
      </c>
      <c r="G15" s="3" t="s">
        <v>59</v>
      </c>
      <c r="H15" s="4">
        <v>0</v>
      </c>
      <c r="I15" s="3">
        <v>0.01</v>
      </c>
      <c r="J15" s="4">
        <v>7.5899999999999995E-2</v>
      </c>
      <c r="K15" s="9">
        <f>I15/'סכום נכסי הקרן'!$C$43</f>
        <v>2.0616846820522664E-6</v>
      </c>
    </row>
    <row r="16" spans="2:11" x14ac:dyDescent="0.2">
      <c r="B16" s="3" t="s">
        <v>62</v>
      </c>
      <c r="C16" s="3">
        <v>829010</v>
      </c>
      <c r="F16" s="4">
        <v>1.0999999999999999E-2</v>
      </c>
      <c r="G16" s="3" t="s">
        <v>59</v>
      </c>
      <c r="H16" s="4">
        <v>0</v>
      </c>
      <c r="I16" s="3">
        <v>7.0000000000000007E-2</v>
      </c>
      <c r="J16" s="4">
        <v>0.4395</v>
      </c>
      <c r="K16" s="9">
        <f>I16/'סכום נכסי הקרן'!$C$43</f>
        <v>1.4431792774365866E-5</v>
      </c>
    </row>
    <row r="17" spans="2:11" ht="15" x14ac:dyDescent="0.25">
      <c r="B17" s="1" t="s">
        <v>63</v>
      </c>
      <c r="H17" s="2">
        <v>0</v>
      </c>
      <c r="I17" s="1">
        <v>0</v>
      </c>
      <c r="J17" s="2">
        <v>0</v>
      </c>
      <c r="K17" s="2">
        <f>I17/'סכום נכסי הקרן'!$C$43</f>
        <v>0</v>
      </c>
    </row>
    <row r="18" spans="2:11" ht="15" x14ac:dyDescent="0.25">
      <c r="B18" s="1" t="s">
        <v>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C44" sqref="C44"/>
    </sheetView>
  </sheetViews>
  <sheetFormatPr defaultRowHeight="14.25" x14ac:dyDescent="0.2"/>
  <sheetData>
    <row r="1" spans="2:4" ht="15" x14ac:dyDescent="0.25">
      <c r="B1" s="1" t="s">
        <v>0</v>
      </c>
      <c r="C1" s="1" t="s">
        <v>1</v>
      </c>
    </row>
    <row r="2" spans="2:4" ht="15" x14ac:dyDescent="0.25">
      <c r="B2" s="1" t="s">
        <v>2</v>
      </c>
    </row>
    <row r="3" spans="2:4" ht="15" x14ac:dyDescent="0.25">
      <c r="B3" s="1" t="s">
        <v>3</v>
      </c>
    </row>
    <row r="4" spans="2:4" ht="15" x14ac:dyDescent="0.25">
      <c r="B4" s="1" t="s">
        <v>423</v>
      </c>
    </row>
    <row r="5" spans="2:4" ht="15" x14ac:dyDescent="0.25">
      <c r="B5" s="1" t="s">
        <v>42</v>
      </c>
    </row>
    <row r="7" spans="2:4" ht="15" x14ac:dyDescent="0.25">
      <c r="B7" s="1" t="s">
        <v>5</v>
      </c>
      <c r="C7" s="1" t="s">
        <v>43</v>
      </c>
      <c r="D7" s="1" t="s">
        <v>44</v>
      </c>
    </row>
    <row r="8" spans="2:4" ht="15" x14ac:dyDescent="0.25">
      <c r="C8" s="1" t="s">
        <v>22</v>
      </c>
    </row>
    <row r="9" spans="2:4" ht="15" x14ac:dyDescent="0.25">
      <c r="B9" s="1" t="s">
        <v>45</v>
      </c>
      <c r="C9" s="1">
        <v>0</v>
      </c>
    </row>
    <row r="10" spans="2:4" ht="15" x14ac:dyDescent="0.25">
      <c r="B10" s="1" t="s">
        <v>46</v>
      </c>
      <c r="C10" s="1">
        <v>0</v>
      </c>
    </row>
    <row r="11" spans="2:4" ht="15" x14ac:dyDescent="0.25">
      <c r="B11" s="1" t="s">
        <v>47</v>
      </c>
    </row>
    <row r="12" spans="2:4" ht="15" x14ac:dyDescent="0.25">
      <c r="B12" s="1" t="s">
        <v>48</v>
      </c>
      <c r="C12" s="1">
        <v>0</v>
      </c>
    </row>
    <row r="13" spans="2:4" ht="15" x14ac:dyDescent="0.25">
      <c r="B13" s="1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>
      <selection activeCell="C44" sqref="C44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423</v>
      </c>
    </row>
    <row r="5" spans="2:16" ht="15" x14ac:dyDescent="0.25">
      <c r="B5" s="1" t="s">
        <v>34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35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36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37</v>
      </c>
    </row>
    <row r="12" spans="2:16" ht="15" x14ac:dyDescent="0.25">
      <c r="B12" s="1" t="s">
        <v>38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39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40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rightToLeft="1" workbookViewId="0">
      <selection activeCell="C44" sqref="C44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423</v>
      </c>
    </row>
    <row r="5" spans="2:16" ht="15" x14ac:dyDescent="0.25">
      <c r="B5" s="1" t="s">
        <v>24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25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  <row r="10" spans="2:16" ht="15" x14ac:dyDescent="0.25">
      <c r="B10" s="1" t="s">
        <v>26</v>
      </c>
      <c r="H10" s="1">
        <v>0</v>
      </c>
      <c r="M10" s="1">
        <v>0</v>
      </c>
      <c r="N10" s="2">
        <v>0</v>
      </c>
      <c r="O10" s="2">
        <v>0</v>
      </c>
      <c r="P10" s="2">
        <v>0</v>
      </c>
    </row>
    <row r="11" spans="2:16" ht="15" x14ac:dyDescent="0.25">
      <c r="B11" s="1" t="s">
        <v>27</v>
      </c>
    </row>
    <row r="12" spans="2:16" ht="15" x14ac:dyDescent="0.25">
      <c r="B12" s="1" t="s">
        <v>28</v>
      </c>
      <c r="H12" s="1">
        <v>0</v>
      </c>
      <c r="M12" s="1">
        <v>0</v>
      </c>
      <c r="N12" s="2">
        <v>0</v>
      </c>
      <c r="O12" s="2">
        <v>0</v>
      </c>
      <c r="P12" s="2">
        <v>0</v>
      </c>
    </row>
    <row r="13" spans="2:16" ht="15" x14ac:dyDescent="0.25">
      <c r="B13" s="1" t="s">
        <v>29</v>
      </c>
    </row>
    <row r="14" spans="2:16" ht="15" x14ac:dyDescent="0.25">
      <c r="B14" s="1" t="s">
        <v>30</v>
      </c>
      <c r="H14" s="1">
        <v>0</v>
      </c>
      <c r="M14" s="1">
        <v>0</v>
      </c>
      <c r="N14" s="2">
        <v>0</v>
      </c>
      <c r="O14" s="2">
        <v>0</v>
      </c>
      <c r="P14" s="2">
        <v>0</v>
      </c>
    </row>
    <row r="15" spans="2:16" ht="15" x14ac:dyDescent="0.25">
      <c r="B15" s="1" t="s">
        <v>31</v>
      </c>
    </row>
    <row r="16" spans="2:16" ht="15" x14ac:dyDescent="0.25">
      <c r="B16" s="1" t="s">
        <v>32</v>
      </c>
      <c r="H16" s="1">
        <v>0</v>
      </c>
      <c r="M16" s="1">
        <v>0</v>
      </c>
      <c r="N16" s="2">
        <v>0</v>
      </c>
      <c r="O16" s="2">
        <v>0</v>
      </c>
      <c r="P16" s="2">
        <v>0</v>
      </c>
    </row>
    <row r="17" spans="2:2" ht="15" x14ac:dyDescent="0.25">
      <c r="B17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rightToLeft="1" workbookViewId="0">
      <selection activeCell="Q10" sqref="Q10"/>
    </sheetView>
  </sheetViews>
  <sheetFormatPr defaultRowHeight="14.25" x14ac:dyDescent="0.2"/>
  <sheetData>
    <row r="1" spans="2:17" ht="15" x14ac:dyDescent="0.25">
      <c r="B1" s="1" t="s">
        <v>0</v>
      </c>
      <c r="C1" s="1" t="s">
        <v>1</v>
      </c>
    </row>
    <row r="2" spans="2:17" ht="15" x14ac:dyDescent="0.25">
      <c r="B2" s="1" t="s">
        <v>2</v>
      </c>
    </row>
    <row r="3" spans="2:17" ht="15" x14ac:dyDescent="0.25">
      <c r="B3" s="1" t="s">
        <v>3</v>
      </c>
    </row>
    <row r="4" spans="2:17" ht="15" x14ac:dyDescent="0.25">
      <c r="B4" s="1" t="s">
        <v>423</v>
      </c>
    </row>
    <row r="5" spans="2:17" ht="15" x14ac:dyDescent="0.25">
      <c r="B5" s="1" t="s">
        <v>180</v>
      </c>
    </row>
    <row r="6" spans="2:17" ht="15" x14ac:dyDescent="0.25">
      <c r="B6" s="1" t="s">
        <v>354</v>
      </c>
    </row>
    <row r="8" spans="2:17" ht="15" x14ac:dyDescent="0.25">
      <c r="B8" s="1" t="s">
        <v>5</v>
      </c>
      <c r="C8" s="1" t="s">
        <v>6</v>
      </c>
      <c r="D8" s="1" t="s">
        <v>186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53</v>
      </c>
      <c r="L8" s="1" t="s">
        <v>15</v>
      </c>
      <c r="M8" s="1" t="s">
        <v>84</v>
      </c>
      <c r="N8" s="1" t="s">
        <v>110</v>
      </c>
      <c r="O8" s="1" t="s">
        <v>17</v>
      </c>
      <c r="P8" s="1" t="s">
        <v>18</v>
      </c>
      <c r="Q8" s="1" t="s">
        <v>19</v>
      </c>
    </row>
    <row r="9" spans="2:17" ht="15" x14ac:dyDescent="0.25">
      <c r="H9" s="1" t="s">
        <v>20</v>
      </c>
      <c r="J9" s="1" t="s">
        <v>21</v>
      </c>
      <c r="K9" s="1" t="s">
        <v>21</v>
      </c>
      <c r="M9" s="1" t="s">
        <v>85</v>
      </c>
      <c r="N9" s="1" t="s">
        <v>22</v>
      </c>
      <c r="O9" s="1" t="s">
        <v>21</v>
      </c>
      <c r="P9" s="1" t="s">
        <v>21</v>
      </c>
      <c r="Q9" s="1" t="s">
        <v>21</v>
      </c>
    </row>
    <row r="10" spans="2:17" ht="15" x14ac:dyDescent="0.25">
      <c r="B10" s="1" t="s">
        <v>172</v>
      </c>
      <c r="H10" s="1">
        <v>0.22</v>
      </c>
      <c r="K10" s="2">
        <v>0</v>
      </c>
      <c r="N10" s="1">
        <v>229.63</v>
      </c>
      <c r="O10" s="2">
        <v>0</v>
      </c>
      <c r="P10" s="2">
        <v>1</v>
      </c>
      <c r="Q10" s="2">
        <f>N10/'סכום נכסי הקרן'!$C$43</f>
        <v>4.7342465353966197E-2</v>
      </c>
    </row>
    <row r="11" spans="2:17" ht="15" x14ac:dyDescent="0.25">
      <c r="B11" s="1" t="s">
        <v>346</v>
      </c>
      <c r="H11" s="1">
        <v>0</v>
      </c>
      <c r="K11" s="2">
        <v>0</v>
      </c>
      <c r="N11" s="1">
        <v>0</v>
      </c>
      <c r="O11" s="2">
        <v>0</v>
      </c>
      <c r="P11" s="2">
        <v>0</v>
      </c>
      <c r="Q11" s="2">
        <f>N11/'סכום נכסי הקרן'!$C$43</f>
        <v>0</v>
      </c>
    </row>
    <row r="12" spans="2:17" ht="15" x14ac:dyDescent="0.25">
      <c r="B12" s="1" t="s">
        <v>355</v>
      </c>
      <c r="H12" s="1">
        <v>0</v>
      </c>
      <c r="K12" s="2">
        <v>0</v>
      </c>
      <c r="N12" s="1">
        <v>0</v>
      </c>
      <c r="O12" s="2">
        <v>0</v>
      </c>
      <c r="P12" s="2">
        <v>0</v>
      </c>
      <c r="Q12" s="2">
        <f>N12/'סכום נכסי הקרן'!$C$43</f>
        <v>0</v>
      </c>
    </row>
    <row r="13" spans="2:17" ht="15" x14ac:dyDescent="0.25">
      <c r="B13" s="1" t="s">
        <v>356</v>
      </c>
    </row>
    <row r="14" spans="2:17" ht="15" x14ac:dyDescent="0.25">
      <c r="B14" s="1" t="s">
        <v>357</v>
      </c>
    </row>
    <row r="15" spans="2:17" ht="15" x14ac:dyDescent="0.25">
      <c r="B15" s="1" t="s">
        <v>358</v>
      </c>
    </row>
    <row r="16" spans="2:17" ht="15" x14ac:dyDescent="0.25">
      <c r="B16" s="1" t="s">
        <v>349</v>
      </c>
      <c r="H16" s="1">
        <v>0</v>
      </c>
      <c r="K16" s="2">
        <v>0</v>
      </c>
      <c r="N16" s="1">
        <v>0</v>
      </c>
      <c r="O16" s="2">
        <v>0</v>
      </c>
      <c r="P16" s="2">
        <v>0</v>
      </c>
      <c r="Q16" s="2">
        <f>N16/'סכום נכסי הקרן'!$C$43</f>
        <v>0</v>
      </c>
    </row>
    <row r="17" spans="2:17" ht="15" x14ac:dyDescent="0.25">
      <c r="B17" s="1" t="s">
        <v>359</v>
      </c>
    </row>
    <row r="18" spans="2:17" ht="15" x14ac:dyDescent="0.25">
      <c r="B18" s="1" t="s">
        <v>360</v>
      </c>
    </row>
    <row r="19" spans="2:17" ht="15" x14ac:dyDescent="0.25">
      <c r="B19" s="1" t="s">
        <v>361</v>
      </c>
    </row>
    <row r="20" spans="2:17" ht="15" x14ac:dyDescent="0.25">
      <c r="B20" s="1" t="s">
        <v>362</v>
      </c>
      <c r="H20" s="1">
        <v>0</v>
      </c>
      <c r="K20" s="2">
        <v>0</v>
      </c>
      <c r="N20" s="1">
        <v>0</v>
      </c>
      <c r="O20" s="2">
        <v>0</v>
      </c>
      <c r="P20" s="2">
        <v>0</v>
      </c>
      <c r="Q20" s="2">
        <f>N20/'סכום נכסי הקרן'!$C$43</f>
        <v>0</v>
      </c>
    </row>
    <row r="21" spans="2:17" ht="15" x14ac:dyDescent="0.25">
      <c r="B21" s="1" t="s">
        <v>363</v>
      </c>
    </row>
    <row r="22" spans="2:17" ht="15" x14ac:dyDescent="0.25">
      <c r="B22" s="1" t="s">
        <v>63</v>
      </c>
      <c r="H22" s="1">
        <v>0.22</v>
      </c>
      <c r="K22" s="2">
        <v>0</v>
      </c>
      <c r="N22" s="1">
        <v>229.63</v>
      </c>
      <c r="O22" s="2">
        <v>0</v>
      </c>
      <c r="P22" s="2">
        <v>1</v>
      </c>
      <c r="Q22" s="2">
        <f>N22/'סכום נכסי הקרן'!$C$43</f>
        <v>4.7342465353966197E-2</v>
      </c>
    </row>
    <row r="23" spans="2:17" ht="15" x14ac:dyDescent="0.25">
      <c r="B23" s="1" t="s">
        <v>364</v>
      </c>
      <c r="H23" s="1">
        <v>0</v>
      </c>
      <c r="K23" s="2">
        <v>0</v>
      </c>
      <c r="N23" s="1">
        <v>0</v>
      </c>
      <c r="O23" s="2">
        <v>0</v>
      </c>
      <c r="P23" s="2">
        <v>0</v>
      </c>
      <c r="Q23" s="2">
        <f>N23/'סכום נכסי הקרן'!$C$43</f>
        <v>0</v>
      </c>
    </row>
    <row r="24" spans="2:17" ht="15" x14ac:dyDescent="0.25">
      <c r="B24" s="1" t="s">
        <v>177</v>
      </c>
    </row>
    <row r="25" spans="2:17" ht="15" x14ac:dyDescent="0.25">
      <c r="B25" s="1" t="s">
        <v>178</v>
      </c>
      <c r="H25" s="1">
        <v>0.22</v>
      </c>
      <c r="K25" s="2">
        <v>0</v>
      </c>
      <c r="N25" s="1">
        <v>229.63</v>
      </c>
      <c r="O25" s="2">
        <v>0</v>
      </c>
      <c r="P25" s="2">
        <v>1</v>
      </c>
      <c r="Q25" s="2">
        <f>N25/'סכום נכסי הקרן'!$C$43</f>
        <v>4.7342465353966197E-2</v>
      </c>
    </row>
    <row r="26" spans="2:17" ht="15" x14ac:dyDescent="0.25">
      <c r="B26" s="1" t="s">
        <v>365</v>
      </c>
    </row>
    <row r="27" spans="2:17" x14ac:dyDescent="0.2">
      <c r="B27" s="3" t="s">
        <v>366</v>
      </c>
      <c r="C27" s="3" t="s">
        <v>367</v>
      </c>
      <c r="D27" s="3" t="s">
        <v>191</v>
      </c>
      <c r="E27" s="3" t="s">
        <v>368</v>
      </c>
      <c r="G27" s="3" t="s">
        <v>369</v>
      </c>
      <c r="I27" s="3" t="s">
        <v>370</v>
      </c>
      <c r="J27" s="4">
        <v>0</v>
      </c>
      <c r="K27" s="4">
        <v>4.7000000000000002E-3</v>
      </c>
      <c r="L27" s="3">
        <v>0</v>
      </c>
      <c r="M27" s="3">
        <v>384.01</v>
      </c>
      <c r="N27" s="3">
        <v>0</v>
      </c>
      <c r="O27" s="4">
        <v>0</v>
      </c>
      <c r="P27" s="4">
        <v>0</v>
      </c>
      <c r="Q27" s="9">
        <f>N27/'סכום נכסי הקרן'!$C$43</f>
        <v>0</v>
      </c>
    </row>
    <row r="28" spans="2:17" x14ac:dyDescent="0.2">
      <c r="B28" s="3" t="s">
        <v>371</v>
      </c>
      <c r="C28" s="3" t="s">
        <v>372</v>
      </c>
      <c r="D28" s="3" t="s">
        <v>191</v>
      </c>
      <c r="E28" s="3" t="s">
        <v>368</v>
      </c>
      <c r="G28" s="3" t="s">
        <v>369</v>
      </c>
      <c r="H28" s="3">
        <v>0.22</v>
      </c>
      <c r="I28" s="3" t="s">
        <v>193</v>
      </c>
      <c r="J28" s="4">
        <v>0</v>
      </c>
      <c r="K28" s="4">
        <v>0</v>
      </c>
      <c r="L28" s="5">
        <v>57000</v>
      </c>
      <c r="M28" s="3">
        <v>402.86</v>
      </c>
      <c r="N28" s="3">
        <v>229.63</v>
      </c>
      <c r="O28" s="4">
        <v>0</v>
      </c>
      <c r="P28" s="4">
        <v>1</v>
      </c>
      <c r="Q28" s="9">
        <f>N28/'סכום נכסי הקרן'!$C$43</f>
        <v>4.7342465353966197E-2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rightToLeft="1" workbookViewId="0">
      <selection activeCell="J30" sqref="J30"/>
    </sheetView>
  </sheetViews>
  <sheetFormatPr defaultRowHeight="14.25" x14ac:dyDescent="0.2"/>
  <sheetData>
    <row r="1" spans="2:16" ht="15" x14ac:dyDescent="0.25">
      <c r="B1" s="1" t="s">
        <v>0</v>
      </c>
      <c r="C1" s="1" t="s">
        <v>1</v>
      </c>
    </row>
    <row r="2" spans="2:16" ht="15" x14ac:dyDescent="0.25">
      <c r="B2" s="1" t="s">
        <v>2</v>
      </c>
    </row>
    <row r="3" spans="2:16" ht="15" x14ac:dyDescent="0.25">
      <c r="B3" s="1" t="s">
        <v>3</v>
      </c>
    </row>
    <row r="4" spans="2:16" ht="15" x14ac:dyDescent="0.25">
      <c r="B4" s="1" t="s">
        <v>423</v>
      </c>
    </row>
    <row r="5" spans="2:16" ht="15" x14ac:dyDescent="0.25">
      <c r="B5" s="1" t="s">
        <v>4</v>
      </c>
    </row>
    <row r="7" spans="2:16" ht="15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  <c r="P7" s="1" t="s">
        <v>19</v>
      </c>
    </row>
    <row r="8" spans="2:16" ht="15" x14ac:dyDescent="0.25">
      <c r="H8" s="1" t="s">
        <v>20</v>
      </c>
      <c r="J8" s="1" t="s">
        <v>21</v>
      </c>
      <c r="K8" s="1" t="s">
        <v>21</v>
      </c>
      <c r="M8" s="1" t="s">
        <v>22</v>
      </c>
      <c r="N8" s="1" t="s">
        <v>21</v>
      </c>
      <c r="O8" s="1" t="s">
        <v>21</v>
      </c>
      <c r="P8" s="1" t="s">
        <v>21</v>
      </c>
    </row>
    <row r="9" spans="2:16" ht="15" x14ac:dyDescent="0.25">
      <c r="B9" s="1" t="s">
        <v>23</v>
      </c>
      <c r="H9" s="1">
        <v>0</v>
      </c>
      <c r="M9" s="1">
        <v>0</v>
      </c>
      <c r="N9" s="2">
        <v>0</v>
      </c>
      <c r="O9" s="2">
        <v>0</v>
      </c>
      <c r="P9" s="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>
      <selection activeCell="C44" sqref="C44"/>
    </sheetView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423</v>
      </c>
    </row>
    <row r="5" spans="2:20" ht="15" x14ac:dyDescent="0.25">
      <c r="B5" s="1" t="s">
        <v>180</v>
      </c>
    </row>
    <row r="6" spans="2:20" ht="15" x14ac:dyDescent="0.25">
      <c r="B6" s="1" t="s">
        <v>162</v>
      </c>
    </row>
    <row r="8" spans="2:20" ht="15" x14ac:dyDescent="0.25">
      <c r="B8" s="1" t="s">
        <v>5</v>
      </c>
      <c r="C8" s="1" t="s">
        <v>6</v>
      </c>
      <c r="D8" s="1" t="s">
        <v>186</v>
      </c>
      <c r="E8" s="1" t="s">
        <v>148</v>
      </c>
      <c r="F8" s="1" t="s">
        <v>65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84</v>
      </c>
      <c r="Q8" s="1" t="s">
        <v>110</v>
      </c>
      <c r="R8" s="1" t="s">
        <v>156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85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345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346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347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348</v>
      </c>
    </row>
    <row r="14" spans="2:20" ht="15" x14ac:dyDescent="0.25">
      <c r="B14" s="1" t="s">
        <v>349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39</v>
      </c>
    </row>
    <row r="16" spans="2:20" ht="15" x14ac:dyDescent="0.25">
      <c r="B16" s="1" t="s">
        <v>350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31</v>
      </c>
    </row>
    <row r="18" spans="2:20" ht="15" x14ac:dyDescent="0.25">
      <c r="B18" s="1" t="s">
        <v>351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352</v>
      </c>
      <c r="K19" s="1">
        <v>0</v>
      </c>
      <c r="N19" s="2">
        <v>0</v>
      </c>
      <c r="Q19" s="1">
        <v>0</v>
      </c>
      <c r="R19" s="2">
        <v>0</v>
      </c>
      <c r="S19" s="2">
        <v>0</v>
      </c>
      <c r="T19" s="2">
        <v>0</v>
      </c>
    </row>
    <row r="20" spans="2:20" ht="15" x14ac:dyDescent="0.25">
      <c r="B20" s="1" t="s">
        <v>152</v>
      </c>
    </row>
    <row r="21" spans="2:20" ht="15" x14ac:dyDescent="0.25">
      <c r="B21" s="1" t="s">
        <v>353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rightToLeft="1" workbookViewId="0">
      <selection activeCell="C44" sqref="C44"/>
    </sheetView>
  </sheetViews>
  <sheetFormatPr defaultRowHeight="14.25" x14ac:dyDescent="0.2"/>
  <sheetData>
    <row r="1" spans="2:20" ht="15" x14ac:dyDescent="0.25">
      <c r="B1" s="1" t="s">
        <v>0</v>
      </c>
      <c r="C1" s="1" t="s">
        <v>1</v>
      </c>
    </row>
    <row r="2" spans="2:20" ht="15" x14ac:dyDescent="0.25">
      <c r="B2" s="1" t="s">
        <v>2</v>
      </c>
    </row>
    <row r="3" spans="2:20" ht="15" x14ac:dyDescent="0.25">
      <c r="B3" s="1" t="s">
        <v>3</v>
      </c>
    </row>
    <row r="4" spans="2:20" ht="15" x14ac:dyDescent="0.25">
      <c r="B4" s="1" t="s">
        <v>423</v>
      </c>
    </row>
    <row r="5" spans="2:20" ht="15" x14ac:dyDescent="0.25">
      <c r="B5" s="1" t="s">
        <v>180</v>
      </c>
    </row>
    <row r="6" spans="2:20" ht="15" x14ac:dyDescent="0.25">
      <c r="B6" s="1" t="s">
        <v>155</v>
      </c>
    </row>
    <row r="8" spans="2:20" ht="15" x14ac:dyDescent="0.25">
      <c r="B8" s="1" t="s">
        <v>5</v>
      </c>
      <c r="C8" s="1" t="s">
        <v>6</v>
      </c>
      <c r="D8" s="1" t="s">
        <v>186</v>
      </c>
      <c r="E8" s="1" t="s">
        <v>148</v>
      </c>
      <c r="F8" s="1" t="s">
        <v>65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53</v>
      </c>
      <c r="O8" s="1" t="s">
        <v>15</v>
      </c>
      <c r="P8" s="1" t="s">
        <v>84</v>
      </c>
      <c r="Q8" s="1" t="s">
        <v>110</v>
      </c>
      <c r="R8" s="1" t="s">
        <v>156</v>
      </c>
      <c r="S8" s="1" t="s">
        <v>18</v>
      </c>
      <c r="T8" s="1" t="s">
        <v>19</v>
      </c>
    </row>
    <row r="9" spans="2:20" ht="15" x14ac:dyDescent="0.25">
      <c r="K9" s="1" t="s">
        <v>20</v>
      </c>
      <c r="M9" s="1" t="s">
        <v>21</v>
      </c>
      <c r="N9" s="1" t="s">
        <v>21</v>
      </c>
      <c r="P9" s="1" t="s">
        <v>85</v>
      </c>
      <c r="Q9" s="1" t="s">
        <v>22</v>
      </c>
      <c r="R9" s="1" t="s">
        <v>21</v>
      </c>
      <c r="S9" s="1" t="s">
        <v>21</v>
      </c>
      <c r="T9" s="1" t="s">
        <v>21</v>
      </c>
    </row>
    <row r="10" spans="2:20" ht="15" x14ac:dyDescent="0.25">
      <c r="B10" s="1" t="s">
        <v>343</v>
      </c>
      <c r="K10" s="1">
        <v>0</v>
      </c>
      <c r="N10" s="2">
        <v>0</v>
      </c>
      <c r="Q10" s="1">
        <v>0</v>
      </c>
      <c r="R10" s="2">
        <v>0</v>
      </c>
      <c r="S10" s="2">
        <v>0</v>
      </c>
      <c r="T10" s="2">
        <v>0</v>
      </c>
    </row>
    <row r="11" spans="2:20" ht="15" x14ac:dyDescent="0.25">
      <c r="B11" s="1" t="s">
        <v>46</v>
      </c>
      <c r="K11" s="1">
        <v>0</v>
      </c>
      <c r="N11" s="2">
        <v>0</v>
      </c>
      <c r="Q11" s="1">
        <v>0</v>
      </c>
      <c r="R11" s="2">
        <v>0</v>
      </c>
      <c r="S11" s="2">
        <v>0</v>
      </c>
      <c r="T11" s="2">
        <v>0</v>
      </c>
    </row>
    <row r="12" spans="2:20" ht="15" x14ac:dyDescent="0.25">
      <c r="B12" s="1" t="s">
        <v>36</v>
      </c>
      <c r="K12" s="1">
        <v>0</v>
      </c>
      <c r="N12" s="2">
        <v>0</v>
      </c>
      <c r="Q12" s="1">
        <v>0</v>
      </c>
      <c r="R12" s="2">
        <v>0</v>
      </c>
      <c r="S12" s="2">
        <v>0</v>
      </c>
      <c r="T12" s="2">
        <v>0</v>
      </c>
    </row>
    <row r="13" spans="2:20" ht="15" x14ac:dyDescent="0.25">
      <c r="B13" s="1" t="s">
        <v>37</v>
      </c>
    </row>
    <row r="14" spans="2:20" ht="15" x14ac:dyDescent="0.25">
      <c r="B14" s="1" t="s">
        <v>38</v>
      </c>
      <c r="K14" s="1">
        <v>0</v>
      </c>
      <c r="N14" s="2">
        <v>0</v>
      </c>
      <c r="Q14" s="1">
        <v>0</v>
      </c>
      <c r="R14" s="2">
        <v>0</v>
      </c>
      <c r="S14" s="2">
        <v>0</v>
      </c>
      <c r="T14" s="2">
        <v>0</v>
      </c>
    </row>
    <row r="15" spans="2:20" ht="15" x14ac:dyDescent="0.25">
      <c r="B15" s="1" t="s">
        <v>39</v>
      </c>
    </row>
    <row r="16" spans="2:20" ht="15" x14ac:dyDescent="0.25">
      <c r="B16" s="1" t="s">
        <v>30</v>
      </c>
      <c r="K16" s="1">
        <v>0</v>
      </c>
      <c r="N16" s="2">
        <v>0</v>
      </c>
      <c r="Q16" s="1">
        <v>0</v>
      </c>
      <c r="R16" s="2">
        <v>0</v>
      </c>
      <c r="S16" s="2">
        <v>0</v>
      </c>
      <c r="T16" s="2">
        <v>0</v>
      </c>
    </row>
    <row r="17" spans="2:20" ht="15" x14ac:dyDescent="0.25">
      <c r="B17" s="1" t="s">
        <v>31</v>
      </c>
    </row>
    <row r="18" spans="2:20" ht="15" x14ac:dyDescent="0.25">
      <c r="B18" s="1" t="s">
        <v>40</v>
      </c>
      <c r="K18" s="1">
        <v>0</v>
      </c>
      <c r="N18" s="2">
        <v>0</v>
      </c>
      <c r="Q18" s="1">
        <v>0</v>
      </c>
      <c r="R18" s="2">
        <v>0</v>
      </c>
      <c r="S18" s="2">
        <v>0</v>
      </c>
      <c r="T18" s="2">
        <v>0</v>
      </c>
    </row>
    <row r="19" spans="2:20" ht="15" x14ac:dyDescent="0.25">
      <c r="B19" s="1" t="s">
        <v>344</v>
      </c>
    </row>
    <row r="20" spans="2:20" ht="15" x14ac:dyDescent="0.25">
      <c r="B20" s="1" t="s">
        <v>63</v>
      </c>
      <c r="K20" s="1">
        <v>0</v>
      </c>
      <c r="N20" s="2">
        <v>0</v>
      </c>
      <c r="Q20" s="1">
        <v>0</v>
      </c>
      <c r="R20" s="2">
        <v>0</v>
      </c>
      <c r="S20" s="2">
        <v>0</v>
      </c>
      <c r="T20" s="2">
        <v>0</v>
      </c>
    </row>
    <row r="21" spans="2:20" ht="15" x14ac:dyDescent="0.25">
      <c r="B21" s="1" t="s">
        <v>151</v>
      </c>
      <c r="K21" s="1">
        <v>0</v>
      </c>
      <c r="N21" s="2">
        <v>0</v>
      </c>
      <c r="Q21" s="1">
        <v>0</v>
      </c>
      <c r="R21" s="2">
        <v>0</v>
      </c>
      <c r="S21" s="2">
        <v>0</v>
      </c>
      <c r="T21" s="2">
        <v>0</v>
      </c>
    </row>
    <row r="22" spans="2:20" ht="15" x14ac:dyDescent="0.25">
      <c r="B22" s="1" t="s">
        <v>152</v>
      </c>
    </row>
    <row r="23" spans="2:20" ht="15" x14ac:dyDescent="0.25">
      <c r="B23" s="1" t="s">
        <v>153</v>
      </c>
      <c r="K23" s="1">
        <v>0</v>
      </c>
      <c r="N23" s="2">
        <v>0</v>
      </c>
      <c r="Q23" s="1">
        <v>0</v>
      </c>
      <c r="R23" s="2">
        <v>0</v>
      </c>
      <c r="S23" s="2">
        <v>0</v>
      </c>
      <c r="T23" s="2">
        <v>0</v>
      </c>
    </row>
    <row r="24" spans="2:20" ht="15" x14ac:dyDescent="0.25">
      <c r="B24" s="1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4"/>
  <sheetViews>
    <sheetView rightToLeft="1" workbookViewId="0">
      <selection activeCell="N11" sqref="N11"/>
    </sheetView>
  </sheetViews>
  <sheetFormatPr defaultRowHeight="14.25" x14ac:dyDescent="0.2"/>
  <cols>
    <col min="10" max="10" width="9.875" bestFit="1" customWidth="1"/>
  </cols>
  <sheetData>
    <row r="1" spans="2:14" ht="15" x14ac:dyDescent="0.25">
      <c r="B1" s="1" t="s">
        <v>0</v>
      </c>
      <c r="C1" s="1" t="s">
        <v>1</v>
      </c>
    </row>
    <row r="2" spans="2:14" ht="15" x14ac:dyDescent="0.25">
      <c r="B2" s="1" t="s">
        <v>2</v>
      </c>
    </row>
    <row r="3" spans="2:14" ht="15" x14ac:dyDescent="0.25">
      <c r="B3" s="1" t="s">
        <v>3</v>
      </c>
    </row>
    <row r="4" spans="2:14" ht="15" x14ac:dyDescent="0.25">
      <c r="B4" s="1" t="s">
        <v>423</v>
      </c>
    </row>
    <row r="5" spans="2:14" ht="15" x14ac:dyDescent="0.25">
      <c r="B5" s="1" t="s">
        <v>180</v>
      </c>
    </row>
    <row r="6" spans="2:14" ht="15" x14ac:dyDescent="0.25">
      <c r="B6" s="1" t="s">
        <v>147</v>
      </c>
    </row>
    <row r="8" spans="2:14" ht="15" x14ac:dyDescent="0.25">
      <c r="B8" s="1" t="s">
        <v>5</v>
      </c>
      <c r="C8" s="1" t="s">
        <v>6</v>
      </c>
      <c r="D8" s="1" t="s">
        <v>186</v>
      </c>
      <c r="E8" s="1" t="s">
        <v>148</v>
      </c>
      <c r="F8" s="1" t="s">
        <v>65</v>
      </c>
      <c r="G8" s="1" t="s">
        <v>7</v>
      </c>
      <c r="H8" s="1" t="s">
        <v>12</v>
      </c>
      <c r="I8" s="1" t="s">
        <v>15</v>
      </c>
      <c r="J8" s="1" t="s">
        <v>84</v>
      </c>
      <c r="K8" s="1" t="s">
        <v>110</v>
      </c>
      <c r="L8" s="1" t="s">
        <v>17</v>
      </c>
      <c r="M8" s="1" t="s">
        <v>18</v>
      </c>
      <c r="N8" s="1" t="s">
        <v>194</v>
      </c>
    </row>
    <row r="9" spans="2:14" ht="15" x14ac:dyDescent="0.25">
      <c r="J9" s="1" t="s">
        <v>85</v>
      </c>
      <c r="K9" s="1" t="s">
        <v>22</v>
      </c>
      <c r="L9" s="1" t="s">
        <v>21</v>
      </c>
      <c r="M9" s="1" t="s">
        <v>21</v>
      </c>
      <c r="N9" s="1" t="s">
        <v>21</v>
      </c>
    </row>
    <row r="10" spans="2:14" ht="15" x14ac:dyDescent="0.25">
      <c r="B10" s="1" t="s">
        <v>149</v>
      </c>
      <c r="K10" s="1">
        <v>734.02</v>
      </c>
      <c r="L10" s="2">
        <v>0</v>
      </c>
      <c r="M10" s="2">
        <v>1</v>
      </c>
      <c r="N10" s="2">
        <f>K10/'סכום נכסי הקרן'!$C$43</f>
        <v>0.15133177903200046</v>
      </c>
    </row>
    <row r="11" spans="2:14" ht="15" x14ac:dyDescent="0.25">
      <c r="B11" s="1" t="s">
        <v>46</v>
      </c>
      <c r="K11" s="1">
        <v>734.02</v>
      </c>
      <c r="L11" s="2">
        <v>0</v>
      </c>
      <c r="M11" s="2">
        <v>1</v>
      </c>
      <c r="N11" s="2">
        <f>K11/'סכום נכסי הקרן'!$C$43</f>
        <v>0.15133177903200046</v>
      </c>
    </row>
    <row r="12" spans="2:14" ht="15" x14ac:dyDescent="0.25">
      <c r="B12" s="1" t="s">
        <v>224</v>
      </c>
      <c r="K12" s="1">
        <v>425.15</v>
      </c>
      <c r="L12" s="2">
        <v>0</v>
      </c>
      <c r="M12" s="2">
        <v>0.57920000000000005</v>
      </c>
      <c r="N12" s="2">
        <f>K12/'סכום נכסי הקרן'!$C$43</f>
        <v>8.7652524257452111E-2</v>
      </c>
    </row>
    <row r="13" spans="2:14" ht="15" x14ac:dyDescent="0.25">
      <c r="B13" s="1" t="s">
        <v>225</v>
      </c>
    </row>
    <row r="14" spans="2:14" x14ac:dyDescent="0.2">
      <c r="B14" s="3" t="s">
        <v>226</v>
      </c>
      <c r="C14" s="3">
        <v>662577</v>
      </c>
      <c r="D14" s="3" t="s">
        <v>207</v>
      </c>
      <c r="E14" s="3" t="s">
        <v>227</v>
      </c>
      <c r="F14" s="3">
        <v>520000118</v>
      </c>
      <c r="G14" s="3" t="s">
        <v>228</v>
      </c>
      <c r="H14" s="3" t="s">
        <v>59</v>
      </c>
      <c r="I14" s="5">
        <v>2268</v>
      </c>
      <c r="J14" s="5">
        <v>2291</v>
      </c>
      <c r="K14" s="3">
        <v>51.96</v>
      </c>
      <c r="L14" s="4">
        <v>0</v>
      </c>
      <c r="M14" s="4">
        <v>7.0800000000000002E-2</v>
      </c>
      <c r="N14" s="9">
        <f>K14/'סכום נכסי הקרן'!$C$43</f>
        <v>1.0712513607943577E-2</v>
      </c>
    </row>
    <row r="15" spans="2:14" x14ac:dyDescent="0.2">
      <c r="B15" s="3" t="s">
        <v>229</v>
      </c>
      <c r="C15" s="3">
        <v>604611</v>
      </c>
      <c r="D15" s="3" t="s">
        <v>207</v>
      </c>
      <c r="E15" s="3" t="s">
        <v>227</v>
      </c>
      <c r="F15" s="3">
        <v>520018078</v>
      </c>
      <c r="G15" s="3" t="s">
        <v>228</v>
      </c>
      <c r="H15" s="3" t="s">
        <v>59</v>
      </c>
      <c r="I15" s="5">
        <v>3161</v>
      </c>
      <c r="J15" s="5">
        <v>1586</v>
      </c>
      <c r="K15" s="3">
        <v>50.13</v>
      </c>
      <c r="L15" s="4">
        <v>0</v>
      </c>
      <c r="M15" s="4">
        <v>6.83E-2</v>
      </c>
      <c r="N15" s="9">
        <f>K15/'סכום נכסי הקרן'!$C$43</f>
        <v>1.0335225311128012E-2</v>
      </c>
    </row>
    <row r="16" spans="2:14" x14ac:dyDescent="0.2">
      <c r="B16" s="3" t="s">
        <v>230</v>
      </c>
      <c r="C16" s="3">
        <v>691212</v>
      </c>
      <c r="D16" s="3" t="s">
        <v>207</v>
      </c>
      <c r="E16" s="3" t="s">
        <v>227</v>
      </c>
      <c r="F16" s="3">
        <v>520007030</v>
      </c>
      <c r="G16" s="3" t="s">
        <v>228</v>
      </c>
      <c r="H16" s="3" t="s">
        <v>59</v>
      </c>
      <c r="I16" s="5">
        <v>2410</v>
      </c>
      <c r="J16" s="3">
        <v>800.9</v>
      </c>
      <c r="K16" s="3">
        <v>19.3</v>
      </c>
      <c r="L16" s="4">
        <v>0</v>
      </c>
      <c r="M16" s="4">
        <v>2.63E-2</v>
      </c>
      <c r="N16" s="9">
        <f>K16/'סכום נכסי הקרן'!$C$43</f>
        <v>3.9790514363608745E-3</v>
      </c>
    </row>
    <row r="17" spans="2:14" x14ac:dyDescent="0.2">
      <c r="B17" s="3" t="s">
        <v>231</v>
      </c>
      <c r="C17" s="3">
        <v>695437</v>
      </c>
      <c r="D17" s="3" t="s">
        <v>207</v>
      </c>
      <c r="E17" s="3" t="s">
        <v>227</v>
      </c>
      <c r="F17" s="3">
        <v>520000522</v>
      </c>
      <c r="G17" s="3" t="s">
        <v>228</v>
      </c>
      <c r="H17" s="3" t="s">
        <v>59</v>
      </c>
      <c r="I17" s="3">
        <v>286</v>
      </c>
      <c r="J17" s="5">
        <v>5635</v>
      </c>
      <c r="K17" s="3">
        <v>16.12</v>
      </c>
      <c r="L17" s="4">
        <v>0</v>
      </c>
      <c r="M17" s="4">
        <v>2.1999999999999999E-2</v>
      </c>
      <c r="N17" s="9">
        <f>K17/'סכום נכסי הקרן'!$C$43</f>
        <v>3.3234357074682537E-3</v>
      </c>
    </row>
    <row r="18" spans="2:14" x14ac:dyDescent="0.2">
      <c r="B18" s="3" t="s">
        <v>232</v>
      </c>
      <c r="C18" s="3">
        <v>593038</v>
      </c>
      <c r="D18" s="3" t="s">
        <v>207</v>
      </c>
      <c r="E18" s="3" t="s">
        <v>227</v>
      </c>
      <c r="F18" s="3">
        <v>520029083</v>
      </c>
      <c r="G18" s="3" t="s">
        <v>228</v>
      </c>
      <c r="H18" s="3" t="s">
        <v>59</v>
      </c>
      <c r="I18" s="3">
        <v>129</v>
      </c>
      <c r="J18" s="5">
        <v>5650</v>
      </c>
      <c r="K18" s="3">
        <v>7.29</v>
      </c>
      <c r="L18" s="4">
        <v>0</v>
      </c>
      <c r="M18" s="4">
        <v>9.9000000000000008E-3</v>
      </c>
      <c r="N18" s="9">
        <f>K18/'סכום נכסי הקרן'!$C$43</f>
        <v>1.5029681332161024E-3</v>
      </c>
    </row>
    <row r="19" spans="2:14" x14ac:dyDescent="0.2">
      <c r="B19" s="3" t="s">
        <v>233</v>
      </c>
      <c r="C19" s="3">
        <v>576017</v>
      </c>
      <c r="D19" s="3" t="s">
        <v>207</v>
      </c>
      <c r="E19" s="3" t="s">
        <v>227</v>
      </c>
      <c r="F19" s="3">
        <v>520028010</v>
      </c>
      <c r="G19" s="3" t="s">
        <v>234</v>
      </c>
      <c r="H19" s="3" t="s">
        <v>59</v>
      </c>
      <c r="I19" s="3">
        <v>9</v>
      </c>
      <c r="J19" s="5">
        <v>64000</v>
      </c>
      <c r="K19" s="3">
        <v>5.76</v>
      </c>
      <c r="L19" s="4">
        <v>0</v>
      </c>
      <c r="M19" s="4">
        <v>7.7999999999999996E-3</v>
      </c>
      <c r="N19" s="9">
        <f>K19/'סכום נכסי הקרן'!$C$43</f>
        <v>1.1875303768621056E-3</v>
      </c>
    </row>
    <row r="20" spans="2:14" x14ac:dyDescent="0.2">
      <c r="B20" s="3" t="s">
        <v>235</v>
      </c>
      <c r="C20" s="3">
        <v>746016</v>
      </c>
      <c r="D20" s="3" t="s">
        <v>207</v>
      </c>
      <c r="E20" s="3" t="s">
        <v>227</v>
      </c>
      <c r="F20" s="3">
        <v>520003781</v>
      </c>
      <c r="G20" s="3" t="s">
        <v>236</v>
      </c>
      <c r="H20" s="3" t="s">
        <v>59</v>
      </c>
      <c r="I20" s="3">
        <v>102</v>
      </c>
      <c r="J20" s="5">
        <v>6094</v>
      </c>
      <c r="K20" s="3">
        <v>6.22</v>
      </c>
      <c r="L20" s="4">
        <v>0</v>
      </c>
      <c r="M20" s="4">
        <v>8.5000000000000006E-3</v>
      </c>
      <c r="N20" s="9">
        <f>K20/'סכום נכסי הקרן'!$C$43</f>
        <v>1.2823678722365098E-3</v>
      </c>
    </row>
    <row r="21" spans="2:14" x14ac:dyDescent="0.2">
      <c r="B21" s="3" t="s">
        <v>58</v>
      </c>
      <c r="C21" s="3">
        <v>281014</v>
      </c>
      <c r="D21" s="3" t="s">
        <v>207</v>
      </c>
      <c r="E21" s="3" t="s">
        <v>227</v>
      </c>
      <c r="F21" s="3">
        <v>520027830</v>
      </c>
      <c r="G21" s="3" t="s">
        <v>237</v>
      </c>
      <c r="H21" s="3" t="s">
        <v>59</v>
      </c>
      <c r="I21" s="5">
        <v>1222</v>
      </c>
      <c r="J21" s="5">
        <v>1580</v>
      </c>
      <c r="K21" s="3">
        <v>19.309999999999999</v>
      </c>
      <c r="L21" s="4">
        <v>0</v>
      </c>
      <c r="M21" s="4">
        <v>2.63E-2</v>
      </c>
      <c r="N21" s="9">
        <f>K21/'סכום נכסי הקרן'!$C$43</f>
        <v>3.9811131210429262E-3</v>
      </c>
    </row>
    <row r="22" spans="2:14" x14ac:dyDescent="0.2">
      <c r="B22" s="3" t="s">
        <v>238</v>
      </c>
      <c r="C22" s="3">
        <v>126011</v>
      </c>
      <c r="D22" s="3" t="s">
        <v>207</v>
      </c>
      <c r="E22" s="3" t="s">
        <v>227</v>
      </c>
      <c r="F22" s="3">
        <v>520033234</v>
      </c>
      <c r="G22" s="3" t="s">
        <v>239</v>
      </c>
      <c r="H22" s="3" t="s">
        <v>59</v>
      </c>
      <c r="I22" s="3">
        <v>251</v>
      </c>
      <c r="J22" s="5">
        <v>3283</v>
      </c>
      <c r="K22" s="3">
        <v>8.24</v>
      </c>
      <c r="L22" s="4">
        <v>0</v>
      </c>
      <c r="M22" s="4">
        <v>1.12E-2</v>
      </c>
      <c r="N22" s="9">
        <f>K22/'סכום נכסי הקרן'!$C$43</f>
        <v>1.6988281780110676E-3</v>
      </c>
    </row>
    <row r="23" spans="2:14" x14ac:dyDescent="0.2">
      <c r="B23" s="3" t="s">
        <v>240</v>
      </c>
      <c r="C23" s="3">
        <v>629014</v>
      </c>
      <c r="D23" s="3" t="s">
        <v>207</v>
      </c>
      <c r="E23" s="3" t="s">
        <v>227</v>
      </c>
      <c r="F23" s="3">
        <v>520013954</v>
      </c>
      <c r="G23" s="3" t="s">
        <v>237</v>
      </c>
      <c r="H23" s="3" t="s">
        <v>59</v>
      </c>
      <c r="I23" s="3">
        <v>389</v>
      </c>
      <c r="J23" s="5">
        <v>13830</v>
      </c>
      <c r="K23" s="3">
        <v>53.8</v>
      </c>
      <c r="L23" s="4">
        <v>0</v>
      </c>
      <c r="M23" s="4">
        <v>7.3300000000000004E-2</v>
      </c>
      <c r="N23" s="9">
        <f>K23/'סכום נכסי הקרן'!$C$43</f>
        <v>1.1091863589441192E-2</v>
      </c>
    </row>
    <row r="24" spans="2:14" x14ac:dyDescent="0.2">
      <c r="B24" s="3" t="s">
        <v>241</v>
      </c>
      <c r="C24" s="3">
        <v>1084128</v>
      </c>
      <c r="D24" s="3" t="s">
        <v>207</v>
      </c>
      <c r="E24" s="3" t="s">
        <v>227</v>
      </c>
      <c r="F24" s="3">
        <v>520044322</v>
      </c>
      <c r="G24" s="3" t="s">
        <v>234</v>
      </c>
      <c r="H24" s="3" t="s">
        <v>59</v>
      </c>
      <c r="I24" s="3">
        <v>10</v>
      </c>
      <c r="J24" s="5">
        <v>82310</v>
      </c>
      <c r="K24" s="3">
        <v>8.23</v>
      </c>
      <c r="L24" s="4">
        <v>0</v>
      </c>
      <c r="M24" s="4">
        <v>1.12E-2</v>
      </c>
      <c r="N24" s="9">
        <f>K24/'סכום נכסי הקרן'!$C$43</f>
        <v>1.6967664933290154E-3</v>
      </c>
    </row>
    <row r="25" spans="2:14" x14ac:dyDescent="0.2">
      <c r="B25" s="3" t="s">
        <v>242</v>
      </c>
      <c r="C25" s="3">
        <v>273011</v>
      </c>
      <c r="D25" s="3" t="s">
        <v>207</v>
      </c>
      <c r="E25" s="3" t="s">
        <v>227</v>
      </c>
      <c r="F25" s="3">
        <v>520036872</v>
      </c>
      <c r="G25" s="3" t="s">
        <v>243</v>
      </c>
      <c r="H25" s="3" t="s">
        <v>59</v>
      </c>
      <c r="I25" s="3">
        <v>133</v>
      </c>
      <c r="J25" s="5">
        <v>26260</v>
      </c>
      <c r="K25" s="3">
        <v>34.93</v>
      </c>
      <c r="L25" s="4">
        <v>0</v>
      </c>
      <c r="M25" s="4">
        <v>4.7600000000000003E-2</v>
      </c>
      <c r="N25" s="9">
        <f>K25/'סכום נכסי הקרן'!$C$43</f>
        <v>7.2014645944085669E-3</v>
      </c>
    </row>
    <row r="26" spans="2:14" x14ac:dyDescent="0.2">
      <c r="B26" s="3" t="s">
        <v>244</v>
      </c>
      <c r="C26" s="3">
        <v>475020</v>
      </c>
      <c r="D26" s="3" t="s">
        <v>207</v>
      </c>
      <c r="E26" s="3" t="s">
        <v>227</v>
      </c>
      <c r="F26" s="3">
        <v>550013098</v>
      </c>
      <c r="G26" s="3" t="s">
        <v>245</v>
      </c>
      <c r="H26" s="3" t="s">
        <v>59</v>
      </c>
      <c r="I26" s="3">
        <v>410</v>
      </c>
      <c r="J26" s="5">
        <v>1442</v>
      </c>
      <c r="K26" s="3">
        <v>5.91</v>
      </c>
      <c r="L26" s="4">
        <v>0</v>
      </c>
      <c r="M26" s="4">
        <v>8.0999999999999996E-3</v>
      </c>
      <c r="N26" s="9">
        <f>K26/'סכום נכסי הקרן'!$C$43</f>
        <v>1.2184556470928895E-3</v>
      </c>
    </row>
    <row r="27" spans="2:14" x14ac:dyDescent="0.2">
      <c r="B27" s="3" t="s">
        <v>246</v>
      </c>
      <c r="C27" s="3">
        <v>268011</v>
      </c>
      <c r="D27" s="3" t="s">
        <v>207</v>
      </c>
      <c r="E27" s="3" t="s">
        <v>227</v>
      </c>
      <c r="F27" s="3">
        <v>550011340</v>
      </c>
      <c r="G27" s="3" t="s">
        <v>245</v>
      </c>
      <c r="H27" s="3" t="s">
        <v>59</v>
      </c>
      <c r="I27" s="5">
        <v>3219</v>
      </c>
      <c r="J27" s="3">
        <v>271.5</v>
      </c>
      <c r="K27" s="3">
        <v>8.74</v>
      </c>
      <c r="L27" s="4">
        <v>0</v>
      </c>
      <c r="M27" s="4">
        <v>1.1900000000000001E-2</v>
      </c>
      <c r="N27" s="9">
        <f>K27/'סכום נכסי הקרן'!$C$43</f>
        <v>1.801912412113681E-3</v>
      </c>
    </row>
    <row r="28" spans="2:14" x14ac:dyDescent="0.2">
      <c r="B28" s="3" t="s">
        <v>247</v>
      </c>
      <c r="C28" s="3">
        <v>232017</v>
      </c>
      <c r="D28" s="3" t="s">
        <v>207</v>
      </c>
      <c r="E28" s="3" t="s">
        <v>227</v>
      </c>
      <c r="F28" s="3">
        <v>550010003</v>
      </c>
      <c r="G28" s="3" t="s">
        <v>245</v>
      </c>
      <c r="H28" s="3" t="s">
        <v>59</v>
      </c>
      <c r="I28" s="5">
        <v>21699</v>
      </c>
      <c r="J28" s="3">
        <v>66</v>
      </c>
      <c r="K28" s="3">
        <v>14.32</v>
      </c>
      <c r="L28" s="4">
        <v>0</v>
      </c>
      <c r="M28" s="4">
        <v>1.95E-2</v>
      </c>
      <c r="N28" s="9">
        <f>K28/'סכום נכסי הקרן'!$C$43</f>
        <v>2.9523324646988456E-3</v>
      </c>
    </row>
    <row r="29" spans="2:14" x14ac:dyDescent="0.2">
      <c r="B29" s="3" t="s">
        <v>248</v>
      </c>
      <c r="C29" s="3">
        <v>1081082</v>
      </c>
      <c r="D29" s="3" t="s">
        <v>207</v>
      </c>
      <c r="E29" s="3" t="s">
        <v>227</v>
      </c>
      <c r="F29" s="3">
        <v>520042805</v>
      </c>
      <c r="G29" s="3" t="s">
        <v>236</v>
      </c>
      <c r="H29" s="3" t="s">
        <v>59</v>
      </c>
      <c r="I29" s="3">
        <v>99</v>
      </c>
      <c r="J29" s="5">
        <v>19710</v>
      </c>
      <c r="K29" s="3">
        <v>19.510000000000002</v>
      </c>
      <c r="L29" s="4">
        <v>0</v>
      </c>
      <c r="M29" s="4">
        <v>2.6599999999999999E-2</v>
      </c>
      <c r="N29" s="9">
        <f>K29/'סכום נכסי הקרן'!$C$43</f>
        <v>4.0223468146839726E-3</v>
      </c>
    </row>
    <row r="30" spans="2:14" x14ac:dyDescent="0.2">
      <c r="B30" s="3" t="s">
        <v>249</v>
      </c>
      <c r="C30" s="3">
        <v>230011</v>
      </c>
      <c r="D30" s="3" t="s">
        <v>207</v>
      </c>
      <c r="E30" s="3" t="s">
        <v>227</v>
      </c>
      <c r="F30" s="3">
        <v>520031931</v>
      </c>
      <c r="G30" s="3" t="s">
        <v>250</v>
      </c>
      <c r="H30" s="3" t="s">
        <v>59</v>
      </c>
      <c r="I30" s="5">
        <v>3529</v>
      </c>
      <c r="J30" s="3">
        <v>732</v>
      </c>
      <c r="K30" s="3">
        <v>25.83</v>
      </c>
      <c r="L30" s="4">
        <v>0</v>
      </c>
      <c r="M30" s="4">
        <v>3.5200000000000002E-2</v>
      </c>
      <c r="N30" s="9">
        <f>K30/'סכום נכסי הקרן'!$C$43</f>
        <v>5.3253315337410036E-3</v>
      </c>
    </row>
    <row r="31" spans="2:14" x14ac:dyDescent="0.2">
      <c r="B31" s="3" t="s">
        <v>251</v>
      </c>
      <c r="C31" s="3">
        <v>323014</v>
      </c>
      <c r="D31" s="3" t="s">
        <v>207</v>
      </c>
      <c r="E31" s="3" t="s">
        <v>227</v>
      </c>
      <c r="F31" s="3">
        <v>520037789</v>
      </c>
      <c r="G31" s="3" t="s">
        <v>239</v>
      </c>
      <c r="H31" s="3" t="s">
        <v>59</v>
      </c>
      <c r="I31" s="3">
        <v>40</v>
      </c>
      <c r="J31" s="5">
        <v>16400</v>
      </c>
      <c r="K31" s="3">
        <v>6.56</v>
      </c>
      <c r="L31" s="4">
        <v>0</v>
      </c>
      <c r="M31" s="4">
        <v>8.8999999999999999E-3</v>
      </c>
      <c r="N31" s="9">
        <f>K31/'סכום נכסי הקרן'!$C$43</f>
        <v>1.3524651514262868E-3</v>
      </c>
    </row>
    <row r="32" spans="2:14" x14ac:dyDescent="0.2">
      <c r="B32" s="3" t="s">
        <v>252</v>
      </c>
      <c r="C32" s="3">
        <v>1134402</v>
      </c>
      <c r="D32" s="3" t="s">
        <v>207</v>
      </c>
      <c r="E32" s="3" t="s">
        <v>227</v>
      </c>
      <c r="F32" s="3">
        <v>659</v>
      </c>
      <c r="G32" s="3" t="s">
        <v>243</v>
      </c>
      <c r="H32" s="3" t="s">
        <v>59</v>
      </c>
      <c r="I32" s="3">
        <v>83</v>
      </c>
      <c r="J32" s="5">
        <v>20630</v>
      </c>
      <c r="K32" s="3">
        <v>17.12</v>
      </c>
      <c r="L32" s="4">
        <v>0</v>
      </c>
      <c r="M32" s="4">
        <v>2.3300000000000001E-2</v>
      </c>
      <c r="N32" s="9">
        <f>K32/'סכום נכסי הקרן'!$C$43</f>
        <v>3.5296041756734805E-3</v>
      </c>
    </row>
    <row r="33" spans="2:14" x14ac:dyDescent="0.2">
      <c r="B33" s="3" t="s">
        <v>253</v>
      </c>
      <c r="C33" s="3">
        <v>1100007</v>
      </c>
      <c r="D33" s="3" t="s">
        <v>207</v>
      </c>
      <c r="E33" s="3" t="s">
        <v>227</v>
      </c>
      <c r="F33" s="3">
        <v>510216054</v>
      </c>
      <c r="G33" s="3" t="s">
        <v>234</v>
      </c>
      <c r="H33" s="3" t="s">
        <v>59</v>
      </c>
      <c r="I33" s="3">
        <v>17</v>
      </c>
      <c r="J33" s="5">
        <v>56500</v>
      </c>
      <c r="K33" s="3">
        <v>9.61</v>
      </c>
      <c r="L33" s="4">
        <v>0</v>
      </c>
      <c r="M33" s="4">
        <v>1.3100000000000001E-2</v>
      </c>
      <c r="N33" s="9">
        <f>K33/'סכום נכסי הקרן'!$C$43</f>
        <v>1.981278979452228E-3</v>
      </c>
    </row>
    <row r="34" spans="2:14" x14ac:dyDescent="0.2">
      <c r="B34" s="3" t="s">
        <v>254</v>
      </c>
      <c r="C34" s="3">
        <v>1081124</v>
      </c>
      <c r="D34" s="3" t="s">
        <v>207</v>
      </c>
      <c r="E34" s="3" t="s">
        <v>227</v>
      </c>
      <c r="F34" s="3">
        <v>520043027</v>
      </c>
      <c r="G34" s="3" t="s">
        <v>243</v>
      </c>
      <c r="H34" s="3" t="s">
        <v>59</v>
      </c>
      <c r="I34" s="3">
        <v>54</v>
      </c>
      <c r="J34" s="5">
        <v>39000</v>
      </c>
      <c r="K34" s="3">
        <v>21.06</v>
      </c>
      <c r="L34" s="4">
        <v>0</v>
      </c>
      <c r="M34" s="4">
        <v>2.87E-2</v>
      </c>
      <c r="N34" s="9">
        <f>K34/'סכום נכסי הקרן'!$C$43</f>
        <v>4.3419079404020729E-3</v>
      </c>
    </row>
    <row r="35" spans="2:14" x14ac:dyDescent="0.2">
      <c r="B35" s="3" t="s">
        <v>255</v>
      </c>
      <c r="C35" s="3">
        <v>1119478</v>
      </c>
      <c r="D35" s="3" t="s">
        <v>207</v>
      </c>
      <c r="E35" s="3" t="s">
        <v>227</v>
      </c>
      <c r="F35" s="3">
        <v>510960719</v>
      </c>
      <c r="G35" s="3" t="s">
        <v>239</v>
      </c>
      <c r="H35" s="3" t="s">
        <v>59</v>
      </c>
      <c r="I35" s="3">
        <v>91</v>
      </c>
      <c r="J35" s="5">
        <v>16710</v>
      </c>
      <c r="K35" s="3">
        <v>15.21</v>
      </c>
      <c r="L35" s="4">
        <v>0</v>
      </c>
      <c r="M35" s="4">
        <v>2.07E-2</v>
      </c>
      <c r="N35" s="9">
        <f>K35/'סכום נכסי הקרן'!$C$43</f>
        <v>3.1358224014014975E-3</v>
      </c>
    </row>
    <row r="36" spans="2:14" ht="15" x14ac:dyDescent="0.25">
      <c r="B36" s="1" t="s">
        <v>256</v>
      </c>
      <c r="K36" s="1">
        <v>166.88</v>
      </c>
      <c r="L36" s="2">
        <v>0</v>
      </c>
      <c r="M36" s="2">
        <v>0.2273</v>
      </c>
      <c r="N36" s="2">
        <f>K36/'סכום נכסי הקרן'!$C$43</f>
        <v>3.4405393974088219E-2</v>
      </c>
    </row>
    <row r="37" spans="2:14" ht="15" x14ac:dyDescent="0.25">
      <c r="B37" s="1" t="s">
        <v>257</v>
      </c>
    </row>
    <row r="38" spans="2:14" x14ac:dyDescent="0.2">
      <c r="B38" s="3" t="s">
        <v>258</v>
      </c>
      <c r="C38" s="3">
        <v>722314</v>
      </c>
      <c r="D38" s="3" t="s">
        <v>207</v>
      </c>
      <c r="E38" s="3" t="s">
        <v>227</v>
      </c>
      <c r="F38" s="3">
        <v>520018649</v>
      </c>
      <c r="G38" s="3" t="s">
        <v>228</v>
      </c>
      <c r="H38" s="3" t="s">
        <v>59</v>
      </c>
      <c r="I38" s="3">
        <v>31</v>
      </c>
      <c r="J38" s="5">
        <v>1695</v>
      </c>
      <c r="K38" s="3">
        <v>0.53</v>
      </c>
      <c r="L38" s="4">
        <v>0</v>
      </c>
      <c r="M38" s="4">
        <v>6.9999999999999999E-4</v>
      </c>
      <c r="N38" s="9">
        <f>K38/'סכום נכסי הקרן'!$C$43</f>
        <v>1.0926928814877013E-4</v>
      </c>
    </row>
    <row r="39" spans="2:14" x14ac:dyDescent="0.2">
      <c r="B39" s="3" t="s">
        <v>259</v>
      </c>
      <c r="C39" s="3">
        <v>699017</v>
      </c>
      <c r="D39" s="3" t="s">
        <v>207</v>
      </c>
      <c r="E39" s="3" t="s">
        <v>227</v>
      </c>
      <c r="F39" s="3">
        <v>520025438</v>
      </c>
      <c r="G39" s="3" t="s">
        <v>239</v>
      </c>
      <c r="H39" s="3" t="s">
        <v>59</v>
      </c>
      <c r="I39" s="3">
        <v>4</v>
      </c>
      <c r="J39" s="5">
        <v>29800</v>
      </c>
      <c r="K39" s="3">
        <v>1.19</v>
      </c>
      <c r="L39" s="4">
        <v>0</v>
      </c>
      <c r="M39" s="4">
        <v>1.6000000000000001E-3</v>
      </c>
      <c r="N39" s="9">
        <f>K39/'סכום נכסי הקרן'!$C$43</f>
        <v>2.4534047716421968E-4</v>
      </c>
    </row>
    <row r="40" spans="2:14" x14ac:dyDescent="0.2">
      <c r="B40" s="3" t="s">
        <v>260</v>
      </c>
      <c r="C40" s="3">
        <v>763011</v>
      </c>
      <c r="D40" s="3" t="s">
        <v>207</v>
      </c>
      <c r="E40" s="3" t="s">
        <v>227</v>
      </c>
      <c r="F40" s="3">
        <v>520029026</v>
      </c>
      <c r="G40" s="3" t="s">
        <v>228</v>
      </c>
      <c r="H40" s="3" t="s">
        <v>59</v>
      </c>
      <c r="I40" s="3">
        <v>26</v>
      </c>
      <c r="J40" s="5">
        <v>6781</v>
      </c>
      <c r="K40" s="3">
        <v>1.76</v>
      </c>
      <c r="L40" s="4">
        <v>0</v>
      </c>
      <c r="M40" s="4">
        <v>2.3999999999999998E-3</v>
      </c>
      <c r="N40" s="9">
        <f>K40/'סכום נכסי הקרן'!$C$43</f>
        <v>3.6285650404119891E-4</v>
      </c>
    </row>
    <row r="41" spans="2:14" x14ac:dyDescent="0.2">
      <c r="B41" s="3" t="s">
        <v>261</v>
      </c>
      <c r="C41" s="3">
        <v>1082510</v>
      </c>
      <c r="D41" s="3" t="s">
        <v>207</v>
      </c>
      <c r="E41" s="3" t="s">
        <v>227</v>
      </c>
      <c r="F41" s="3">
        <v>520038936</v>
      </c>
      <c r="G41" s="3" t="s">
        <v>243</v>
      </c>
      <c r="H41" s="3" t="s">
        <v>59</v>
      </c>
      <c r="I41" s="3">
        <v>69</v>
      </c>
      <c r="J41" s="5">
        <v>1946</v>
      </c>
      <c r="K41" s="3">
        <v>1.34</v>
      </c>
      <c r="L41" s="4">
        <v>0</v>
      </c>
      <c r="M41" s="4">
        <v>1.8E-3</v>
      </c>
      <c r="N41" s="9">
        <f>K41/'סכום נכסי הקרן'!$C$43</f>
        <v>2.7626574739500373E-4</v>
      </c>
    </row>
    <row r="42" spans="2:14" x14ac:dyDescent="0.2">
      <c r="B42" s="3" t="s">
        <v>262</v>
      </c>
      <c r="C42" s="3">
        <v>1082312</v>
      </c>
      <c r="D42" s="3" t="s">
        <v>207</v>
      </c>
      <c r="E42" s="3" t="s">
        <v>227</v>
      </c>
      <c r="F42" s="3">
        <v>520036740</v>
      </c>
      <c r="G42" s="3" t="s">
        <v>243</v>
      </c>
      <c r="H42" s="3" t="s">
        <v>59</v>
      </c>
      <c r="I42" s="3">
        <v>40</v>
      </c>
      <c r="J42" s="5">
        <v>2633</v>
      </c>
      <c r="K42" s="3">
        <v>1.05</v>
      </c>
      <c r="L42" s="4">
        <v>0</v>
      </c>
      <c r="M42" s="4">
        <v>1.4E-3</v>
      </c>
      <c r="N42" s="9">
        <f>K42/'סכום נכסי הקרן'!$C$43</f>
        <v>2.1647689161548799E-4</v>
      </c>
    </row>
    <row r="43" spans="2:14" x14ac:dyDescent="0.2">
      <c r="B43" s="3" t="s">
        <v>263</v>
      </c>
      <c r="C43" s="3">
        <v>390013</v>
      </c>
      <c r="D43" s="3" t="s">
        <v>207</v>
      </c>
      <c r="E43" s="3" t="s">
        <v>227</v>
      </c>
      <c r="F43" s="3">
        <v>520038506</v>
      </c>
      <c r="G43" s="3" t="s">
        <v>239</v>
      </c>
      <c r="H43" s="3" t="s">
        <v>59</v>
      </c>
      <c r="I43" s="3">
        <v>254</v>
      </c>
      <c r="J43" s="5">
        <v>3100</v>
      </c>
      <c r="K43" s="3">
        <v>7.87</v>
      </c>
      <c r="L43" s="4">
        <v>0</v>
      </c>
      <c r="M43" s="4">
        <v>1.0699999999999999E-2</v>
      </c>
      <c r="N43" s="9">
        <f>K43/'סכום נכסי הקרן'!$C$43</f>
        <v>1.6225458447751337E-3</v>
      </c>
    </row>
    <row r="44" spans="2:14" x14ac:dyDescent="0.2">
      <c r="B44" s="3" t="s">
        <v>264</v>
      </c>
      <c r="C44" s="3">
        <v>1083443</v>
      </c>
      <c r="D44" s="3" t="s">
        <v>207</v>
      </c>
      <c r="E44" s="3" t="s">
        <v>227</v>
      </c>
      <c r="F44" s="3">
        <v>520044264</v>
      </c>
      <c r="G44" s="3" t="s">
        <v>250</v>
      </c>
      <c r="H44" s="3" t="s">
        <v>59</v>
      </c>
      <c r="I44" s="3">
        <v>18</v>
      </c>
      <c r="J44" s="5">
        <v>4631</v>
      </c>
      <c r="K44" s="3">
        <v>0.83</v>
      </c>
      <c r="L44" s="4">
        <v>0</v>
      </c>
      <c r="M44" s="4">
        <v>1.1000000000000001E-3</v>
      </c>
      <c r="N44" s="9">
        <f>K44/'סכום נכסי הקרן'!$C$43</f>
        <v>1.711198286103381E-4</v>
      </c>
    </row>
    <row r="45" spans="2:14" x14ac:dyDescent="0.2">
      <c r="B45" s="3" t="s">
        <v>265</v>
      </c>
      <c r="C45" s="3">
        <v>256016</v>
      </c>
      <c r="D45" s="3" t="s">
        <v>207</v>
      </c>
      <c r="E45" s="3" t="s">
        <v>227</v>
      </c>
      <c r="F45" s="3">
        <v>520036690</v>
      </c>
      <c r="G45" s="3" t="s">
        <v>243</v>
      </c>
      <c r="H45" s="3" t="s">
        <v>59</v>
      </c>
      <c r="I45" s="3">
        <v>18</v>
      </c>
      <c r="J45" s="5">
        <v>15680</v>
      </c>
      <c r="K45" s="3">
        <v>2.82</v>
      </c>
      <c r="L45" s="4">
        <v>0</v>
      </c>
      <c r="M45" s="4">
        <v>3.8E-3</v>
      </c>
      <c r="N45" s="9">
        <f>K45/'סכום נכסי הקרן'!$C$43</f>
        <v>5.8139508033873909E-4</v>
      </c>
    </row>
    <row r="46" spans="2:14" x14ac:dyDescent="0.2">
      <c r="B46" s="3" t="s">
        <v>266</v>
      </c>
      <c r="C46" s="3">
        <v>1084698</v>
      </c>
      <c r="D46" s="3" t="s">
        <v>207</v>
      </c>
      <c r="E46" s="3" t="s">
        <v>227</v>
      </c>
      <c r="F46" s="3">
        <v>520039942</v>
      </c>
      <c r="G46" s="3" t="s">
        <v>243</v>
      </c>
      <c r="H46" s="3" t="s">
        <v>59</v>
      </c>
      <c r="I46" s="3">
        <v>28</v>
      </c>
      <c r="J46" s="5">
        <v>5834</v>
      </c>
      <c r="K46" s="3">
        <v>1.63</v>
      </c>
      <c r="L46" s="4">
        <v>0</v>
      </c>
      <c r="M46" s="4">
        <v>2.2000000000000001E-3</v>
      </c>
      <c r="N46" s="9">
        <f>K46/'סכום נכסי הקרן'!$C$43</f>
        <v>3.3605460317451941E-4</v>
      </c>
    </row>
    <row r="47" spans="2:14" x14ac:dyDescent="0.2">
      <c r="B47" s="3" t="s">
        <v>267</v>
      </c>
      <c r="C47" s="3">
        <v>1098565</v>
      </c>
      <c r="D47" s="3" t="s">
        <v>207</v>
      </c>
      <c r="E47" s="3" t="s">
        <v>227</v>
      </c>
      <c r="F47" s="3">
        <v>513765859</v>
      </c>
      <c r="G47" s="3" t="s">
        <v>239</v>
      </c>
      <c r="H47" s="3" t="s">
        <v>59</v>
      </c>
      <c r="I47" s="3">
        <v>16</v>
      </c>
      <c r="J47" s="5">
        <v>14700</v>
      </c>
      <c r="K47" s="3">
        <v>2.35</v>
      </c>
      <c r="L47" s="4">
        <v>0</v>
      </c>
      <c r="M47" s="4">
        <v>3.2000000000000002E-3</v>
      </c>
      <c r="N47" s="9">
        <f>K47/'סכום נכסי הקרן'!$C$43</f>
        <v>4.8449590028228263E-4</v>
      </c>
    </row>
    <row r="48" spans="2:14" x14ac:dyDescent="0.2">
      <c r="B48" s="3" t="s">
        <v>268</v>
      </c>
      <c r="C48" s="3">
        <v>613034</v>
      </c>
      <c r="D48" s="3" t="s">
        <v>207</v>
      </c>
      <c r="E48" s="3" t="s">
        <v>227</v>
      </c>
      <c r="F48" s="3">
        <v>520017807</v>
      </c>
      <c r="G48" s="3" t="s">
        <v>239</v>
      </c>
      <c r="H48" s="3" t="s">
        <v>59</v>
      </c>
      <c r="I48" s="3">
        <v>1</v>
      </c>
      <c r="J48" s="5">
        <v>36160</v>
      </c>
      <c r="K48" s="3">
        <v>0.36</v>
      </c>
      <c r="L48" s="4">
        <v>0</v>
      </c>
      <c r="M48" s="4">
        <v>5.0000000000000001E-4</v>
      </c>
      <c r="N48" s="9">
        <f>K48/'סכום נכסי הקרן'!$C$43</f>
        <v>7.4220648553881597E-5</v>
      </c>
    </row>
    <row r="49" spans="2:14" x14ac:dyDescent="0.2">
      <c r="B49" s="3" t="s">
        <v>60</v>
      </c>
      <c r="C49" s="3">
        <v>739037</v>
      </c>
      <c r="D49" s="3" t="s">
        <v>207</v>
      </c>
      <c r="E49" s="3" t="s">
        <v>227</v>
      </c>
      <c r="F49" s="3">
        <v>520028911</v>
      </c>
      <c r="G49" s="3" t="s">
        <v>234</v>
      </c>
      <c r="H49" s="3" t="s">
        <v>59</v>
      </c>
      <c r="I49" s="3">
        <v>4</v>
      </c>
      <c r="J49" s="5">
        <v>61790</v>
      </c>
      <c r="K49" s="3">
        <v>2.4700000000000002</v>
      </c>
      <c r="L49" s="4">
        <v>0</v>
      </c>
      <c r="M49" s="4">
        <v>3.3999999999999998E-3</v>
      </c>
      <c r="N49" s="9">
        <f>K49/'סכום נכסי הקרן'!$C$43</f>
        <v>5.0923611646690983E-4</v>
      </c>
    </row>
    <row r="50" spans="2:14" x14ac:dyDescent="0.2">
      <c r="B50" s="3" t="s">
        <v>269</v>
      </c>
      <c r="C50" s="3">
        <v>777037</v>
      </c>
      <c r="D50" s="3" t="s">
        <v>207</v>
      </c>
      <c r="E50" s="3" t="s">
        <v>227</v>
      </c>
      <c r="F50" s="3">
        <v>520022732</v>
      </c>
      <c r="G50" s="3" t="s">
        <v>250</v>
      </c>
      <c r="H50" s="3" t="s">
        <v>59</v>
      </c>
      <c r="I50" s="3">
        <v>162</v>
      </c>
      <c r="J50" s="5">
        <v>1439</v>
      </c>
      <c r="K50" s="3">
        <v>2.33</v>
      </c>
      <c r="L50" s="4">
        <v>0</v>
      </c>
      <c r="M50" s="4">
        <v>3.2000000000000002E-3</v>
      </c>
      <c r="N50" s="9">
        <f>K50/'סכום נכסי הקרן'!$C$43</f>
        <v>4.8037253091817809E-4</v>
      </c>
    </row>
    <row r="51" spans="2:14" x14ac:dyDescent="0.2">
      <c r="B51" s="3" t="s">
        <v>270</v>
      </c>
      <c r="C51" s="3">
        <v>755017</v>
      </c>
      <c r="D51" s="3" t="s">
        <v>207</v>
      </c>
      <c r="E51" s="3" t="s">
        <v>227</v>
      </c>
      <c r="F51" s="3">
        <v>520030859</v>
      </c>
      <c r="G51" s="3" t="s">
        <v>234</v>
      </c>
      <c r="H51" s="3" t="s">
        <v>59</v>
      </c>
      <c r="I51" s="3">
        <v>21</v>
      </c>
      <c r="J51" s="5">
        <v>7267</v>
      </c>
      <c r="K51" s="3">
        <v>1.53</v>
      </c>
      <c r="L51" s="4">
        <v>0</v>
      </c>
      <c r="M51" s="4">
        <v>2.0999999999999999E-3</v>
      </c>
      <c r="N51" s="9">
        <f>K51/'סכום נכסי הקרן'!$C$43</f>
        <v>3.154377563539968E-4</v>
      </c>
    </row>
    <row r="52" spans="2:14" x14ac:dyDescent="0.2">
      <c r="B52" s="3" t="s">
        <v>271</v>
      </c>
      <c r="C52" s="3">
        <v>583013</v>
      </c>
      <c r="D52" s="3" t="s">
        <v>207</v>
      </c>
      <c r="E52" s="3" t="s">
        <v>227</v>
      </c>
      <c r="F52" s="3">
        <v>520033226</v>
      </c>
      <c r="G52" s="3" t="s">
        <v>234</v>
      </c>
      <c r="H52" s="3" t="s">
        <v>59</v>
      </c>
      <c r="I52" s="3">
        <v>17</v>
      </c>
      <c r="J52" s="5">
        <v>16460</v>
      </c>
      <c r="K52" s="3">
        <v>2.8</v>
      </c>
      <c r="L52" s="4">
        <v>0</v>
      </c>
      <c r="M52" s="4">
        <v>3.8E-3</v>
      </c>
      <c r="N52" s="9">
        <f>K52/'סכום נכסי הקרן'!$C$43</f>
        <v>5.772717109746346E-4</v>
      </c>
    </row>
    <row r="53" spans="2:14" x14ac:dyDescent="0.2">
      <c r="B53" s="3" t="s">
        <v>272</v>
      </c>
      <c r="C53" s="3">
        <v>621011</v>
      </c>
      <c r="D53" s="3" t="s">
        <v>207</v>
      </c>
      <c r="E53" s="3" t="s">
        <v>227</v>
      </c>
      <c r="F53" s="3">
        <v>520001546</v>
      </c>
      <c r="G53" s="3" t="s">
        <v>236</v>
      </c>
      <c r="H53" s="3" t="s">
        <v>59</v>
      </c>
      <c r="I53" s="3">
        <v>12</v>
      </c>
      <c r="J53" s="5">
        <v>9944</v>
      </c>
      <c r="K53" s="3">
        <v>1.19</v>
      </c>
      <c r="L53" s="4">
        <v>0</v>
      </c>
      <c r="M53" s="4">
        <v>1.6000000000000001E-3</v>
      </c>
      <c r="N53" s="9">
        <f>K53/'סכום נכסי הקרן'!$C$43</f>
        <v>2.4534047716421968E-4</v>
      </c>
    </row>
    <row r="54" spans="2:14" x14ac:dyDescent="0.2">
      <c r="B54" s="3" t="s">
        <v>273</v>
      </c>
      <c r="C54" s="3">
        <v>643015</v>
      </c>
      <c r="D54" s="3" t="s">
        <v>207</v>
      </c>
      <c r="E54" s="3" t="s">
        <v>227</v>
      </c>
      <c r="F54" s="3">
        <v>520020942</v>
      </c>
      <c r="G54" s="3" t="s">
        <v>245</v>
      </c>
      <c r="H54" s="3" t="s">
        <v>59</v>
      </c>
      <c r="I54" s="3">
        <v>73</v>
      </c>
      <c r="J54" s="5">
        <v>2484</v>
      </c>
      <c r="K54" s="3">
        <v>1.81</v>
      </c>
      <c r="L54" s="4">
        <v>0</v>
      </c>
      <c r="M54" s="4">
        <v>2.5000000000000001E-3</v>
      </c>
      <c r="N54" s="9">
        <f>K54/'סכום נכסי הקרן'!$C$43</f>
        <v>3.7316492745146024E-4</v>
      </c>
    </row>
    <row r="55" spans="2:14" x14ac:dyDescent="0.2">
      <c r="B55" s="3" t="s">
        <v>274</v>
      </c>
      <c r="C55" s="3">
        <v>627034</v>
      </c>
      <c r="D55" s="3" t="s">
        <v>207</v>
      </c>
      <c r="E55" s="3" t="s">
        <v>227</v>
      </c>
      <c r="F55" s="3">
        <v>520025602</v>
      </c>
      <c r="G55" s="3" t="s">
        <v>275</v>
      </c>
      <c r="H55" s="3" t="s">
        <v>59</v>
      </c>
      <c r="I55" s="3">
        <v>22</v>
      </c>
      <c r="J55" s="5">
        <v>11170</v>
      </c>
      <c r="K55" s="3">
        <v>2.46</v>
      </c>
      <c r="L55" s="4">
        <v>0</v>
      </c>
      <c r="M55" s="4">
        <v>3.3E-3</v>
      </c>
      <c r="N55" s="9">
        <f>K55/'סכום נכסי הקרן'!$C$43</f>
        <v>5.0717443178485754E-4</v>
      </c>
    </row>
    <row r="56" spans="2:14" x14ac:dyDescent="0.2">
      <c r="B56" s="3" t="s">
        <v>276</v>
      </c>
      <c r="C56" s="3">
        <v>251017</v>
      </c>
      <c r="D56" s="3" t="s">
        <v>207</v>
      </c>
      <c r="E56" s="3" t="s">
        <v>227</v>
      </c>
      <c r="F56" s="3">
        <v>520036617</v>
      </c>
      <c r="G56" s="3" t="s">
        <v>239</v>
      </c>
      <c r="H56" s="3" t="s">
        <v>59</v>
      </c>
      <c r="I56" s="3">
        <v>58</v>
      </c>
      <c r="J56" s="5">
        <v>1379</v>
      </c>
      <c r="K56" s="3">
        <v>0.8</v>
      </c>
      <c r="L56" s="4">
        <v>0</v>
      </c>
      <c r="M56" s="4">
        <v>1.1000000000000001E-3</v>
      </c>
      <c r="N56" s="9">
        <f>K56/'סכום נכסי הקרן'!$C$43</f>
        <v>1.6493477456418134E-4</v>
      </c>
    </row>
    <row r="57" spans="2:14" x14ac:dyDescent="0.2">
      <c r="B57" s="3" t="s">
        <v>277</v>
      </c>
      <c r="C57" s="3">
        <v>243014</v>
      </c>
      <c r="D57" s="3" t="s">
        <v>207</v>
      </c>
      <c r="E57" s="3" t="s">
        <v>227</v>
      </c>
      <c r="F57" s="3">
        <v>550010466</v>
      </c>
      <c r="G57" s="3" t="s">
        <v>245</v>
      </c>
      <c r="H57" s="3" t="s">
        <v>59</v>
      </c>
      <c r="I57" s="3">
        <v>40</v>
      </c>
      <c r="J57" s="5">
        <v>2986</v>
      </c>
      <c r="K57" s="3">
        <v>1.19</v>
      </c>
      <c r="L57" s="4">
        <v>0</v>
      </c>
      <c r="M57" s="4">
        <v>1.6000000000000001E-3</v>
      </c>
      <c r="N57" s="9">
        <f>K57/'סכום נכסי הקרן'!$C$43</f>
        <v>2.4534047716421968E-4</v>
      </c>
    </row>
    <row r="58" spans="2:14" x14ac:dyDescent="0.2">
      <c r="B58" s="3" t="s">
        <v>278</v>
      </c>
      <c r="C58" s="3">
        <v>2590248</v>
      </c>
      <c r="D58" s="3" t="s">
        <v>207</v>
      </c>
      <c r="E58" s="3" t="s">
        <v>227</v>
      </c>
      <c r="F58" s="3">
        <v>520036658</v>
      </c>
      <c r="G58" s="3" t="s">
        <v>237</v>
      </c>
      <c r="H58" s="3" t="s">
        <v>59</v>
      </c>
      <c r="I58" s="5">
        <v>3090</v>
      </c>
      <c r="J58" s="3">
        <v>135.5</v>
      </c>
      <c r="K58" s="3">
        <v>4.1900000000000004</v>
      </c>
      <c r="L58" s="4">
        <v>0</v>
      </c>
      <c r="M58" s="4">
        <v>5.7000000000000002E-3</v>
      </c>
      <c r="N58" s="9">
        <f>K58/'סכום נכסי הקרן'!$C$43</f>
        <v>8.6384588177989977E-4</v>
      </c>
    </row>
    <row r="59" spans="2:14" x14ac:dyDescent="0.2">
      <c r="B59" s="3" t="s">
        <v>279</v>
      </c>
      <c r="C59" s="3">
        <v>759019</v>
      </c>
      <c r="D59" s="3" t="s">
        <v>207</v>
      </c>
      <c r="E59" s="3" t="s">
        <v>227</v>
      </c>
      <c r="F59" s="3">
        <v>520001736</v>
      </c>
      <c r="G59" s="3" t="s">
        <v>239</v>
      </c>
      <c r="H59" s="3" t="s">
        <v>59</v>
      </c>
      <c r="I59" s="3">
        <v>1</v>
      </c>
      <c r="J59" s="5">
        <v>139900</v>
      </c>
      <c r="K59" s="3">
        <v>1.4</v>
      </c>
      <c r="L59" s="4">
        <v>0</v>
      </c>
      <c r="M59" s="4">
        <v>1.9E-3</v>
      </c>
      <c r="N59" s="9">
        <f>K59/'סכום נכסי הקרן'!$C$43</f>
        <v>2.886358554873173E-4</v>
      </c>
    </row>
    <row r="60" spans="2:14" x14ac:dyDescent="0.2">
      <c r="B60" s="3" t="s">
        <v>280</v>
      </c>
      <c r="C60" s="3">
        <v>226019</v>
      </c>
      <c r="D60" s="3" t="s">
        <v>207</v>
      </c>
      <c r="E60" s="3" t="s">
        <v>227</v>
      </c>
      <c r="F60" s="3">
        <v>520024126</v>
      </c>
      <c r="G60" s="3" t="s">
        <v>239</v>
      </c>
      <c r="H60" s="3" t="s">
        <v>59</v>
      </c>
      <c r="I60" s="3">
        <v>174</v>
      </c>
      <c r="J60" s="3">
        <v>460.9</v>
      </c>
      <c r="K60" s="3">
        <v>0.8</v>
      </c>
      <c r="L60" s="4">
        <v>0</v>
      </c>
      <c r="M60" s="4">
        <v>1.1000000000000001E-3</v>
      </c>
      <c r="N60" s="9">
        <f>K60/'סכום נכסי הקרן'!$C$43</f>
        <v>1.6493477456418134E-4</v>
      </c>
    </row>
    <row r="61" spans="2:14" x14ac:dyDescent="0.2">
      <c r="B61" s="3" t="s">
        <v>281</v>
      </c>
      <c r="C61" s="3">
        <v>585018</v>
      </c>
      <c r="D61" s="3" t="s">
        <v>207</v>
      </c>
      <c r="E61" s="3" t="s">
        <v>227</v>
      </c>
      <c r="F61" s="3">
        <v>520033986</v>
      </c>
      <c r="G61" s="3" t="s">
        <v>282</v>
      </c>
      <c r="H61" s="3" t="s">
        <v>59</v>
      </c>
      <c r="I61" s="3">
        <v>275</v>
      </c>
      <c r="J61" s="5">
        <v>1770</v>
      </c>
      <c r="K61" s="3">
        <v>4.87</v>
      </c>
      <c r="L61" s="4">
        <v>0</v>
      </c>
      <c r="M61" s="4">
        <v>6.6E-3</v>
      </c>
      <c r="N61" s="9">
        <f>K61/'סכום נכסי הקרן'!$C$43</f>
        <v>1.0040404401594539E-3</v>
      </c>
    </row>
    <row r="62" spans="2:14" x14ac:dyDescent="0.2">
      <c r="B62" s="3" t="s">
        <v>61</v>
      </c>
      <c r="C62" s="3">
        <v>723007</v>
      </c>
      <c r="D62" s="3" t="s">
        <v>207</v>
      </c>
      <c r="E62" s="3" t="s">
        <v>227</v>
      </c>
      <c r="F62" s="3">
        <v>359</v>
      </c>
      <c r="G62" s="3" t="s">
        <v>239</v>
      </c>
      <c r="H62" s="3" t="s">
        <v>59</v>
      </c>
      <c r="I62" s="3">
        <v>8</v>
      </c>
      <c r="J62" s="5">
        <v>5859</v>
      </c>
      <c r="K62" s="3">
        <v>0.47</v>
      </c>
      <c r="L62" s="4">
        <v>0</v>
      </c>
      <c r="M62" s="4">
        <v>5.9999999999999995E-4</v>
      </c>
      <c r="N62" s="9">
        <f>K62/'סכום נכסי הקרן'!$C$43</f>
        <v>9.6899180056456515E-5</v>
      </c>
    </row>
    <row r="63" spans="2:14" x14ac:dyDescent="0.2">
      <c r="B63" s="3" t="s">
        <v>283</v>
      </c>
      <c r="C63" s="3">
        <v>1097278</v>
      </c>
      <c r="D63" s="3" t="s">
        <v>207</v>
      </c>
      <c r="E63" s="3" t="s">
        <v>227</v>
      </c>
      <c r="F63" s="3">
        <v>520026683</v>
      </c>
      <c r="G63" s="3" t="s">
        <v>239</v>
      </c>
      <c r="H63" s="3" t="s">
        <v>59</v>
      </c>
      <c r="I63" s="3">
        <v>277</v>
      </c>
      <c r="J63" s="5">
        <v>1634</v>
      </c>
      <c r="K63" s="3">
        <v>4.53</v>
      </c>
      <c r="L63" s="4">
        <v>0</v>
      </c>
      <c r="M63" s="4">
        <v>6.1999999999999998E-3</v>
      </c>
      <c r="N63" s="9">
        <f>K63/'סכום נכסי הקרן'!$C$43</f>
        <v>9.3394316096967673E-4</v>
      </c>
    </row>
    <row r="64" spans="2:14" x14ac:dyDescent="0.2">
      <c r="B64" s="3" t="s">
        <v>284</v>
      </c>
      <c r="C64" s="3">
        <v>1091065</v>
      </c>
      <c r="D64" s="3" t="s">
        <v>207</v>
      </c>
      <c r="E64" s="3" t="s">
        <v>227</v>
      </c>
      <c r="F64" s="3">
        <v>511527202</v>
      </c>
      <c r="G64" s="3" t="s">
        <v>243</v>
      </c>
      <c r="H64" s="3" t="s">
        <v>59</v>
      </c>
      <c r="I64" s="3">
        <v>76</v>
      </c>
      <c r="J64" s="5">
        <v>1478</v>
      </c>
      <c r="K64" s="3">
        <v>1.1200000000000001</v>
      </c>
      <c r="L64" s="4">
        <v>0</v>
      </c>
      <c r="M64" s="4">
        <v>1.5E-3</v>
      </c>
      <c r="N64" s="9">
        <f>K64/'סכום נכסי הקרן'!$C$43</f>
        <v>2.3090868438985386E-4</v>
      </c>
    </row>
    <row r="65" spans="2:14" x14ac:dyDescent="0.2">
      <c r="B65" s="3" t="s">
        <v>285</v>
      </c>
      <c r="C65" s="3">
        <v>387019</v>
      </c>
      <c r="D65" s="3" t="s">
        <v>207</v>
      </c>
      <c r="E65" s="3" t="s">
        <v>227</v>
      </c>
      <c r="F65" s="3">
        <v>520038894</v>
      </c>
      <c r="G65" s="3" t="s">
        <v>239</v>
      </c>
      <c r="H65" s="3" t="s">
        <v>59</v>
      </c>
      <c r="I65" s="3">
        <v>24</v>
      </c>
      <c r="J65" s="5">
        <v>8380</v>
      </c>
      <c r="K65" s="3">
        <v>2.0099999999999998</v>
      </c>
      <c r="L65" s="4">
        <v>0</v>
      </c>
      <c r="M65" s="4">
        <v>2.7000000000000001E-3</v>
      </c>
      <c r="N65" s="9">
        <f>K65/'סכום נכסי הקרן'!$C$43</f>
        <v>4.1439862109250551E-4</v>
      </c>
    </row>
    <row r="66" spans="2:14" x14ac:dyDescent="0.2">
      <c r="B66" s="3" t="s">
        <v>286</v>
      </c>
      <c r="C66" s="3">
        <v>416016</v>
      </c>
      <c r="D66" s="3" t="s">
        <v>207</v>
      </c>
      <c r="E66" s="3" t="s">
        <v>227</v>
      </c>
      <c r="F66" s="3">
        <v>520038910</v>
      </c>
      <c r="G66" s="3" t="s">
        <v>239</v>
      </c>
      <c r="H66" s="3" t="s">
        <v>59</v>
      </c>
      <c r="I66" s="3">
        <v>7</v>
      </c>
      <c r="J66" s="5">
        <v>8521</v>
      </c>
      <c r="K66" s="3">
        <v>0.6</v>
      </c>
      <c r="L66" s="4">
        <v>0</v>
      </c>
      <c r="M66" s="4">
        <v>8.0000000000000004E-4</v>
      </c>
      <c r="N66" s="9">
        <f>K66/'סכום נכסי הקרן'!$C$43</f>
        <v>1.2370108092313599E-4</v>
      </c>
    </row>
    <row r="67" spans="2:14" x14ac:dyDescent="0.2">
      <c r="B67" s="3" t="s">
        <v>287</v>
      </c>
      <c r="C67" s="3">
        <v>767012</v>
      </c>
      <c r="D67" s="3" t="s">
        <v>207</v>
      </c>
      <c r="E67" s="3" t="s">
        <v>227</v>
      </c>
      <c r="F67" s="3">
        <v>520017450</v>
      </c>
      <c r="G67" s="3" t="s">
        <v>282</v>
      </c>
      <c r="H67" s="3" t="s">
        <v>59</v>
      </c>
      <c r="I67" s="3">
        <v>107</v>
      </c>
      <c r="J67" s="5">
        <v>1335</v>
      </c>
      <c r="K67" s="3">
        <v>1.43</v>
      </c>
      <c r="L67" s="4">
        <v>0</v>
      </c>
      <c r="M67" s="4">
        <v>1.9E-3</v>
      </c>
      <c r="N67" s="9">
        <f>K67/'סכום נכסי הקרן'!$C$43</f>
        <v>2.9482090953347409E-4</v>
      </c>
    </row>
    <row r="68" spans="2:14" x14ac:dyDescent="0.2">
      <c r="B68" s="3" t="s">
        <v>288</v>
      </c>
      <c r="C68" s="3">
        <v>1081942</v>
      </c>
      <c r="D68" s="3" t="s">
        <v>207</v>
      </c>
      <c r="E68" s="3" t="s">
        <v>227</v>
      </c>
      <c r="F68" s="3">
        <v>520036104</v>
      </c>
      <c r="G68" s="3" t="s">
        <v>239</v>
      </c>
      <c r="H68" s="3" t="s">
        <v>59</v>
      </c>
      <c r="I68" s="3">
        <v>516</v>
      </c>
      <c r="J68" s="3">
        <v>737</v>
      </c>
      <c r="K68" s="3">
        <v>3.8</v>
      </c>
      <c r="L68" s="4">
        <v>0</v>
      </c>
      <c r="M68" s="4">
        <v>5.1999999999999998E-3</v>
      </c>
      <c r="N68" s="9">
        <f>K68/'סכום נכסי הקרן'!$C$43</f>
        <v>7.8344017917986121E-4</v>
      </c>
    </row>
    <row r="69" spans="2:14" x14ac:dyDescent="0.2">
      <c r="B69" s="3" t="s">
        <v>289</v>
      </c>
      <c r="C69" s="3">
        <v>198010</v>
      </c>
      <c r="D69" s="3" t="s">
        <v>207</v>
      </c>
      <c r="E69" s="3" t="s">
        <v>227</v>
      </c>
      <c r="F69" s="3">
        <v>520017070</v>
      </c>
      <c r="G69" s="3" t="s">
        <v>239</v>
      </c>
      <c r="H69" s="3" t="s">
        <v>59</v>
      </c>
      <c r="I69" s="3">
        <v>315</v>
      </c>
      <c r="J69" s="3">
        <v>803.2</v>
      </c>
      <c r="K69" s="3">
        <v>2.5299999999999998</v>
      </c>
      <c r="L69" s="4">
        <v>0</v>
      </c>
      <c r="M69" s="4">
        <v>3.3999999999999998E-3</v>
      </c>
      <c r="N69" s="9">
        <f>K69/'סכום נכסי הקרן'!$C$43</f>
        <v>5.2160622455922341E-4</v>
      </c>
    </row>
    <row r="70" spans="2:14" x14ac:dyDescent="0.2">
      <c r="B70" s="3" t="s">
        <v>290</v>
      </c>
      <c r="C70" s="3">
        <v>694034</v>
      </c>
      <c r="D70" s="3" t="s">
        <v>207</v>
      </c>
      <c r="E70" s="3" t="s">
        <v>227</v>
      </c>
      <c r="F70" s="3">
        <v>520025370</v>
      </c>
      <c r="G70" s="3" t="s">
        <v>234</v>
      </c>
      <c r="H70" s="3" t="s">
        <v>59</v>
      </c>
      <c r="I70" s="3">
        <v>19</v>
      </c>
      <c r="J70" s="5">
        <v>5542</v>
      </c>
      <c r="K70" s="3">
        <v>1.05</v>
      </c>
      <c r="L70" s="4">
        <v>0</v>
      </c>
      <c r="M70" s="4">
        <v>1.4E-3</v>
      </c>
      <c r="N70" s="9">
        <f>K70/'סכום נכסי הקרן'!$C$43</f>
        <v>2.1647689161548799E-4</v>
      </c>
    </row>
    <row r="71" spans="2:14" x14ac:dyDescent="0.2">
      <c r="B71" s="3" t="s">
        <v>291</v>
      </c>
      <c r="C71" s="3">
        <v>1123017</v>
      </c>
      <c r="D71" s="3" t="s">
        <v>207</v>
      </c>
      <c r="E71" s="3" t="s">
        <v>227</v>
      </c>
      <c r="F71" s="3">
        <v>518</v>
      </c>
      <c r="G71" s="3" t="s">
        <v>243</v>
      </c>
      <c r="H71" s="3" t="s">
        <v>59</v>
      </c>
      <c r="I71" s="3">
        <v>125</v>
      </c>
      <c r="J71" s="5">
        <v>2896</v>
      </c>
      <c r="K71" s="3">
        <v>3.62</v>
      </c>
      <c r="L71" s="4">
        <v>0</v>
      </c>
      <c r="M71" s="4">
        <v>4.8999999999999998E-3</v>
      </c>
      <c r="N71" s="9">
        <f>K71/'סכום נכסי הקרן'!$C$43</f>
        <v>7.4632985490292048E-4</v>
      </c>
    </row>
    <row r="72" spans="2:14" x14ac:dyDescent="0.2">
      <c r="B72" s="3" t="s">
        <v>62</v>
      </c>
      <c r="C72" s="3">
        <v>829010</v>
      </c>
      <c r="D72" s="3" t="s">
        <v>207</v>
      </c>
      <c r="E72" s="3" t="s">
        <v>227</v>
      </c>
      <c r="F72" s="3">
        <v>520033291</v>
      </c>
      <c r="G72" s="3" t="s">
        <v>250</v>
      </c>
      <c r="H72" s="3" t="s">
        <v>59</v>
      </c>
      <c r="I72" s="3">
        <v>87</v>
      </c>
      <c r="J72" s="5">
        <v>3401</v>
      </c>
      <c r="K72" s="3">
        <v>2.96</v>
      </c>
      <c r="L72" s="4">
        <v>0</v>
      </c>
      <c r="M72" s="4">
        <v>4.0000000000000001E-3</v>
      </c>
      <c r="N72" s="9">
        <f>K72/'סכום נכסי הקרן'!$C$43</f>
        <v>6.1025866588747084E-4</v>
      </c>
    </row>
    <row r="73" spans="2:14" x14ac:dyDescent="0.2">
      <c r="B73" s="3" t="s">
        <v>292</v>
      </c>
      <c r="C73" s="3">
        <v>224014</v>
      </c>
      <c r="D73" s="3" t="s">
        <v>207</v>
      </c>
      <c r="E73" s="3" t="s">
        <v>227</v>
      </c>
      <c r="F73" s="3">
        <v>520036120</v>
      </c>
      <c r="G73" s="3" t="s">
        <v>282</v>
      </c>
      <c r="H73" s="3" t="s">
        <v>59</v>
      </c>
      <c r="I73" s="3">
        <v>53</v>
      </c>
      <c r="J73" s="5">
        <v>4933</v>
      </c>
      <c r="K73" s="3">
        <v>2.61</v>
      </c>
      <c r="L73" s="4">
        <v>0</v>
      </c>
      <c r="M73" s="4">
        <v>3.5999999999999999E-3</v>
      </c>
      <c r="N73" s="9">
        <f>K73/'סכום נכסי הקרן'!$C$43</f>
        <v>5.3809970201564158E-4</v>
      </c>
    </row>
    <row r="74" spans="2:14" x14ac:dyDescent="0.2">
      <c r="B74" s="3" t="s">
        <v>293</v>
      </c>
      <c r="C74" s="3">
        <v>1084557</v>
      </c>
      <c r="D74" s="3" t="s">
        <v>207</v>
      </c>
      <c r="E74" s="3" t="s">
        <v>227</v>
      </c>
      <c r="F74" s="3">
        <v>511812463</v>
      </c>
      <c r="G74" s="3" t="s">
        <v>243</v>
      </c>
      <c r="H74" s="3" t="s">
        <v>59</v>
      </c>
      <c r="I74" s="3">
        <v>57</v>
      </c>
      <c r="J74" s="5">
        <v>5149</v>
      </c>
      <c r="K74" s="3">
        <v>2.93</v>
      </c>
      <c r="L74" s="4">
        <v>0</v>
      </c>
      <c r="M74" s="4">
        <v>4.0000000000000001E-3</v>
      </c>
      <c r="N74" s="9">
        <f>K74/'סכום נכסי הקרן'!$C$43</f>
        <v>6.0407361184131416E-4</v>
      </c>
    </row>
    <row r="75" spans="2:14" x14ac:dyDescent="0.2">
      <c r="B75" s="3" t="s">
        <v>294</v>
      </c>
      <c r="C75" s="3">
        <v>1085208</v>
      </c>
      <c r="D75" s="3" t="s">
        <v>207</v>
      </c>
      <c r="E75" s="3" t="s">
        <v>227</v>
      </c>
      <c r="F75" s="3">
        <v>511779639</v>
      </c>
      <c r="G75" s="3" t="s">
        <v>295</v>
      </c>
      <c r="H75" s="3" t="s">
        <v>59</v>
      </c>
      <c r="I75" s="3">
        <v>103</v>
      </c>
      <c r="J75" s="5">
        <v>1971</v>
      </c>
      <c r="K75" s="3">
        <v>2.0299999999999998</v>
      </c>
      <c r="L75" s="4">
        <v>0</v>
      </c>
      <c r="M75" s="4">
        <v>2.8E-3</v>
      </c>
      <c r="N75" s="9">
        <f>K75/'סכום נכסי הקרן'!$C$43</f>
        <v>4.1852199045661005E-4</v>
      </c>
    </row>
    <row r="76" spans="2:14" x14ac:dyDescent="0.2">
      <c r="B76" s="3" t="s">
        <v>296</v>
      </c>
      <c r="C76" s="3">
        <v>168013</v>
      </c>
      <c r="D76" s="3" t="s">
        <v>207</v>
      </c>
      <c r="E76" s="3" t="s">
        <v>227</v>
      </c>
      <c r="F76" s="3">
        <v>520034109</v>
      </c>
      <c r="G76" s="3" t="s">
        <v>236</v>
      </c>
      <c r="H76" s="3" t="s">
        <v>59</v>
      </c>
      <c r="I76" s="3">
        <v>3</v>
      </c>
      <c r="J76" s="5">
        <v>29820</v>
      </c>
      <c r="K76" s="3">
        <v>0.89</v>
      </c>
      <c r="L76" s="4">
        <v>0</v>
      </c>
      <c r="M76" s="4">
        <v>1.1999999999999999E-3</v>
      </c>
      <c r="N76" s="9">
        <f>K76/'סכום נכסי הקרן'!$C$43</f>
        <v>1.8348993670265173E-4</v>
      </c>
    </row>
    <row r="77" spans="2:14" x14ac:dyDescent="0.2">
      <c r="B77" s="3" t="s">
        <v>297</v>
      </c>
      <c r="C77" s="3">
        <v>1081603</v>
      </c>
      <c r="D77" s="3" t="s">
        <v>207</v>
      </c>
      <c r="E77" s="3" t="s">
        <v>227</v>
      </c>
      <c r="F77" s="3">
        <v>520042912</v>
      </c>
      <c r="G77" s="3" t="s">
        <v>237</v>
      </c>
      <c r="H77" s="3" t="s">
        <v>59</v>
      </c>
      <c r="I77" s="3">
        <v>7</v>
      </c>
      <c r="J77" s="5">
        <v>11240</v>
      </c>
      <c r="K77" s="3">
        <v>0.79</v>
      </c>
      <c r="L77" s="4">
        <v>0</v>
      </c>
      <c r="M77" s="4">
        <v>1.1000000000000001E-3</v>
      </c>
      <c r="N77" s="9">
        <f>K77/'סכום נכסי הקרן'!$C$43</f>
        <v>1.6287308988212907E-4</v>
      </c>
    </row>
    <row r="78" spans="2:14" x14ac:dyDescent="0.2">
      <c r="B78" s="3" t="s">
        <v>298</v>
      </c>
      <c r="C78" s="3">
        <v>394015</v>
      </c>
      <c r="D78" s="3" t="s">
        <v>207</v>
      </c>
      <c r="E78" s="3" t="s">
        <v>227</v>
      </c>
      <c r="F78" s="3">
        <v>550012777</v>
      </c>
      <c r="G78" s="3" t="s">
        <v>245</v>
      </c>
      <c r="H78" s="3" t="s">
        <v>59</v>
      </c>
      <c r="I78" s="5">
        <v>13055</v>
      </c>
      <c r="J78" s="3">
        <v>33.200000000000003</v>
      </c>
      <c r="K78" s="3">
        <v>4.33</v>
      </c>
      <c r="L78" s="4">
        <v>0</v>
      </c>
      <c r="M78" s="4">
        <v>5.8999999999999999E-3</v>
      </c>
      <c r="N78" s="9">
        <f>K78/'סכום נכסי הקרן'!$C$43</f>
        <v>8.9270946732863141E-4</v>
      </c>
    </row>
    <row r="79" spans="2:14" x14ac:dyDescent="0.2">
      <c r="B79" s="3" t="s">
        <v>299</v>
      </c>
      <c r="C79" s="3">
        <v>1083484</v>
      </c>
      <c r="D79" s="3" t="s">
        <v>207</v>
      </c>
      <c r="E79" s="3" t="s">
        <v>227</v>
      </c>
      <c r="F79" s="3">
        <v>520044314</v>
      </c>
      <c r="G79" s="3" t="s">
        <v>250</v>
      </c>
      <c r="H79" s="3" t="s">
        <v>59</v>
      </c>
      <c r="I79" s="3">
        <v>265</v>
      </c>
      <c r="J79" s="5">
        <v>1847</v>
      </c>
      <c r="K79" s="3">
        <v>4.8899999999999997</v>
      </c>
      <c r="L79" s="4">
        <v>0</v>
      </c>
      <c r="M79" s="4">
        <v>6.7000000000000002E-3</v>
      </c>
      <c r="N79" s="9">
        <f>K79/'סכום נכסי הקרן'!$C$43</f>
        <v>1.0081638095235583E-3</v>
      </c>
    </row>
    <row r="80" spans="2:14" x14ac:dyDescent="0.2">
      <c r="B80" s="3" t="s">
        <v>300</v>
      </c>
      <c r="C80" s="3">
        <v>1082379</v>
      </c>
      <c r="D80" s="3" t="s">
        <v>207</v>
      </c>
      <c r="E80" s="3" t="s">
        <v>227</v>
      </c>
      <c r="F80" s="3">
        <v>520041997</v>
      </c>
      <c r="G80" s="3" t="s">
        <v>243</v>
      </c>
      <c r="H80" s="3" t="s">
        <v>59</v>
      </c>
      <c r="I80" s="3">
        <v>183</v>
      </c>
      <c r="J80" s="5">
        <v>7367</v>
      </c>
      <c r="K80" s="3">
        <v>13.48</v>
      </c>
      <c r="L80" s="4">
        <v>0</v>
      </c>
      <c r="M80" s="4">
        <v>1.84E-2</v>
      </c>
      <c r="N80" s="9">
        <f>K80/'סכום נכסי הקרן'!$C$43</f>
        <v>2.7791509514064551E-3</v>
      </c>
    </row>
    <row r="81" spans="2:14" x14ac:dyDescent="0.2">
      <c r="B81" s="3" t="s">
        <v>301</v>
      </c>
      <c r="C81" s="3">
        <v>1081165</v>
      </c>
      <c r="D81" s="3" t="s">
        <v>207</v>
      </c>
      <c r="E81" s="3" t="s">
        <v>227</v>
      </c>
      <c r="F81" s="3">
        <v>520029984</v>
      </c>
      <c r="G81" s="3" t="s">
        <v>282</v>
      </c>
      <c r="H81" s="3" t="s">
        <v>59</v>
      </c>
      <c r="I81" s="3">
        <v>787</v>
      </c>
      <c r="J81" s="3">
        <v>315</v>
      </c>
      <c r="K81" s="3">
        <v>2.48</v>
      </c>
      <c r="L81" s="4">
        <v>0</v>
      </c>
      <c r="M81" s="4">
        <v>3.3999999999999998E-3</v>
      </c>
      <c r="N81" s="9">
        <f>K81/'סכום נכסי הקרן'!$C$43</f>
        <v>5.1129780114896213E-4</v>
      </c>
    </row>
    <row r="82" spans="2:14" x14ac:dyDescent="0.2">
      <c r="B82" s="3" t="s">
        <v>302</v>
      </c>
      <c r="C82" s="3">
        <v>1081843</v>
      </c>
      <c r="D82" s="3" t="s">
        <v>207</v>
      </c>
      <c r="E82" s="3" t="s">
        <v>227</v>
      </c>
      <c r="F82" s="3">
        <v>520043795</v>
      </c>
      <c r="G82" s="3" t="s">
        <v>228</v>
      </c>
      <c r="H82" s="3" t="s">
        <v>59</v>
      </c>
      <c r="I82" s="3">
        <v>64</v>
      </c>
      <c r="J82" s="5">
        <v>1769</v>
      </c>
      <c r="K82" s="3">
        <v>1.1299999999999999</v>
      </c>
      <c r="L82" s="4">
        <v>0</v>
      </c>
      <c r="M82" s="4">
        <v>1.5E-3</v>
      </c>
      <c r="N82" s="9">
        <f>K82/'סכום נכסי הקרן'!$C$43</f>
        <v>2.3297036907190608E-4</v>
      </c>
    </row>
    <row r="83" spans="2:14" x14ac:dyDescent="0.2">
      <c r="B83" s="3" t="s">
        <v>303</v>
      </c>
      <c r="C83" s="3">
        <v>1083682</v>
      </c>
      <c r="D83" s="3" t="s">
        <v>207</v>
      </c>
      <c r="E83" s="3" t="s">
        <v>227</v>
      </c>
      <c r="F83" s="3">
        <v>520044439</v>
      </c>
      <c r="G83" s="3" t="s">
        <v>234</v>
      </c>
      <c r="H83" s="3" t="s">
        <v>59</v>
      </c>
      <c r="I83" s="3">
        <v>21</v>
      </c>
      <c r="J83" s="5">
        <v>3432</v>
      </c>
      <c r="K83" s="3">
        <v>0.72</v>
      </c>
      <c r="L83" s="4">
        <v>0</v>
      </c>
      <c r="M83" s="4">
        <v>1E-3</v>
      </c>
      <c r="N83" s="9">
        <f>K83/'סכום נכסי הקרן'!$C$43</f>
        <v>1.4844129710776319E-4</v>
      </c>
    </row>
    <row r="84" spans="2:14" x14ac:dyDescent="0.2">
      <c r="B84" s="3" t="s">
        <v>304</v>
      </c>
      <c r="C84" s="3">
        <v>1087022</v>
      </c>
      <c r="D84" s="3" t="s">
        <v>207</v>
      </c>
      <c r="E84" s="3" t="s">
        <v>227</v>
      </c>
      <c r="F84" s="3">
        <v>512157603</v>
      </c>
      <c r="G84" s="3" t="s">
        <v>275</v>
      </c>
      <c r="H84" s="3" t="s">
        <v>59</v>
      </c>
      <c r="I84" s="3">
        <v>16</v>
      </c>
      <c r="J84" s="5">
        <v>6214</v>
      </c>
      <c r="K84" s="3">
        <v>0.99</v>
      </c>
      <c r="L84" s="4">
        <v>0</v>
      </c>
      <c r="M84" s="4">
        <v>1.4E-3</v>
      </c>
      <c r="N84" s="9">
        <f>K84/'סכום נכסי הקרן'!$C$43</f>
        <v>2.0410678352317439E-4</v>
      </c>
    </row>
    <row r="85" spans="2:14" x14ac:dyDescent="0.2">
      <c r="B85" s="3" t="s">
        <v>305</v>
      </c>
      <c r="C85" s="3">
        <v>445015</v>
      </c>
      <c r="D85" s="3" t="s">
        <v>207</v>
      </c>
      <c r="E85" s="3" t="s">
        <v>227</v>
      </c>
      <c r="F85" s="3">
        <v>520039413</v>
      </c>
      <c r="G85" s="3" t="s">
        <v>243</v>
      </c>
      <c r="H85" s="3" t="s">
        <v>59</v>
      </c>
      <c r="I85" s="3">
        <v>58</v>
      </c>
      <c r="J85" s="5">
        <v>3074</v>
      </c>
      <c r="K85" s="3">
        <v>1.78</v>
      </c>
      <c r="L85" s="4">
        <v>0</v>
      </c>
      <c r="M85" s="4">
        <v>2.3999999999999998E-3</v>
      </c>
      <c r="N85" s="9">
        <f>K85/'סכום נכסי הקרן'!$C$43</f>
        <v>3.6697987340530346E-4</v>
      </c>
    </row>
    <row r="86" spans="2:14" x14ac:dyDescent="0.2">
      <c r="B86" s="3" t="s">
        <v>306</v>
      </c>
      <c r="C86" s="3">
        <v>1081686</v>
      </c>
      <c r="D86" s="3" t="s">
        <v>207</v>
      </c>
      <c r="E86" s="3" t="s">
        <v>227</v>
      </c>
      <c r="F86" s="3">
        <v>520043720</v>
      </c>
      <c r="G86" s="3" t="s">
        <v>239</v>
      </c>
      <c r="H86" s="3" t="s">
        <v>59</v>
      </c>
      <c r="I86" s="3">
        <v>74</v>
      </c>
      <c r="J86" s="5">
        <v>2070</v>
      </c>
      <c r="K86" s="3">
        <v>1.53</v>
      </c>
      <c r="L86" s="4">
        <v>0</v>
      </c>
      <c r="M86" s="4">
        <v>2.0999999999999999E-3</v>
      </c>
      <c r="N86" s="9">
        <f>K86/'סכום נכסי הקרן'!$C$43</f>
        <v>3.154377563539968E-4</v>
      </c>
    </row>
    <row r="87" spans="2:14" x14ac:dyDescent="0.2">
      <c r="B87" s="3" t="s">
        <v>307</v>
      </c>
      <c r="C87" s="3">
        <v>1121607</v>
      </c>
      <c r="D87" s="3" t="s">
        <v>207</v>
      </c>
      <c r="E87" s="3" t="s">
        <v>227</v>
      </c>
      <c r="F87" s="3">
        <v>1059</v>
      </c>
      <c r="G87" s="3" t="s">
        <v>239</v>
      </c>
      <c r="H87" s="3" t="s">
        <v>59</v>
      </c>
      <c r="I87" s="3">
        <v>4</v>
      </c>
      <c r="J87" s="5">
        <v>34590</v>
      </c>
      <c r="K87" s="3">
        <v>1.38</v>
      </c>
      <c r="L87" s="4">
        <v>0</v>
      </c>
      <c r="M87" s="4">
        <v>1.9E-3</v>
      </c>
      <c r="N87" s="9">
        <f>K87/'סכום נכסי הקרן'!$C$43</f>
        <v>2.8451248612321276E-4</v>
      </c>
    </row>
    <row r="88" spans="2:14" x14ac:dyDescent="0.2">
      <c r="B88" s="3" t="s">
        <v>308</v>
      </c>
      <c r="C88" s="3">
        <v>1087824</v>
      </c>
      <c r="D88" s="3" t="s">
        <v>207</v>
      </c>
      <c r="E88" s="3" t="s">
        <v>227</v>
      </c>
      <c r="F88" s="3">
        <v>520017146</v>
      </c>
      <c r="G88" s="3" t="s">
        <v>309</v>
      </c>
      <c r="H88" s="3" t="s">
        <v>59</v>
      </c>
      <c r="I88" s="3">
        <v>638</v>
      </c>
      <c r="J88" s="3">
        <v>255.3</v>
      </c>
      <c r="K88" s="3">
        <v>1.63</v>
      </c>
      <c r="L88" s="4">
        <v>0</v>
      </c>
      <c r="M88" s="4">
        <v>2.2000000000000001E-3</v>
      </c>
      <c r="N88" s="9">
        <f>K88/'סכום נכסי הקרן'!$C$43</f>
        <v>3.3605460317451941E-4</v>
      </c>
    </row>
    <row r="89" spans="2:14" x14ac:dyDescent="0.2">
      <c r="B89" s="3" t="s">
        <v>310</v>
      </c>
      <c r="C89" s="3">
        <v>1091354</v>
      </c>
      <c r="D89" s="3" t="s">
        <v>207</v>
      </c>
      <c r="E89" s="3" t="s">
        <v>227</v>
      </c>
      <c r="F89" s="3">
        <v>510560188</v>
      </c>
      <c r="G89" s="3" t="s">
        <v>239</v>
      </c>
      <c r="H89" s="3" t="s">
        <v>59</v>
      </c>
      <c r="I89" s="3">
        <v>19</v>
      </c>
      <c r="J89" s="5">
        <v>6598</v>
      </c>
      <c r="K89" s="3">
        <v>1.25</v>
      </c>
      <c r="L89" s="4">
        <v>0</v>
      </c>
      <c r="M89" s="4">
        <v>1.6999999999999999E-3</v>
      </c>
      <c r="N89" s="9">
        <f>K89/'סכום נכסי הקרן'!$C$43</f>
        <v>2.5771058525653331E-4</v>
      </c>
    </row>
    <row r="90" spans="2:14" x14ac:dyDescent="0.2">
      <c r="B90" s="3" t="s">
        <v>311</v>
      </c>
      <c r="C90" s="3">
        <v>1090117</v>
      </c>
      <c r="D90" s="3" t="s">
        <v>207</v>
      </c>
      <c r="E90" s="3" t="s">
        <v>227</v>
      </c>
      <c r="F90" s="3">
        <v>512288713</v>
      </c>
      <c r="G90" s="3" t="s">
        <v>312</v>
      </c>
      <c r="H90" s="3" t="s">
        <v>59</v>
      </c>
      <c r="I90" s="3">
        <v>48</v>
      </c>
      <c r="J90" s="5">
        <v>1383</v>
      </c>
      <c r="K90" s="3">
        <v>0.66</v>
      </c>
      <c r="L90" s="4">
        <v>0</v>
      </c>
      <c r="M90" s="4">
        <v>8.9999999999999998E-4</v>
      </c>
      <c r="N90" s="9">
        <f>K90/'סכום נכסי הקרן'!$C$43</f>
        <v>1.3607118901544959E-4</v>
      </c>
    </row>
    <row r="91" spans="2:14" x14ac:dyDescent="0.2">
      <c r="B91" s="3" t="s">
        <v>313</v>
      </c>
      <c r="C91" s="3">
        <v>1132356</v>
      </c>
      <c r="D91" s="3" t="s">
        <v>207</v>
      </c>
      <c r="E91" s="3" t="s">
        <v>227</v>
      </c>
      <c r="F91" s="3">
        <v>515001659</v>
      </c>
      <c r="G91" s="3" t="s">
        <v>314</v>
      </c>
      <c r="H91" s="3" t="s">
        <v>59</v>
      </c>
      <c r="I91" s="3">
        <v>128</v>
      </c>
      <c r="J91" s="5">
        <v>1270</v>
      </c>
      <c r="K91" s="3">
        <v>1.63</v>
      </c>
      <c r="L91" s="4">
        <v>0</v>
      </c>
      <c r="M91" s="4">
        <v>2.2000000000000001E-3</v>
      </c>
      <c r="N91" s="9">
        <f>K91/'סכום נכסי הקרן'!$C$43</f>
        <v>3.3605460317451941E-4</v>
      </c>
    </row>
    <row r="92" spans="2:14" x14ac:dyDescent="0.2">
      <c r="B92" s="3" t="s">
        <v>315</v>
      </c>
      <c r="C92" s="3">
        <v>1101534</v>
      </c>
      <c r="D92" s="3" t="s">
        <v>207</v>
      </c>
      <c r="E92" s="3" t="s">
        <v>227</v>
      </c>
      <c r="F92" s="3">
        <v>511930125</v>
      </c>
      <c r="G92" s="3" t="s">
        <v>250</v>
      </c>
      <c r="H92" s="3" t="s">
        <v>59</v>
      </c>
      <c r="I92" s="3">
        <v>127</v>
      </c>
      <c r="J92" s="5">
        <v>3100</v>
      </c>
      <c r="K92" s="3">
        <v>3.94</v>
      </c>
      <c r="L92" s="4">
        <v>0</v>
      </c>
      <c r="M92" s="4">
        <v>5.4000000000000003E-3</v>
      </c>
      <c r="N92" s="9">
        <f>K92/'סכום נכסי הקרן'!$C$43</f>
        <v>8.1230376472859296E-4</v>
      </c>
    </row>
    <row r="93" spans="2:14" x14ac:dyDescent="0.2">
      <c r="B93" s="3" t="s">
        <v>316</v>
      </c>
      <c r="C93" s="3">
        <v>1092345</v>
      </c>
      <c r="D93" s="3" t="s">
        <v>207</v>
      </c>
      <c r="E93" s="3" t="s">
        <v>227</v>
      </c>
      <c r="F93" s="3">
        <v>511396046</v>
      </c>
      <c r="G93" s="3" t="s">
        <v>250</v>
      </c>
      <c r="H93" s="3" t="s">
        <v>59</v>
      </c>
      <c r="I93" s="3">
        <v>10</v>
      </c>
      <c r="J93" s="5">
        <v>2432</v>
      </c>
      <c r="K93" s="3">
        <v>0.24</v>
      </c>
      <c r="L93" s="4">
        <v>0</v>
      </c>
      <c r="M93" s="4">
        <v>2.9999999999999997E-4</v>
      </c>
      <c r="N93" s="9">
        <f>K93/'סכום נכסי הקרן'!$C$43</f>
        <v>4.9480432369254393E-5</v>
      </c>
    </row>
    <row r="94" spans="2:14" x14ac:dyDescent="0.2">
      <c r="B94" s="3" t="s">
        <v>317</v>
      </c>
      <c r="C94" s="3">
        <v>1107663</v>
      </c>
      <c r="D94" s="3" t="s">
        <v>207</v>
      </c>
      <c r="E94" s="3" t="s">
        <v>227</v>
      </c>
      <c r="F94" s="3">
        <v>512832742</v>
      </c>
      <c r="G94" s="3" t="s">
        <v>250</v>
      </c>
      <c r="H94" s="3" t="s">
        <v>59</v>
      </c>
      <c r="I94" s="3">
        <v>21</v>
      </c>
      <c r="J94" s="5">
        <v>8430</v>
      </c>
      <c r="K94" s="3">
        <v>1.77</v>
      </c>
      <c r="L94" s="4">
        <v>0</v>
      </c>
      <c r="M94" s="4">
        <v>2.3999999999999998E-3</v>
      </c>
      <c r="N94" s="9">
        <f>K94/'סכום נכסי הקרן'!$C$43</f>
        <v>3.6491818872325116E-4</v>
      </c>
    </row>
    <row r="95" spans="2:14" x14ac:dyDescent="0.2">
      <c r="B95" s="3" t="s">
        <v>318</v>
      </c>
      <c r="C95" s="3">
        <v>1095835</v>
      </c>
      <c r="D95" s="3" t="s">
        <v>207</v>
      </c>
      <c r="E95" s="3" t="s">
        <v>227</v>
      </c>
      <c r="F95" s="3">
        <v>511659401</v>
      </c>
      <c r="G95" s="3" t="s">
        <v>239</v>
      </c>
      <c r="H95" s="3" t="s">
        <v>59</v>
      </c>
      <c r="I95" s="3">
        <v>138</v>
      </c>
      <c r="J95" s="5">
        <v>3839</v>
      </c>
      <c r="K95" s="3">
        <v>5.3</v>
      </c>
      <c r="L95" s="4">
        <v>0</v>
      </c>
      <c r="M95" s="4">
        <v>7.1999999999999998E-3</v>
      </c>
      <c r="N95" s="9">
        <f>K95/'סכום נכסי הקרן'!$C$43</f>
        <v>1.0926928814877011E-3</v>
      </c>
    </row>
    <row r="96" spans="2:14" x14ac:dyDescent="0.2">
      <c r="B96" s="3" t="s">
        <v>319</v>
      </c>
      <c r="C96" s="3">
        <v>1097260</v>
      </c>
      <c r="D96" s="3" t="s">
        <v>207</v>
      </c>
      <c r="E96" s="3" t="s">
        <v>227</v>
      </c>
      <c r="F96" s="3">
        <v>513623314</v>
      </c>
      <c r="G96" s="3" t="s">
        <v>239</v>
      </c>
      <c r="H96" s="3" t="s">
        <v>59</v>
      </c>
      <c r="I96" s="3">
        <v>9</v>
      </c>
      <c r="J96" s="5">
        <v>25300</v>
      </c>
      <c r="K96" s="3">
        <v>2.2799999999999998</v>
      </c>
      <c r="L96" s="4">
        <v>0</v>
      </c>
      <c r="M96" s="4">
        <v>3.0999999999999999E-3</v>
      </c>
      <c r="N96" s="9">
        <f>K96/'סכום נכסי הקרן'!$C$43</f>
        <v>4.700641075079167E-4</v>
      </c>
    </row>
    <row r="97" spans="2:14" x14ac:dyDescent="0.2">
      <c r="B97" s="3" t="s">
        <v>320</v>
      </c>
      <c r="C97" s="3">
        <v>1100957</v>
      </c>
      <c r="D97" s="3" t="s">
        <v>207</v>
      </c>
      <c r="E97" s="3" t="s">
        <v>227</v>
      </c>
      <c r="F97" s="3">
        <v>510119068</v>
      </c>
      <c r="G97" s="3" t="s">
        <v>312</v>
      </c>
      <c r="H97" s="3" t="s">
        <v>59</v>
      </c>
      <c r="I97" s="3">
        <v>223</v>
      </c>
      <c r="J97" s="3">
        <v>463.9</v>
      </c>
      <c r="K97" s="3">
        <v>1.03</v>
      </c>
      <c r="L97" s="4">
        <v>0</v>
      </c>
      <c r="M97" s="4">
        <v>1.4E-3</v>
      </c>
      <c r="N97" s="9">
        <f>K97/'סכום נכסי הקרן'!$C$43</f>
        <v>2.1235352225138345E-4</v>
      </c>
    </row>
    <row r="98" spans="2:14" x14ac:dyDescent="0.2">
      <c r="B98" s="3" t="s">
        <v>321</v>
      </c>
      <c r="C98" s="3">
        <v>1133875</v>
      </c>
      <c r="D98" s="3" t="s">
        <v>207</v>
      </c>
      <c r="E98" s="3" t="s">
        <v>227</v>
      </c>
      <c r="F98" s="3">
        <v>514892801</v>
      </c>
      <c r="G98" s="3" t="s">
        <v>314</v>
      </c>
      <c r="H98" s="3" t="s">
        <v>59</v>
      </c>
      <c r="I98" s="3">
        <v>150</v>
      </c>
      <c r="J98" s="3">
        <v>837.9</v>
      </c>
      <c r="K98" s="3">
        <v>1.26</v>
      </c>
      <c r="L98" s="4">
        <v>0</v>
      </c>
      <c r="M98" s="4">
        <v>1.6999999999999999E-3</v>
      </c>
      <c r="N98" s="9">
        <f>K98/'סכום נכסי הקרן'!$C$43</f>
        <v>2.5977226993858556E-4</v>
      </c>
    </row>
    <row r="99" spans="2:14" x14ac:dyDescent="0.2">
      <c r="B99" s="3" t="s">
        <v>322</v>
      </c>
      <c r="C99" s="3">
        <v>1104249</v>
      </c>
      <c r="D99" s="3" t="s">
        <v>207</v>
      </c>
      <c r="E99" s="3" t="s">
        <v>227</v>
      </c>
      <c r="F99" s="3">
        <v>513770669</v>
      </c>
      <c r="G99" s="3" t="s">
        <v>250</v>
      </c>
      <c r="H99" s="3" t="s">
        <v>59</v>
      </c>
      <c r="I99" s="3">
        <v>12</v>
      </c>
      <c r="J99" s="5">
        <v>15550</v>
      </c>
      <c r="K99" s="3">
        <v>1.87</v>
      </c>
      <c r="L99" s="4">
        <v>0</v>
      </c>
      <c r="M99" s="4">
        <v>2.5000000000000001E-3</v>
      </c>
      <c r="N99" s="9">
        <f>K99/'סכום נכסי הקרן'!$C$43</f>
        <v>3.8553503554377387E-4</v>
      </c>
    </row>
    <row r="100" spans="2:14" x14ac:dyDescent="0.2">
      <c r="B100" s="3" t="s">
        <v>323</v>
      </c>
      <c r="C100" s="3">
        <v>1105055</v>
      </c>
      <c r="D100" s="3" t="s">
        <v>207</v>
      </c>
      <c r="E100" s="3" t="s">
        <v>227</v>
      </c>
      <c r="F100" s="3">
        <v>512838723</v>
      </c>
      <c r="G100" s="3" t="s">
        <v>295</v>
      </c>
      <c r="H100" s="3" t="s">
        <v>59</v>
      </c>
      <c r="I100" s="3">
        <v>53</v>
      </c>
      <c r="J100" s="5">
        <v>1960</v>
      </c>
      <c r="K100" s="3">
        <v>1.04</v>
      </c>
      <c r="L100" s="4">
        <v>0</v>
      </c>
      <c r="M100" s="4">
        <v>1.4E-3</v>
      </c>
      <c r="N100" s="9">
        <f>K100/'סכום נכסי הקרן'!$C$43</f>
        <v>2.1441520693343572E-4</v>
      </c>
    </row>
    <row r="101" spans="2:14" x14ac:dyDescent="0.2">
      <c r="B101" s="3" t="s">
        <v>324</v>
      </c>
      <c r="C101" s="3">
        <v>566018</v>
      </c>
      <c r="D101" s="3" t="s">
        <v>207</v>
      </c>
      <c r="E101" s="3" t="s">
        <v>227</v>
      </c>
      <c r="F101" s="3">
        <v>520007469</v>
      </c>
      <c r="G101" s="3" t="s">
        <v>282</v>
      </c>
      <c r="H101" s="3" t="s">
        <v>59</v>
      </c>
      <c r="I101" s="3">
        <v>61</v>
      </c>
      <c r="J101" s="5">
        <v>3497</v>
      </c>
      <c r="K101" s="3">
        <v>2.13</v>
      </c>
      <c r="L101" s="4">
        <v>0</v>
      </c>
      <c r="M101" s="4">
        <v>2.8999999999999998E-3</v>
      </c>
      <c r="N101" s="9">
        <f>K101/'סכום נכסי הקרן'!$C$43</f>
        <v>4.3913883727713271E-4</v>
      </c>
    </row>
    <row r="102" spans="2:14" x14ac:dyDescent="0.2">
      <c r="B102" s="3" t="s">
        <v>325</v>
      </c>
      <c r="C102" s="3">
        <v>1106855</v>
      </c>
      <c r="D102" s="3" t="s">
        <v>207</v>
      </c>
      <c r="E102" s="3" t="s">
        <v>227</v>
      </c>
      <c r="F102" s="3">
        <v>513009043</v>
      </c>
      <c r="G102" s="3" t="s">
        <v>295</v>
      </c>
      <c r="H102" s="3" t="s">
        <v>59</v>
      </c>
      <c r="I102" s="3">
        <v>77</v>
      </c>
      <c r="J102" s="5">
        <v>4315</v>
      </c>
      <c r="K102" s="3">
        <v>3.32</v>
      </c>
      <c r="L102" s="4">
        <v>0</v>
      </c>
      <c r="M102" s="4">
        <v>4.4999999999999997E-3</v>
      </c>
      <c r="N102" s="9">
        <f>K102/'סכום נכסי הקרן'!$C$43</f>
        <v>6.8447931444135239E-4</v>
      </c>
    </row>
    <row r="103" spans="2:14" x14ac:dyDescent="0.2">
      <c r="B103" s="3" t="s">
        <v>326</v>
      </c>
      <c r="C103" s="3">
        <v>127019</v>
      </c>
      <c r="D103" s="3" t="s">
        <v>207</v>
      </c>
      <c r="E103" s="3" t="s">
        <v>227</v>
      </c>
      <c r="F103" s="3">
        <v>520034125</v>
      </c>
      <c r="G103" s="3" t="s">
        <v>234</v>
      </c>
      <c r="H103" s="3" t="s">
        <v>59</v>
      </c>
      <c r="I103" s="3">
        <v>13</v>
      </c>
      <c r="J103" s="5">
        <v>7817</v>
      </c>
      <c r="K103" s="3">
        <v>1.02</v>
      </c>
      <c r="L103" s="4">
        <v>0</v>
      </c>
      <c r="M103" s="4">
        <v>1.4E-3</v>
      </c>
      <c r="N103" s="9">
        <f>K103/'סכום נכסי הקרן'!$C$43</f>
        <v>2.1029183756933118E-4</v>
      </c>
    </row>
    <row r="104" spans="2:14" x14ac:dyDescent="0.2">
      <c r="B104" s="3" t="s">
        <v>327</v>
      </c>
      <c r="C104" s="3">
        <v>1129501</v>
      </c>
      <c r="D104" s="3" t="s">
        <v>207</v>
      </c>
      <c r="E104" s="3" t="s">
        <v>227</v>
      </c>
      <c r="F104" s="3">
        <v>513910703</v>
      </c>
      <c r="G104" s="3" t="s">
        <v>282</v>
      </c>
      <c r="H104" s="3" t="s">
        <v>59</v>
      </c>
      <c r="I104" s="3">
        <v>17</v>
      </c>
      <c r="J104" s="5">
        <v>18640</v>
      </c>
      <c r="K104" s="3">
        <v>3.17</v>
      </c>
      <c r="L104" s="4">
        <v>0</v>
      </c>
      <c r="M104" s="4">
        <v>4.3E-3</v>
      </c>
      <c r="N104" s="9">
        <f>K104/'סכום נכסי הקרן'!$C$43</f>
        <v>6.5355404421056846E-4</v>
      </c>
    </row>
    <row r="105" spans="2:14" x14ac:dyDescent="0.2">
      <c r="B105" s="3" t="s">
        <v>328</v>
      </c>
      <c r="C105" s="3">
        <v>1136639</v>
      </c>
      <c r="D105" s="3" t="s">
        <v>207</v>
      </c>
      <c r="E105" s="3" t="s">
        <v>227</v>
      </c>
      <c r="F105" s="3">
        <v>2053</v>
      </c>
      <c r="G105" s="3" t="s">
        <v>295</v>
      </c>
      <c r="H105" s="3" t="s">
        <v>59</v>
      </c>
      <c r="I105" s="3">
        <v>825</v>
      </c>
      <c r="J105" s="3">
        <v>277.5</v>
      </c>
      <c r="K105" s="3">
        <v>2.29</v>
      </c>
      <c r="L105" s="4">
        <v>0</v>
      </c>
      <c r="M105" s="4">
        <v>3.0999999999999999E-3</v>
      </c>
      <c r="N105" s="9">
        <f>K105/'סכום נכסי הקרן'!$C$43</f>
        <v>4.7212579218996906E-4</v>
      </c>
    </row>
    <row r="106" spans="2:14" x14ac:dyDescent="0.2">
      <c r="B106" s="3" t="s">
        <v>329</v>
      </c>
      <c r="C106" s="3">
        <v>1098920</v>
      </c>
      <c r="D106" s="3" t="s">
        <v>207</v>
      </c>
      <c r="E106" s="3" t="s">
        <v>227</v>
      </c>
      <c r="F106" s="3">
        <v>513821488</v>
      </c>
      <c r="G106" s="3" t="s">
        <v>239</v>
      </c>
      <c r="H106" s="3" t="s">
        <v>59</v>
      </c>
      <c r="I106" s="3">
        <v>342</v>
      </c>
      <c r="J106" s="5">
        <v>1062</v>
      </c>
      <c r="K106" s="3">
        <v>3.63</v>
      </c>
      <c r="L106" s="4">
        <v>0</v>
      </c>
      <c r="M106" s="4">
        <v>4.8999999999999998E-3</v>
      </c>
      <c r="N106" s="9">
        <f>K106/'סכום נכסי הקרן'!$C$43</f>
        <v>7.4839153958497268E-4</v>
      </c>
    </row>
    <row r="107" spans="2:14" x14ac:dyDescent="0.2">
      <c r="B107" s="3" t="s">
        <v>330</v>
      </c>
      <c r="C107" s="3">
        <v>1123355</v>
      </c>
      <c r="D107" s="3" t="s">
        <v>207</v>
      </c>
      <c r="E107" s="3" t="s">
        <v>227</v>
      </c>
      <c r="F107" s="3">
        <v>513901371</v>
      </c>
      <c r="G107" s="3" t="s">
        <v>243</v>
      </c>
      <c r="H107" s="3" t="s">
        <v>59</v>
      </c>
      <c r="I107" s="3">
        <v>164</v>
      </c>
      <c r="J107" s="3">
        <v>238.9</v>
      </c>
      <c r="K107" s="3">
        <v>0.39</v>
      </c>
      <c r="L107" s="4">
        <v>0</v>
      </c>
      <c r="M107" s="4">
        <v>5.0000000000000001E-4</v>
      </c>
      <c r="N107" s="9">
        <f>K107/'סכום נכסי הקרן'!$C$43</f>
        <v>8.0405702600038398E-5</v>
      </c>
    </row>
    <row r="108" spans="2:14" x14ac:dyDescent="0.2">
      <c r="B108" s="3" t="s">
        <v>331</v>
      </c>
      <c r="C108" s="3">
        <v>1136365</v>
      </c>
      <c r="D108" s="3" t="s">
        <v>207</v>
      </c>
      <c r="E108" s="3" t="s">
        <v>227</v>
      </c>
      <c r="F108" s="3">
        <v>2136</v>
      </c>
      <c r="G108" s="3" t="s">
        <v>295</v>
      </c>
      <c r="H108" s="3" t="s">
        <v>59</v>
      </c>
      <c r="I108" s="3">
        <v>175</v>
      </c>
      <c r="J108" s="5">
        <v>1450</v>
      </c>
      <c r="K108" s="3">
        <v>2.54</v>
      </c>
      <c r="L108" s="4">
        <v>0</v>
      </c>
      <c r="M108" s="4">
        <v>3.5000000000000001E-3</v>
      </c>
      <c r="N108" s="9">
        <f>K108/'סכום נכסי הקרן'!$C$43</f>
        <v>5.2366790924127571E-4</v>
      </c>
    </row>
    <row r="109" spans="2:14" x14ac:dyDescent="0.2">
      <c r="B109" s="3" t="s">
        <v>332</v>
      </c>
      <c r="C109" s="3">
        <v>1121300</v>
      </c>
      <c r="D109" s="3" t="s">
        <v>207</v>
      </c>
      <c r="E109" s="3" t="s">
        <v>227</v>
      </c>
      <c r="F109" s="3">
        <v>513951251</v>
      </c>
      <c r="G109" s="3" t="s">
        <v>236</v>
      </c>
      <c r="H109" s="3" t="s">
        <v>59</v>
      </c>
      <c r="I109" s="3">
        <v>45</v>
      </c>
      <c r="J109" s="5">
        <v>15620</v>
      </c>
      <c r="K109" s="3">
        <v>7.03</v>
      </c>
      <c r="L109" s="4">
        <v>0</v>
      </c>
      <c r="M109" s="4">
        <v>9.5999999999999992E-3</v>
      </c>
      <c r="N109" s="9">
        <f>K109/'סכום נכסי הקרן'!$C$43</f>
        <v>1.4493643314827435E-3</v>
      </c>
    </row>
    <row r="110" spans="2:14" x14ac:dyDescent="0.2">
      <c r="B110" s="3" t="s">
        <v>333</v>
      </c>
      <c r="C110" s="3">
        <v>505016</v>
      </c>
      <c r="D110" s="3" t="s">
        <v>207</v>
      </c>
      <c r="E110" s="3" t="s">
        <v>227</v>
      </c>
      <c r="F110" s="3">
        <v>520039066</v>
      </c>
      <c r="G110" s="3" t="s">
        <v>239</v>
      </c>
      <c r="H110" s="3" t="s">
        <v>59</v>
      </c>
      <c r="I110" s="3">
        <v>40</v>
      </c>
      <c r="J110" s="5">
        <v>4388</v>
      </c>
      <c r="K110" s="3">
        <v>1.76</v>
      </c>
      <c r="L110" s="4">
        <v>0</v>
      </c>
      <c r="M110" s="4">
        <v>2.3999999999999998E-3</v>
      </c>
      <c r="N110" s="9">
        <f>K110/'סכום נכסי הקרן'!$C$43</f>
        <v>3.6285650404119891E-4</v>
      </c>
    </row>
    <row r="111" spans="2:14" ht="15" x14ac:dyDescent="0.25">
      <c r="B111" s="1" t="s">
        <v>334</v>
      </c>
      <c r="K111" s="1">
        <v>141.99</v>
      </c>
      <c r="L111" s="2">
        <v>0</v>
      </c>
      <c r="M111" s="2">
        <v>0.19339999999999999</v>
      </c>
      <c r="N111" s="2">
        <f>K111/'סכום נכסי הקרן'!$C$43</f>
        <v>2.9273860800460134E-2</v>
      </c>
    </row>
    <row r="112" spans="2:14" ht="15" x14ac:dyDescent="0.25">
      <c r="B112" s="1" t="s">
        <v>335</v>
      </c>
    </row>
    <row r="113" spans="2:14" x14ac:dyDescent="0.2">
      <c r="B113" s="3" t="s">
        <v>336</v>
      </c>
      <c r="C113" s="3">
        <v>1129543</v>
      </c>
      <c r="D113" s="3" t="s">
        <v>207</v>
      </c>
      <c r="E113" s="3" t="s">
        <v>227</v>
      </c>
      <c r="F113" s="3">
        <v>2279206</v>
      </c>
      <c r="G113" s="3" t="s">
        <v>295</v>
      </c>
      <c r="H113" s="3" t="s">
        <v>59</v>
      </c>
      <c r="I113" s="3">
        <v>933</v>
      </c>
      <c r="J113" s="5">
        <v>4410</v>
      </c>
      <c r="K113" s="3">
        <v>41.15</v>
      </c>
      <c r="L113" s="4">
        <v>0</v>
      </c>
      <c r="M113" s="4">
        <v>5.6099999999999997E-2</v>
      </c>
      <c r="N113" s="9">
        <f>K113/'סכום נכסי הקרן'!$C$43</f>
        <v>8.4838324666450769E-3</v>
      </c>
    </row>
    <row r="114" spans="2:14" x14ac:dyDescent="0.2">
      <c r="B114" s="3" t="s">
        <v>337</v>
      </c>
      <c r="C114" s="3">
        <v>1134139</v>
      </c>
      <c r="D114" s="3" t="s">
        <v>207</v>
      </c>
      <c r="E114" s="3" t="s">
        <v>227</v>
      </c>
      <c r="F114" s="3">
        <v>520031071</v>
      </c>
      <c r="G114" s="3" t="s">
        <v>234</v>
      </c>
      <c r="H114" s="3" t="s">
        <v>59</v>
      </c>
      <c r="I114" s="3">
        <v>28</v>
      </c>
      <c r="J114" s="5">
        <v>4522</v>
      </c>
      <c r="K114" s="3">
        <v>1.27</v>
      </c>
      <c r="L114" s="4">
        <v>0</v>
      </c>
      <c r="M114" s="4">
        <v>1.6999999999999999E-3</v>
      </c>
      <c r="N114" s="9">
        <f>K114/'סכום נכסי הקרן'!$C$43</f>
        <v>2.6183395462063785E-4</v>
      </c>
    </row>
    <row r="115" spans="2:14" x14ac:dyDescent="0.2">
      <c r="B115" s="3" t="s">
        <v>338</v>
      </c>
      <c r="C115" s="3">
        <v>1130699</v>
      </c>
      <c r="D115" s="3" t="s">
        <v>207</v>
      </c>
      <c r="E115" s="3" t="s">
        <v>227</v>
      </c>
      <c r="F115" s="3">
        <v>729</v>
      </c>
      <c r="G115" s="3" t="s">
        <v>237</v>
      </c>
      <c r="H115" s="3" t="s">
        <v>59</v>
      </c>
      <c r="I115" s="3">
        <v>217</v>
      </c>
      <c r="J115" s="5">
        <v>31930</v>
      </c>
      <c r="K115" s="3">
        <v>69.290000000000006</v>
      </c>
      <c r="L115" s="4">
        <v>0</v>
      </c>
      <c r="M115" s="4">
        <v>9.4399999999999998E-2</v>
      </c>
      <c r="N115" s="9">
        <f>K115/'סכום נכסי הקרן'!$C$43</f>
        <v>1.4285413161940156E-2</v>
      </c>
    </row>
    <row r="116" spans="2:14" x14ac:dyDescent="0.2">
      <c r="B116" s="3" t="s">
        <v>339</v>
      </c>
      <c r="C116" s="3">
        <v>1087659</v>
      </c>
      <c r="D116" s="3" t="s">
        <v>207</v>
      </c>
      <c r="E116" s="3" t="s">
        <v>227</v>
      </c>
      <c r="F116" s="3">
        <v>917</v>
      </c>
      <c r="G116" s="3" t="s">
        <v>243</v>
      </c>
      <c r="H116" s="3" t="s">
        <v>59</v>
      </c>
      <c r="I116" s="3">
        <v>58</v>
      </c>
      <c r="J116" s="5">
        <v>5536</v>
      </c>
      <c r="K116" s="3">
        <v>3.21</v>
      </c>
      <c r="L116" s="4">
        <v>0</v>
      </c>
      <c r="M116" s="4">
        <v>4.4000000000000003E-3</v>
      </c>
      <c r="N116" s="9">
        <f>K116/'סכום נכסי הקרן'!$C$43</f>
        <v>6.6180078293877754E-4</v>
      </c>
    </row>
    <row r="117" spans="2:14" x14ac:dyDescent="0.2">
      <c r="B117" s="3" t="s">
        <v>340</v>
      </c>
      <c r="C117" s="3">
        <v>1136704</v>
      </c>
      <c r="D117" s="3" t="s">
        <v>207</v>
      </c>
      <c r="E117" s="3" t="s">
        <v>227</v>
      </c>
      <c r="F117" s="3">
        <v>2138</v>
      </c>
      <c r="G117" s="3" t="s">
        <v>237</v>
      </c>
      <c r="H117" s="3" t="s">
        <v>59</v>
      </c>
      <c r="I117" s="3">
        <v>186</v>
      </c>
      <c r="J117" s="5">
        <v>14560</v>
      </c>
      <c r="K117" s="3">
        <v>27.08</v>
      </c>
      <c r="L117" s="4">
        <v>0</v>
      </c>
      <c r="M117" s="4">
        <v>3.6900000000000002E-2</v>
      </c>
      <c r="N117" s="9">
        <f>K117/'סכום נכסי הקרן'!$C$43</f>
        <v>5.5830421189975374E-3</v>
      </c>
    </row>
    <row r="118" spans="2:14" ht="15" x14ac:dyDescent="0.25">
      <c r="B118" s="1" t="s">
        <v>341</v>
      </c>
      <c r="K118" s="1">
        <v>0</v>
      </c>
      <c r="L118" s="2">
        <v>0</v>
      </c>
      <c r="M118" s="2">
        <v>0</v>
      </c>
      <c r="N118" s="2">
        <f>K118/'סכום נכסי הקרן'!$C$43</f>
        <v>0</v>
      </c>
    </row>
    <row r="119" spans="2:14" ht="15" x14ac:dyDescent="0.25">
      <c r="B119" s="1" t="s">
        <v>342</v>
      </c>
    </row>
    <row r="120" spans="2:14" ht="15" x14ac:dyDescent="0.25">
      <c r="B120" s="1" t="s">
        <v>63</v>
      </c>
      <c r="K120" s="1">
        <v>0</v>
      </c>
      <c r="L120" s="2">
        <v>0</v>
      </c>
      <c r="M120" s="2">
        <v>0</v>
      </c>
      <c r="N120" s="2">
        <v>0</v>
      </c>
    </row>
    <row r="121" spans="2:14" ht="15" x14ac:dyDescent="0.25">
      <c r="B121" s="1" t="s">
        <v>151</v>
      </c>
      <c r="K121" s="1">
        <v>0</v>
      </c>
      <c r="L121" s="2">
        <v>0</v>
      </c>
      <c r="M121" s="2">
        <v>0</v>
      </c>
      <c r="N121" s="2">
        <v>0</v>
      </c>
    </row>
    <row r="122" spans="2:14" ht="15" x14ac:dyDescent="0.25">
      <c r="B122" s="1" t="s">
        <v>152</v>
      </c>
    </row>
    <row r="123" spans="2:14" ht="15" x14ac:dyDescent="0.25">
      <c r="B123" s="1" t="s">
        <v>153</v>
      </c>
      <c r="K123" s="1">
        <v>0</v>
      </c>
      <c r="L123" s="2">
        <v>0</v>
      </c>
      <c r="M123" s="2">
        <v>0</v>
      </c>
      <c r="N123" s="2">
        <v>0</v>
      </c>
    </row>
    <row r="124" spans="2:14" ht="15" x14ac:dyDescent="0.25">
      <c r="B124" s="1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workbookViewId="0">
      <selection activeCell="M14" sqref="M14"/>
    </sheetView>
  </sheetViews>
  <sheetFormatPr defaultRowHeight="14.25" x14ac:dyDescent="0.2"/>
  <sheetData>
    <row r="1" spans="2:13" ht="15" x14ac:dyDescent="0.25">
      <c r="B1" s="1" t="s">
        <v>0</v>
      </c>
      <c r="C1" s="1" t="s">
        <v>1</v>
      </c>
    </row>
    <row r="2" spans="2:13" ht="15" x14ac:dyDescent="0.25">
      <c r="B2" s="1" t="s">
        <v>2</v>
      </c>
    </row>
    <row r="3" spans="2:13" ht="15" x14ac:dyDescent="0.25">
      <c r="B3" s="1" t="s">
        <v>3</v>
      </c>
    </row>
    <row r="4" spans="2:13" ht="15" x14ac:dyDescent="0.25">
      <c r="B4" s="1" t="s">
        <v>423</v>
      </c>
    </row>
    <row r="5" spans="2:13" ht="15" x14ac:dyDescent="0.25">
      <c r="B5" s="1" t="s">
        <v>180</v>
      </c>
    </row>
    <row r="6" spans="2:13" ht="15" x14ac:dyDescent="0.25">
      <c r="B6" s="1" t="s">
        <v>200</v>
      </c>
    </row>
    <row r="8" spans="2:13" ht="15" x14ac:dyDescent="0.25">
      <c r="B8" s="1" t="s">
        <v>5</v>
      </c>
      <c r="C8" s="1" t="s">
        <v>6</v>
      </c>
      <c r="D8" s="1" t="s">
        <v>186</v>
      </c>
      <c r="E8" s="1" t="s">
        <v>65</v>
      </c>
      <c r="F8" s="1" t="s">
        <v>7</v>
      </c>
      <c r="G8" s="1" t="s">
        <v>12</v>
      </c>
      <c r="H8" s="1" t="s">
        <v>15</v>
      </c>
      <c r="I8" s="1" t="s">
        <v>84</v>
      </c>
      <c r="J8" s="1" t="s">
        <v>110</v>
      </c>
      <c r="K8" s="1" t="s">
        <v>17</v>
      </c>
      <c r="L8" s="1" t="s">
        <v>18</v>
      </c>
      <c r="M8" s="1" t="s">
        <v>194</v>
      </c>
    </row>
    <row r="9" spans="2:13" ht="15" x14ac:dyDescent="0.25">
      <c r="I9" s="1" t="s">
        <v>85</v>
      </c>
      <c r="J9" s="1" t="s">
        <v>22</v>
      </c>
      <c r="K9" s="1" t="s">
        <v>21</v>
      </c>
      <c r="L9" s="1" t="s">
        <v>21</v>
      </c>
      <c r="M9" s="1" t="s">
        <v>21</v>
      </c>
    </row>
    <row r="10" spans="2:13" ht="15" x14ac:dyDescent="0.25">
      <c r="B10" s="1" t="s">
        <v>201</v>
      </c>
      <c r="J10" s="1">
        <v>786.11</v>
      </c>
      <c r="K10" s="2">
        <v>1E-4</v>
      </c>
      <c r="L10" s="2">
        <v>1</v>
      </c>
      <c r="M10" s="2">
        <f>J10/'סכום נכסי הקרן'!$C$43</f>
        <v>0.16207109454081073</v>
      </c>
    </row>
    <row r="11" spans="2:13" ht="15" x14ac:dyDescent="0.25">
      <c r="B11" s="1" t="s">
        <v>46</v>
      </c>
      <c r="J11" s="1">
        <v>786.11</v>
      </c>
      <c r="K11" s="2">
        <v>1E-4</v>
      </c>
      <c r="L11" s="2">
        <v>1</v>
      </c>
      <c r="M11" s="2">
        <f>J11/'סכום נכסי הקרן'!$C$43</f>
        <v>0.16207109454081073</v>
      </c>
    </row>
    <row r="12" spans="2:13" ht="15" x14ac:dyDescent="0.25">
      <c r="B12" s="1" t="s">
        <v>202</v>
      </c>
      <c r="J12" s="1">
        <v>0</v>
      </c>
      <c r="K12" s="2">
        <v>0</v>
      </c>
      <c r="L12" s="2">
        <v>0</v>
      </c>
      <c r="M12" s="2">
        <f>J12/'סכום נכסי הקרן'!$C$43</f>
        <v>0</v>
      </c>
    </row>
    <row r="13" spans="2:13" ht="15" x14ac:dyDescent="0.25">
      <c r="B13" s="1" t="s">
        <v>203</v>
      </c>
    </row>
    <row r="14" spans="2:13" ht="15" x14ac:dyDescent="0.25">
      <c r="B14" s="1" t="s">
        <v>204</v>
      </c>
      <c r="J14" s="1">
        <v>786.11</v>
      </c>
      <c r="K14" s="2">
        <v>1E-4</v>
      </c>
      <c r="L14" s="2">
        <v>1</v>
      </c>
      <c r="M14" s="2">
        <f>J14/'סכום נכסי הקרן'!$C$43</f>
        <v>0.16207109454081073</v>
      </c>
    </row>
    <row r="15" spans="2:13" ht="15" x14ac:dyDescent="0.25">
      <c r="B15" s="1" t="s">
        <v>205</v>
      </c>
    </row>
    <row r="16" spans="2:13" x14ac:dyDescent="0.2">
      <c r="B16" s="3" t="s">
        <v>206</v>
      </c>
      <c r="C16" s="3">
        <v>1117316</v>
      </c>
      <c r="D16" s="3" t="s">
        <v>207</v>
      </c>
      <c r="E16" s="3">
        <v>513502211</v>
      </c>
      <c r="F16" s="3" t="s">
        <v>147</v>
      </c>
      <c r="G16" s="3" t="s">
        <v>59</v>
      </c>
      <c r="H16" s="3">
        <v>389</v>
      </c>
      <c r="I16" s="5">
        <v>14610</v>
      </c>
      <c r="J16" s="3">
        <v>56.83</v>
      </c>
      <c r="K16" s="4">
        <v>0</v>
      </c>
      <c r="L16" s="4">
        <v>7.2300000000000003E-2</v>
      </c>
      <c r="M16" s="9">
        <f>J16/'סכום נכסי הקרן'!$C$43</f>
        <v>1.1716554048103031E-2</v>
      </c>
    </row>
    <row r="17" spans="2:13" x14ac:dyDescent="0.2">
      <c r="B17" s="3" t="s">
        <v>208</v>
      </c>
      <c r="C17" s="3">
        <v>1095710</v>
      </c>
      <c r="D17" s="3" t="s">
        <v>207</v>
      </c>
      <c r="E17" s="3">
        <v>513594101</v>
      </c>
      <c r="F17" s="3" t="s">
        <v>147</v>
      </c>
      <c r="G17" s="3" t="s">
        <v>59</v>
      </c>
      <c r="H17" s="5">
        <v>3020</v>
      </c>
      <c r="I17" s="5">
        <v>9371</v>
      </c>
      <c r="J17" s="3">
        <v>283</v>
      </c>
      <c r="K17" s="4">
        <v>1E-4</v>
      </c>
      <c r="L17" s="4">
        <v>0.36</v>
      </c>
      <c r="M17" s="9">
        <f>J17/'סכום נכסי הקרן'!$C$43</f>
        <v>5.8345676502079141E-2</v>
      </c>
    </row>
    <row r="18" spans="2:13" x14ac:dyDescent="0.2">
      <c r="B18" s="3" t="s">
        <v>209</v>
      </c>
      <c r="C18" s="3">
        <v>1122647</v>
      </c>
      <c r="D18" s="3" t="s">
        <v>207</v>
      </c>
      <c r="E18" s="3">
        <v>513944660</v>
      </c>
      <c r="F18" s="3" t="s">
        <v>147</v>
      </c>
      <c r="G18" s="3" t="s">
        <v>59</v>
      </c>
      <c r="H18" s="5">
        <v>1650</v>
      </c>
      <c r="I18" s="5">
        <v>1374</v>
      </c>
      <c r="J18" s="3">
        <v>22.67</v>
      </c>
      <c r="K18" s="4">
        <v>1E-4</v>
      </c>
      <c r="L18" s="4">
        <v>2.8799999999999999E-2</v>
      </c>
      <c r="M18" s="9">
        <f>J18/'סכום נכסי הקרן'!$C$43</f>
        <v>4.6738391742124881E-3</v>
      </c>
    </row>
    <row r="19" spans="2:13" x14ac:dyDescent="0.2">
      <c r="B19" s="3" t="s">
        <v>210</v>
      </c>
      <c r="C19" s="3">
        <v>1129980</v>
      </c>
      <c r="D19" s="3" t="s">
        <v>207</v>
      </c>
      <c r="E19" s="3">
        <v>513815258</v>
      </c>
      <c r="F19" s="3" t="s">
        <v>147</v>
      </c>
      <c r="G19" s="3" t="s">
        <v>59</v>
      </c>
      <c r="H19" s="5">
        <v>2600</v>
      </c>
      <c r="I19" s="5">
        <v>1576</v>
      </c>
      <c r="J19" s="3">
        <v>40.98</v>
      </c>
      <c r="K19" s="4">
        <v>0</v>
      </c>
      <c r="L19" s="4">
        <v>5.21E-2</v>
      </c>
      <c r="M19" s="9">
        <f>J19/'סכום נכסי הקרן'!$C$43</f>
        <v>8.4487838270501867E-3</v>
      </c>
    </row>
    <row r="20" spans="2:13" x14ac:dyDescent="0.2">
      <c r="B20" s="3" t="s">
        <v>211</v>
      </c>
      <c r="C20" s="3">
        <v>1116441</v>
      </c>
      <c r="D20" s="3" t="s">
        <v>207</v>
      </c>
      <c r="E20" s="3">
        <v>514103811</v>
      </c>
      <c r="F20" s="3" t="s">
        <v>147</v>
      </c>
      <c r="G20" s="3" t="s">
        <v>59</v>
      </c>
      <c r="H20" s="5">
        <v>27570</v>
      </c>
      <c r="I20" s="3">
        <v>931.2</v>
      </c>
      <c r="J20" s="3">
        <v>256.73</v>
      </c>
      <c r="K20" s="4">
        <v>1E-4</v>
      </c>
      <c r="L20" s="4">
        <v>0.3266</v>
      </c>
      <c r="M20" s="9">
        <f>J20/'סכום נכסי הקרן'!$C$43</f>
        <v>5.2929630842327838E-2</v>
      </c>
    </row>
    <row r="21" spans="2:13" x14ac:dyDescent="0.2">
      <c r="B21" s="3" t="s">
        <v>212</v>
      </c>
      <c r="C21" s="3">
        <v>1132596</v>
      </c>
      <c r="D21" s="3" t="s">
        <v>207</v>
      </c>
      <c r="E21" s="3">
        <v>514103811</v>
      </c>
      <c r="F21" s="3" t="s">
        <v>147</v>
      </c>
      <c r="G21" s="3" t="s">
        <v>59</v>
      </c>
      <c r="H21" s="5">
        <v>3680</v>
      </c>
      <c r="I21" s="5">
        <v>3421</v>
      </c>
      <c r="J21" s="3">
        <v>125.89</v>
      </c>
      <c r="K21" s="4">
        <v>5.9999999999999995E-4</v>
      </c>
      <c r="L21" s="4">
        <v>0.16009999999999999</v>
      </c>
      <c r="M21" s="9">
        <f>J21/'סכום נכסי הקרן'!$C$43</f>
        <v>2.5954548462355984E-2</v>
      </c>
    </row>
    <row r="22" spans="2:13" ht="15" x14ac:dyDescent="0.25">
      <c r="B22" s="1" t="s">
        <v>213</v>
      </c>
      <c r="J22" s="1">
        <v>0</v>
      </c>
      <c r="K22" s="2">
        <v>0</v>
      </c>
      <c r="L22" s="2">
        <v>0</v>
      </c>
      <c r="M22" s="2">
        <f>J22/'סכום נכסי הקרן'!$C$43</f>
        <v>0</v>
      </c>
    </row>
    <row r="23" spans="2:13" ht="15" x14ac:dyDescent="0.25">
      <c r="B23" s="1" t="s">
        <v>214</v>
      </c>
    </row>
    <row r="24" spans="2:13" ht="15" x14ac:dyDescent="0.25">
      <c r="B24" s="1" t="s">
        <v>215</v>
      </c>
      <c r="J24" s="1">
        <v>0</v>
      </c>
      <c r="K24" s="2">
        <v>0</v>
      </c>
      <c r="L24" s="2">
        <v>0</v>
      </c>
      <c r="M24" s="2">
        <v>0</v>
      </c>
    </row>
    <row r="25" spans="2:13" ht="15" x14ac:dyDescent="0.25">
      <c r="B25" s="1" t="s">
        <v>216</v>
      </c>
    </row>
    <row r="26" spans="2:13" ht="15" x14ac:dyDescent="0.25">
      <c r="B26" s="1" t="s">
        <v>32</v>
      </c>
      <c r="J26" s="1">
        <v>0</v>
      </c>
      <c r="K26" s="2">
        <v>0</v>
      </c>
      <c r="L26" s="2">
        <v>0</v>
      </c>
      <c r="M26" s="2">
        <v>0</v>
      </c>
    </row>
    <row r="27" spans="2:13" ht="15" x14ac:dyDescent="0.25">
      <c r="B27" s="1" t="s">
        <v>33</v>
      </c>
    </row>
    <row r="28" spans="2:13" ht="15" x14ac:dyDescent="0.25">
      <c r="B28" s="1" t="s">
        <v>217</v>
      </c>
      <c r="J28" s="1">
        <v>0</v>
      </c>
      <c r="K28" s="2">
        <v>0</v>
      </c>
      <c r="L28" s="2">
        <v>0</v>
      </c>
      <c r="M28" s="2">
        <v>0</v>
      </c>
    </row>
    <row r="29" spans="2:13" ht="15" x14ac:dyDescent="0.25">
      <c r="B29" s="1" t="s">
        <v>218</v>
      </c>
    </row>
    <row r="30" spans="2:13" ht="15" x14ac:dyDescent="0.25">
      <c r="B30" s="1" t="s">
        <v>63</v>
      </c>
      <c r="J30" s="1">
        <v>0</v>
      </c>
      <c r="K30" s="2">
        <v>0</v>
      </c>
      <c r="L30" s="2">
        <v>0</v>
      </c>
      <c r="M30" s="2">
        <v>0</v>
      </c>
    </row>
    <row r="31" spans="2:13" ht="15" x14ac:dyDescent="0.25">
      <c r="B31" s="1" t="s">
        <v>219</v>
      </c>
      <c r="J31" s="1">
        <v>0</v>
      </c>
      <c r="K31" s="2">
        <v>0</v>
      </c>
      <c r="L31" s="2">
        <v>0</v>
      </c>
      <c r="M31" s="2">
        <v>0</v>
      </c>
    </row>
    <row r="32" spans="2:13" ht="15" x14ac:dyDescent="0.25">
      <c r="B32" s="1" t="s">
        <v>220</v>
      </c>
    </row>
    <row r="33" spans="2:13" ht="15" x14ac:dyDescent="0.25">
      <c r="B33" s="1" t="s">
        <v>221</v>
      </c>
      <c r="J33" s="1">
        <v>0</v>
      </c>
      <c r="K33" s="2">
        <v>0</v>
      </c>
      <c r="L33" s="2">
        <v>0</v>
      </c>
      <c r="M33" s="2">
        <v>0</v>
      </c>
    </row>
    <row r="34" spans="2:13" ht="15" x14ac:dyDescent="0.25">
      <c r="B34" s="1" t="s">
        <v>222</v>
      </c>
    </row>
    <row r="35" spans="2:13" ht="15" x14ac:dyDescent="0.25">
      <c r="B35" s="1" t="s">
        <v>32</v>
      </c>
      <c r="J35" s="1">
        <v>0</v>
      </c>
      <c r="K35" s="2">
        <v>0</v>
      </c>
      <c r="L35" s="2">
        <v>0</v>
      </c>
      <c r="M35" s="2">
        <v>0</v>
      </c>
    </row>
    <row r="36" spans="2:13" ht="15" x14ac:dyDescent="0.25">
      <c r="B36" s="1" t="s">
        <v>33</v>
      </c>
    </row>
    <row r="37" spans="2:13" ht="15" x14ac:dyDescent="0.25">
      <c r="B37" s="1" t="s">
        <v>223</v>
      </c>
      <c r="J37" s="1">
        <v>0</v>
      </c>
      <c r="K37" s="2">
        <v>0</v>
      </c>
      <c r="L37" s="2">
        <v>0</v>
      </c>
      <c r="M37" s="2">
        <v>0</v>
      </c>
    </row>
    <row r="38" spans="2:13" ht="15" x14ac:dyDescent="0.25">
      <c r="B38" s="1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rightToLeft="1" workbookViewId="0">
      <selection activeCell="C44" sqref="C44"/>
    </sheetView>
  </sheetViews>
  <sheetFormatPr defaultRowHeight="14.25" x14ac:dyDescent="0.2"/>
  <sheetData>
    <row r="1" spans="2:15" ht="15" x14ac:dyDescent="0.25">
      <c r="B1" s="1" t="s">
        <v>0</v>
      </c>
      <c r="C1" s="1" t="s">
        <v>1</v>
      </c>
    </row>
    <row r="2" spans="2:15" ht="15" x14ac:dyDescent="0.25">
      <c r="B2" s="1" t="s">
        <v>2</v>
      </c>
    </row>
    <row r="3" spans="2:15" ht="15" x14ac:dyDescent="0.25">
      <c r="B3" s="1" t="s">
        <v>3</v>
      </c>
    </row>
    <row r="4" spans="2:15" ht="15" x14ac:dyDescent="0.25">
      <c r="B4" s="1" t="s">
        <v>423</v>
      </c>
    </row>
    <row r="5" spans="2:15" ht="15" x14ac:dyDescent="0.25">
      <c r="B5" s="1" t="s">
        <v>180</v>
      </c>
    </row>
    <row r="6" spans="2:15" ht="15" x14ac:dyDescent="0.25">
      <c r="B6" s="1" t="s">
        <v>196</v>
      </c>
    </row>
    <row r="8" spans="2:15" ht="15" x14ac:dyDescent="0.25">
      <c r="B8" s="1" t="s">
        <v>5</v>
      </c>
      <c r="C8" s="1" t="s">
        <v>6</v>
      </c>
      <c r="D8" s="1" t="s">
        <v>186</v>
      </c>
      <c r="E8" s="1" t="s">
        <v>65</v>
      </c>
      <c r="F8" s="1" t="s">
        <v>7</v>
      </c>
      <c r="G8" s="1" t="s">
        <v>8</v>
      </c>
      <c r="H8" s="1" t="s">
        <v>9</v>
      </c>
      <c r="I8" s="1" t="s">
        <v>12</v>
      </c>
      <c r="J8" s="1" t="s">
        <v>15</v>
      </c>
      <c r="K8" s="1" t="s">
        <v>84</v>
      </c>
      <c r="L8" s="1" t="s">
        <v>110</v>
      </c>
      <c r="M8" s="1" t="s">
        <v>17</v>
      </c>
      <c r="N8" s="1" t="s">
        <v>18</v>
      </c>
      <c r="O8" s="1" t="s">
        <v>194</v>
      </c>
    </row>
    <row r="9" spans="2:15" ht="15" x14ac:dyDescent="0.25">
      <c r="K9" s="1" t="s">
        <v>85</v>
      </c>
      <c r="L9" s="1" t="s">
        <v>22</v>
      </c>
      <c r="M9" s="1" t="s">
        <v>21</v>
      </c>
      <c r="N9" s="1" t="s">
        <v>21</v>
      </c>
      <c r="O9" s="1" t="s">
        <v>21</v>
      </c>
    </row>
    <row r="10" spans="2:15" ht="15" x14ac:dyDescent="0.25">
      <c r="B10" s="1" t="s">
        <v>197</v>
      </c>
      <c r="L10" s="1">
        <v>0</v>
      </c>
      <c r="M10" s="2">
        <v>0</v>
      </c>
      <c r="N10" s="2">
        <v>0</v>
      </c>
      <c r="O10" s="2">
        <v>0</v>
      </c>
    </row>
    <row r="11" spans="2:15" ht="15" x14ac:dyDescent="0.25">
      <c r="B11" s="1" t="s">
        <v>46</v>
      </c>
      <c r="L11" s="1">
        <v>0</v>
      </c>
      <c r="M11" s="2">
        <v>0</v>
      </c>
      <c r="N11" s="2">
        <v>0</v>
      </c>
      <c r="O11" s="2">
        <v>0</v>
      </c>
    </row>
    <row r="12" spans="2:15" ht="15" x14ac:dyDescent="0.25">
      <c r="B12" s="1" t="s">
        <v>198</v>
      </c>
    </row>
    <row r="13" spans="2:15" ht="15" x14ac:dyDescent="0.25">
      <c r="B13" s="1" t="s">
        <v>63</v>
      </c>
      <c r="L13" s="1">
        <v>0</v>
      </c>
      <c r="M13" s="2">
        <v>0</v>
      </c>
      <c r="N13" s="2">
        <v>0</v>
      </c>
      <c r="O13" s="2">
        <v>0</v>
      </c>
    </row>
    <row r="14" spans="2:15" ht="15" x14ac:dyDescent="0.25">
      <c r="B14" s="1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rightToLeft="1" workbookViewId="0">
      <selection activeCell="C44" sqref="C44"/>
    </sheetView>
  </sheetViews>
  <sheetFormatPr defaultRowHeight="14.25" x14ac:dyDescent="0.2"/>
  <sheetData>
    <row r="1" spans="2:12" ht="15" x14ac:dyDescent="0.25">
      <c r="B1" s="1" t="s">
        <v>0</v>
      </c>
      <c r="C1" s="1" t="s">
        <v>1</v>
      </c>
    </row>
    <row r="2" spans="2:12" ht="15" x14ac:dyDescent="0.25">
      <c r="B2" s="1" t="s">
        <v>2</v>
      </c>
    </row>
    <row r="3" spans="2:12" ht="15" x14ac:dyDescent="0.25">
      <c r="B3" s="1" t="s">
        <v>3</v>
      </c>
    </row>
    <row r="4" spans="2:12" ht="15" x14ac:dyDescent="0.25">
      <c r="B4" s="1" t="s">
        <v>423</v>
      </c>
    </row>
    <row r="5" spans="2:12" ht="15" x14ac:dyDescent="0.25">
      <c r="B5" s="1" t="s">
        <v>180</v>
      </c>
    </row>
    <row r="6" spans="2:12" ht="15" x14ac:dyDescent="0.25">
      <c r="B6" s="1" t="s">
        <v>135</v>
      </c>
    </row>
    <row r="8" spans="2:12" ht="15" x14ac:dyDescent="0.25">
      <c r="B8" s="1" t="s">
        <v>5</v>
      </c>
      <c r="C8" s="1" t="s">
        <v>6</v>
      </c>
      <c r="D8" s="1" t="s">
        <v>186</v>
      </c>
      <c r="E8" s="1" t="s">
        <v>7</v>
      </c>
      <c r="F8" s="1" t="s">
        <v>12</v>
      </c>
      <c r="G8" s="1" t="s">
        <v>15</v>
      </c>
      <c r="H8" s="1" t="s">
        <v>84</v>
      </c>
      <c r="I8" s="1" t="s">
        <v>110</v>
      </c>
      <c r="J8" s="1" t="s">
        <v>17</v>
      </c>
      <c r="K8" s="1" t="s">
        <v>18</v>
      </c>
      <c r="L8" s="1" t="s">
        <v>194</v>
      </c>
    </row>
    <row r="9" spans="2:12" ht="15" x14ac:dyDescent="0.25">
      <c r="H9" s="1" t="s">
        <v>85</v>
      </c>
      <c r="I9" s="1" t="s">
        <v>22</v>
      </c>
      <c r="J9" s="1" t="s">
        <v>21</v>
      </c>
      <c r="K9" s="1" t="s">
        <v>21</v>
      </c>
      <c r="L9" s="1" t="s">
        <v>21</v>
      </c>
    </row>
    <row r="10" spans="2:12" ht="15" x14ac:dyDescent="0.25">
      <c r="B10" s="1" t="s">
        <v>136</v>
      </c>
      <c r="I10" s="1">
        <v>0</v>
      </c>
      <c r="J10" s="2">
        <v>0</v>
      </c>
      <c r="K10" s="2">
        <v>0</v>
      </c>
      <c r="L10" s="2">
        <v>0</v>
      </c>
    </row>
    <row r="11" spans="2:12" ht="15" x14ac:dyDescent="0.25">
      <c r="B11" s="1" t="s">
        <v>46</v>
      </c>
      <c r="I11" s="1">
        <v>0</v>
      </c>
      <c r="J11" s="2">
        <v>0</v>
      </c>
      <c r="K11" s="2">
        <v>0</v>
      </c>
      <c r="L11" s="2">
        <v>0</v>
      </c>
    </row>
    <row r="12" spans="2:12" ht="15" x14ac:dyDescent="0.25">
      <c r="B12" s="1" t="s">
        <v>137</v>
      </c>
    </row>
    <row r="13" spans="2:12" ht="15" x14ac:dyDescent="0.25">
      <c r="B13" s="1" t="s">
        <v>63</v>
      </c>
      <c r="I13" s="1">
        <v>0</v>
      </c>
      <c r="J13" s="2">
        <v>0</v>
      </c>
      <c r="K13" s="2">
        <v>0</v>
      </c>
      <c r="L13" s="2">
        <v>0</v>
      </c>
    </row>
    <row r="14" spans="2:12" ht="15" x14ac:dyDescent="0.25">
      <c r="B14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Poalim Sahar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Erena Gofman</cp:lastModifiedBy>
  <dcterms:created xsi:type="dcterms:W3CDTF">2017-01-14T14:37:48Z</dcterms:created>
  <dcterms:modified xsi:type="dcterms:W3CDTF">2017-01-16T07:09:07Z</dcterms:modified>
</cp:coreProperties>
</file>