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185" yWindow="-75" windowWidth="15180" windowHeight="10620" firstSheet="24" activeTab="25"/>
  </bookViews>
  <sheets>
    <sheet name="סכום נכסי הקרן" sheetId="31" r:id="rId1"/>
    <sheet name="מזומנים" sheetId="30" r:id="rId2"/>
    <sheet name="תעודות התחייבות ממשלתיות" sheetId="29" r:id="rId3"/>
    <sheet name="תעודות חוב מסחריות" sheetId="28" r:id="rId4"/>
    <sheet name="אג&quot;ח קונצרני" sheetId="27" r:id="rId5"/>
    <sheet name="מניות" sheetId="26" r:id="rId6"/>
    <sheet name="תעודות סל" sheetId="25" r:id="rId7"/>
    <sheet name="קרנות נאמנות" sheetId="24" r:id="rId8"/>
    <sheet name="כתבי אופציה" sheetId="23" r:id="rId9"/>
    <sheet name="אופציות" sheetId="22" r:id="rId10"/>
    <sheet name="חוזים עתידיים" sheetId="21" r:id="rId11"/>
    <sheet name="מוצרים מובנים" sheetId="20" r:id="rId12"/>
    <sheet name="לא סחיר - תעודות התחייבות ממשלת" sheetId="19" r:id="rId13"/>
    <sheet name="לא סחיר - תעודות חוב מסחריות" sheetId="18" r:id="rId14"/>
    <sheet name="לא סחיר - אג&quot;ח קונצרני" sheetId="17" r:id="rId15"/>
    <sheet name="לא סחיר - מניות" sheetId="16" r:id="rId16"/>
    <sheet name="לא סחיר - קרנות השקעה" sheetId="15" r:id="rId17"/>
    <sheet name="לא סחיר - כתבי אופציה" sheetId="14" r:id="rId18"/>
    <sheet name="לא סחיר - אופציות" sheetId="13" r:id="rId19"/>
    <sheet name="לא סחיר - חוזים עתידיים" sheetId="12" r:id="rId20"/>
    <sheet name="לא סחיר - מוצרים מובנים" sheetId="11" r:id="rId21"/>
    <sheet name="הלוואות" sheetId="10" r:id="rId22"/>
    <sheet name="פקדונות מעל 3 חודשים" sheetId="9" r:id="rId23"/>
    <sheet name="זכויות במקרקעין" sheetId="8" r:id="rId24"/>
    <sheet name="השקעה בחברות מוחזקות" sheetId="7" r:id="rId25"/>
    <sheet name="השקעות אחרות" sheetId="6" r:id="rId26"/>
    <sheet name="יתרת התחייבות להשקעה" sheetId="5" r:id="rId27"/>
    <sheet name="עלות מתואמת אג&quot;ח קונצרני סחיר" sheetId="4" r:id="rId28"/>
    <sheet name="עלות מתואמת אג&quot;ח קונצרני ל.סחיר" sheetId="3" r:id="rId29"/>
    <sheet name="עלות מתואמת מסגרות אשראי ללווים" sheetId="2" r:id="rId30"/>
  </sheets>
  <externalReferences>
    <externalReference r:id="rId31"/>
  </externalReferences>
  <definedNames>
    <definedName name="_xlnm._FilterDatabase" localSheetId="4" hidden="1">'אג"ח קונצרני'!$B$13:$T$284</definedName>
  </definedNames>
  <calcPr calcId="145621"/>
</workbook>
</file>

<file path=xl/calcChain.xml><?xml version="1.0" encoding="utf-8"?>
<calcChain xmlns="http://schemas.openxmlformats.org/spreadsheetml/2006/main">
  <c r="C38" i="31" l="1"/>
  <c r="I9" i="6"/>
  <c r="I10" i="6"/>
  <c r="T120" i="27" l="1"/>
  <c r="T94" i="27"/>
  <c r="T78" i="27"/>
  <c r="T62" i="27"/>
  <c r="T46" i="27"/>
  <c r="T30" i="27"/>
  <c r="T14" i="27"/>
  <c r="Q37" i="29"/>
  <c r="Q18" i="29"/>
  <c r="D40" i="31"/>
  <c r="D29" i="31"/>
  <c r="D18" i="31"/>
  <c r="L10" i="30"/>
  <c r="J13" i="30"/>
  <c r="J11" i="30"/>
  <c r="J10" i="30" s="1"/>
  <c r="C12" i="31" s="1"/>
  <c r="C43" i="31" s="1"/>
  <c r="K42" i="6" s="1"/>
  <c r="T185" i="27" l="1"/>
  <c r="T249" i="27"/>
  <c r="N48" i="26"/>
  <c r="M19" i="25"/>
  <c r="L13" i="30"/>
  <c r="D32" i="31"/>
  <c r="Q22" i="29"/>
  <c r="T18" i="27"/>
  <c r="T50" i="27"/>
  <c r="T66" i="27"/>
  <c r="T98" i="27"/>
  <c r="T136" i="27"/>
  <c r="T201" i="27"/>
  <c r="T265" i="27"/>
  <c r="N64" i="26"/>
  <c r="K26" i="6"/>
  <c r="D41" i="31"/>
  <c r="D13" i="31"/>
  <c r="D24" i="31"/>
  <c r="D34" i="31"/>
  <c r="Q12" i="29"/>
  <c r="Q26" i="29"/>
  <c r="Q45" i="29"/>
  <c r="T22" i="27"/>
  <c r="T38" i="27"/>
  <c r="T54" i="27"/>
  <c r="T70" i="27"/>
  <c r="T86" i="27"/>
  <c r="T104" i="27"/>
  <c r="T152" i="27"/>
  <c r="T217" i="27"/>
  <c r="N15" i="26"/>
  <c r="N80" i="26"/>
  <c r="K56" i="6"/>
  <c r="K10" i="6"/>
  <c r="D21" i="31"/>
  <c r="D43" i="31"/>
  <c r="Q41" i="29"/>
  <c r="T34" i="27"/>
  <c r="T82" i="27"/>
  <c r="D16" i="31"/>
  <c r="D26" i="31"/>
  <c r="D37" i="31"/>
  <c r="Q16" i="29"/>
  <c r="Q33" i="29"/>
  <c r="Q50" i="29"/>
  <c r="T26" i="27"/>
  <c r="T42" i="27"/>
  <c r="T58" i="27"/>
  <c r="T74" i="27"/>
  <c r="T90" i="27"/>
  <c r="T112" i="27"/>
  <c r="T169" i="27"/>
  <c r="T233" i="27"/>
  <c r="N31" i="26"/>
  <c r="N96" i="26"/>
  <c r="K58" i="6"/>
  <c r="T128" i="27"/>
  <c r="T144" i="27"/>
  <c r="T160" i="27"/>
  <c r="T177" i="27"/>
  <c r="T193" i="27"/>
  <c r="T209" i="27"/>
  <c r="T225" i="27"/>
  <c r="T241" i="27"/>
  <c r="T257" i="27"/>
  <c r="T273" i="27"/>
  <c r="N23" i="26"/>
  <c r="N40" i="26"/>
  <c r="N56" i="26"/>
  <c r="N72" i="26"/>
  <c r="N88" i="26"/>
  <c r="N105" i="26"/>
  <c r="K18" i="6"/>
  <c r="K34" i="6"/>
  <c r="K50" i="6"/>
  <c r="K13" i="30"/>
  <c r="D12" i="31"/>
  <c r="D17" i="31"/>
  <c r="D22" i="31"/>
  <c r="D28" i="31"/>
  <c r="D33" i="31"/>
  <c r="D38" i="31"/>
  <c r="Q10" i="29"/>
  <c r="Q17" i="29"/>
  <c r="Q25" i="29"/>
  <c r="Q36" i="29"/>
  <c r="Q44" i="29"/>
  <c r="T12" i="27"/>
  <c r="T21" i="27"/>
  <c r="T29" i="27"/>
  <c r="T37" i="27"/>
  <c r="T45" i="27"/>
  <c r="T53" i="27"/>
  <c r="T61" i="27"/>
  <c r="T69" i="27"/>
  <c r="T77" i="27"/>
  <c r="T85" i="27"/>
  <c r="T93" i="27"/>
  <c r="T102" i="27"/>
  <c r="T118" i="27"/>
  <c r="T134" i="27"/>
  <c r="T150" i="27"/>
  <c r="T167" i="27"/>
  <c r="T183" i="27"/>
  <c r="T199" i="27"/>
  <c r="T215" i="27"/>
  <c r="T231" i="27"/>
  <c r="T247" i="27"/>
  <c r="T263" i="27"/>
  <c r="N12" i="26"/>
  <c r="N29" i="26"/>
  <c r="N46" i="26"/>
  <c r="N62" i="26"/>
  <c r="N78" i="26"/>
  <c r="N94" i="26"/>
  <c r="M17" i="25"/>
  <c r="K24" i="6"/>
  <c r="K40" i="6"/>
  <c r="K71" i="6"/>
  <c r="K67" i="6"/>
  <c r="K63" i="6"/>
  <c r="K59" i="6"/>
  <c r="K55" i="6"/>
  <c r="K51" i="6"/>
  <c r="K47" i="6"/>
  <c r="K43" i="6"/>
  <c r="K39" i="6"/>
  <c r="K35" i="6"/>
  <c r="K31" i="6"/>
  <c r="K27" i="6"/>
  <c r="K23" i="6"/>
  <c r="K19" i="6"/>
  <c r="K15" i="6"/>
  <c r="K9" i="6"/>
  <c r="M16" i="25"/>
  <c r="M10" i="25"/>
  <c r="N102" i="26"/>
  <c r="N97" i="26"/>
  <c r="N93" i="26"/>
  <c r="N89" i="26"/>
  <c r="N85" i="26"/>
  <c r="N81" i="26"/>
  <c r="N77" i="26"/>
  <c r="N73" i="26"/>
  <c r="N69" i="26"/>
  <c r="N65" i="26"/>
  <c r="N61" i="26"/>
  <c r="N57" i="26"/>
  <c r="N53" i="26"/>
  <c r="N49" i="26"/>
  <c r="N45" i="26"/>
  <c r="N41" i="26"/>
  <c r="N37" i="26"/>
  <c r="N32" i="26"/>
  <c r="N28" i="26"/>
  <c r="N24" i="26"/>
  <c r="N20" i="26"/>
  <c r="N16" i="26"/>
  <c r="N11" i="26"/>
  <c r="T274" i="27"/>
  <c r="T270" i="27"/>
  <c r="T266" i="27"/>
  <c r="T262" i="27"/>
  <c r="T258" i="27"/>
  <c r="T254" i="27"/>
  <c r="T250" i="27"/>
  <c r="T246" i="27"/>
  <c r="T242" i="27"/>
  <c r="T238" i="27"/>
  <c r="T234" i="27"/>
  <c r="T230" i="27"/>
  <c r="T226" i="27"/>
  <c r="T222" i="27"/>
  <c r="T218" i="27"/>
  <c r="T214" i="27"/>
  <c r="T210" i="27"/>
  <c r="T206" i="27"/>
  <c r="T202" i="27"/>
  <c r="T198" i="27"/>
  <c r="T194" i="27"/>
  <c r="T190" i="27"/>
  <c r="T186" i="27"/>
  <c r="T182" i="27"/>
  <c r="T178" i="27"/>
  <c r="T174" i="27"/>
  <c r="T170" i="27"/>
  <c r="T166" i="27"/>
  <c r="T161" i="27"/>
  <c r="T157" i="27"/>
  <c r="T153" i="27"/>
  <c r="T149" i="27"/>
  <c r="T145" i="27"/>
  <c r="T141" i="27"/>
  <c r="T137" i="27"/>
  <c r="T133" i="27"/>
  <c r="T129" i="27"/>
  <c r="T125" i="27"/>
  <c r="T121" i="27"/>
  <c r="T117" i="27"/>
  <c r="T113" i="27"/>
  <c r="T109" i="27"/>
  <c r="T105" i="27"/>
  <c r="T101" i="27"/>
  <c r="K69" i="6"/>
  <c r="K65" i="6"/>
  <c r="K61" i="6"/>
  <c r="K57" i="6"/>
  <c r="K53" i="6"/>
  <c r="K49" i="6"/>
  <c r="K45" i="6"/>
  <c r="K41" i="6"/>
  <c r="K37" i="6"/>
  <c r="K33" i="6"/>
  <c r="K29" i="6"/>
  <c r="K25" i="6"/>
  <c r="K21" i="6"/>
  <c r="K17" i="6"/>
  <c r="K13" i="6"/>
  <c r="M18" i="25"/>
  <c r="M12" i="25"/>
  <c r="N104" i="26"/>
  <c r="N100" i="26"/>
  <c r="N95" i="26"/>
  <c r="N91" i="26"/>
  <c r="N87" i="26"/>
  <c r="N83" i="26"/>
  <c r="N79" i="26"/>
  <c r="N75" i="26"/>
  <c r="N71" i="26"/>
  <c r="N67" i="26"/>
  <c r="N63" i="26"/>
  <c r="N59" i="26"/>
  <c r="N55" i="26"/>
  <c r="N51" i="26"/>
  <c r="N47" i="26"/>
  <c r="N43" i="26"/>
  <c r="N39" i="26"/>
  <c r="N34" i="26"/>
  <c r="N30" i="26"/>
  <c r="N26" i="26"/>
  <c r="N22" i="26"/>
  <c r="N18" i="26"/>
  <c r="N14" i="26"/>
  <c r="T276" i="27"/>
  <c r="T272" i="27"/>
  <c r="T268" i="27"/>
  <c r="T264" i="27"/>
  <c r="T260" i="27"/>
  <c r="T256" i="27"/>
  <c r="T252" i="27"/>
  <c r="T248" i="27"/>
  <c r="T244" i="27"/>
  <c r="T240" i="27"/>
  <c r="T236" i="27"/>
  <c r="T232" i="27"/>
  <c r="T228" i="27"/>
  <c r="T224" i="27"/>
  <c r="T220" i="27"/>
  <c r="T216" i="27"/>
  <c r="T212" i="27"/>
  <c r="T208" i="27"/>
  <c r="T204" i="27"/>
  <c r="T200" i="27"/>
  <c r="T196" i="27"/>
  <c r="T192" i="27"/>
  <c r="T188" i="27"/>
  <c r="T184" i="27"/>
  <c r="T180" i="27"/>
  <c r="T176" i="27"/>
  <c r="T172" i="27"/>
  <c r="T168" i="27"/>
  <c r="T164" i="27"/>
  <c r="T159" i="27"/>
  <c r="T155" i="27"/>
  <c r="T151" i="27"/>
  <c r="T147" i="27"/>
  <c r="T143" i="27"/>
  <c r="T139" i="27"/>
  <c r="T135" i="27"/>
  <c r="T131" i="27"/>
  <c r="T127" i="27"/>
  <c r="T123" i="27"/>
  <c r="T119" i="27"/>
  <c r="T115" i="27"/>
  <c r="T111" i="27"/>
  <c r="T107" i="27"/>
  <c r="T103" i="27"/>
  <c r="K70" i="6"/>
  <c r="K62" i="6"/>
  <c r="K54" i="6"/>
  <c r="K46" i="6"/>
  <c r="K38" i="6"/>
  <c r="K30" i="6"/>
  <c r="K22" i="6"/>
  <c r="K14" i="6"/>
  <c r="M14" i="25"/>
  <c r="N101" i="26"/>
  <c r="N92" i="26"/>
  <c r="N84" i="26"/>
  <c r="N76" i="26"/>
  <c r="N68" i="26"/>
  <c r="N60" i="26"/>
  <c r="N52" i="26"/>
  <c r="N44" i="26"/>
  <c r="N36" i="26"/>
  <c r="N27" i="26"/>
  <c r="N19" i="26"/>
  <c r="N10" i="26"/>
  <c r="T269" i="27"/>
  <c r="T261" i="27"/>
  <c r="T253" i="27"/>
  <c r="T245" i="27"/>
  <c r="T237" i="27"/>
  <c r="T229" i="27"/>
  <c r="T221" i="27"/>
  <c r="T213" i="27"/>
  <c r="T205" i="27"/>
  <c r="T197" i="27"/>
  <c r="T189" i="27"/>
  <c r="T181" i="27"/>
  <c r="T173" i="27"/>
  <c r="T165" i="27"/>
  <c r="T156" i="27"/>
  <c r="T148" i="27"/>
  <c r="T140" i="27"/>
  <c r="T132" i="27"/>
  <c r="T124" i="27"/>
  <c r="T116" i="27"/>
  <c r="T108" i="27"/>
  <c r="T100" i="27"/>
  <c r="T96" i="27"/>
  <c r="T92" i="27"/>
  <c r="T88" i="27"/>
  <c r="T84" i="27"/>
  <c r="T80" i="27"/>
  <c r="T76" i="27"/>
  <c r="T72" i="27"/>
  <c r="T68" i="27"/>
  <c r="T64" i="27"/>
  <c r="T60" i="27"/>
  <c r="T56" i="27"/>
  <c r="T52" i="27"/>
  <c r="T48" i="27"/>
  <c r="T44" i="27"/>
  <c r="T40" i="27"/>
  <c r="T36" i="27"/>
  <c r="T32" i="27"/>
  <c r="T28" i="27"/>
  <c r="T24" i="27"/>
  <c r="T20" i="27"/>
  <c r="T16" i="27"/>
  <c r="T11" i="27"/>
  <c r="Q48" i="29"/>
  <c r="Q43" i="29"/>
  <c r="Q39" i="29"/>
  <c r="Q35" i="29"/>
  <c r="Q31" i="29"/>
  <c r="Q24" i="29"/>
  <c r="Q20" i="29"/>
  <c r="K68" i="6"/>
  <c r="K60" i="6"/>
  <c r="K52" i="6"/>
  <c r="K44" i="6"/>
  <c r="K36" i="6"/>
  <c r="K28" i="6"/>
  <c r="K20" i="6"/>
  <c r="M11" i="25"/>
  <c r="N98" i="26"/>
  <c r="N90" i="26"/>
  <c r="N82" i="26"/>
  <c r="N74" i="26"/>
  <c r="N66" i="26"/>
  <c r="N58" i="26"/>
  <c r="N50" i="26"/>
  <c r="N42" i="26"/>
  <c r="N33" i="26"/>
  <c r="N25" i="26"/>
  <c r="N17" i="26"/>
  <c r="T275" i="27"/>
  <c r="T267" i="27"/>
  <c r="T259" i="27"/>
  <c r="T251" i="27"/>
  <c r="T243" i="27"/>
  <c r="T235" i="27"/>
  <c r="T227" i="27"/>
  <c r="T219" i="27"/>
  <c r="T211" i="27"/>
  <c r="T203" i="27"/>
  <c r="T195" i="27"/>
  <c r="T187" i="27"/>
  <c r="T179" i="27"/>
  <c r="T171" i="27"/>
  <c r="T163" i="27"/>
  <c r="T154" i="27"/>
  <c r="T146" i="27"/>
  <c r="T138" i="27"/>
  <c r="T130" i="27"/>
  <c r="T122" i="27"/>
  <c r="T114" i="27"/>
  <c r="T106" i="27"/>
  <c r="T99" i="27"/>
  <c r="T95" i="27"/>
  <c r="T91" i="27"/>
  <c r="T87" i="27"/>
  <c r="T83" i="27"/>
  <c r="T79" i="27"/>
  <c r="T75" i="27"/>
  <c r="T71" i="27"/>
  <c r="T67" i="27"/>
  <c r="T63" i="27"/>
  <c r="T59" i="27"/>
  <c r="T55" i="27"/>
  <c r="T51" i="27"/>
  <c r="T47" i="27"/>
  <c r="T43" i="27"/>
  <c r="T39" i="27"/>
  <c r="T35" i="27"/>
  <c r="T31" i="27"/>
  <c r="T27" i="27"/>
  <c r="T23" i="27"/>
  <c r="T19" i="27"/>
  <c r="T15" i="27"/>
  <c r="T10" i="27"/>
  <c r="Q47" i="29"/>
  <c r="Q42" i="29"/>
  <c r="Q38" i="29"/>
  <c r="Q34" i="29"/>
  <c r="Q28" i="29"/>
  <c r="Q23" i="29"/>
  <c r="Q19" i="29"/>
  <c r="Q15" i="29"/>
  <c r="D39" i="31"/>
  <c r="D35" i="31"/>
  <c r="D31" i="31"/>
  <c r="D27" i="31"/>
  <c r="D23" i="31"/>
  <c r="D19" i="31"/>
  <c r="D15" i="31"/>
  <c r="K66" i="6"/>
  <c r="L11" i="30"/>
  <c r="D14" i="31"/>
  <c r="D20" i="31"/>
  <c r="D25" i="31"/>
  <c r="D30" i="31"/>
  <c r="D36" i="31"/>
  <c r="D42" i="31"/>
  <c r="Q11" i="29"/>
  <c r="Q21" i="29"/>
  <c r="Q32" i="29"/>
  <c r="Q40" i="29"/>
  <c r="Q49" i="29"/>
  <c r="T17" i="27"/>
  <c r="T25" i="27"/>
  <c r="T33" i="27"/>
  <c r="T41" i="27"/>
  <c r="T49" i="27"/>
  <c r="T57" i="27"/>
  <c r="T65" i="27"/>
  <c r="T73" i="27"/>
  <c r="T81" i="27"/>
  <c r="T89" i="27"/>
  <c r="T97" i="27"/>
  <c r="T110" i="27"/>
  <c r="T126" i="27"/>
  <c r="T142" i="27"/>
  <c r="T158" i="27"/>
  <c r="T175" i="27"/>
  <c r="T191" i="27"/>
  <c r="T207" i="27"/>
  <c r="T223" i="27"/>
  <c r="T239" i="27"/>
  <c r="T255" i="27"/>
  <c r="T271" i="27"/>
  <c r="N21" i="26"/>
  <c r="N38" i="26"/>
  <c r="N54" i="26"/>
  <c r="N70" i="26"/>
  <c r="N86" i="26"/>
  <c r="N103" i="26"/>
  <c r="K16" i="6"/>
  <c r="K32" i="6"/>
  <c r="K48" i="6"/>
  <c r="K64" i="6"/>
</calcChain>
</file>

<file path=xl/sharedStrings.xml><?xml version="1.0" encoding="utf-8"?>
<sst xmlns="http://schemas.openxmlformats.org/spreadsheetml/2006/main" count="3899" uniqueCount="700">
  <si>
    <t>ד ו " ח   ר י ב ע ו נ י   ל א ו צ ר</t>
  </si>
  <si>
    <t>תאריך הפקה: 15/01/2017</t>
  </si>
  <si>
    <t>רשימת  נכסי  הקופה  ליום 29/12/2016</t>
  </si>
  <si>
    <t>חשבון: 23501 איביאי ג.להש.פאסי/אג</t>
  </si>
  <si>
    <t>מסגרות אשראי מנוצלות ללווים</t>
  </si>
  <si>
    <t>שם המנפיק/שם נייר ערך</t>
  </si>
  <si>
    <t>מספר ני"ע</t>
  </si>
  <si>
    <t>ע נ ף    מ ס ח ר</t>
  </si>
  <si>
    <t>דירוג</t>
  </si>
  <si>
    <t>שם מדרג</t>
  </si>
  <si>
    <t>תאריך רכישה</t>
  </si>
  <si>
    <t>מח"מ</t>
  </si>
  <si>
    <t>סוג מטבע</t>
  </si>
  <si>
    <t>שיעור ריבית</t>
  </si>
  <si>
    <t>ריבית אפקטיבית</t>
  </si>
  <si>
    <t>ערך נקוב</t>
  </si>
  <si>
    <t>עלות מתואמת</t>
  </si>
  <si>
    <t>שיעור מהערך הנקוב המונפק</t>
  </si>
  <si>
    <t>שעור מנכסי אפיק ההשקעה</t>
  </si>
  <si>
    <t>שעור מסך נכסי השקעה**</t>
  </si>
  <si>
    <t>שנים</t>
  </si>
  <si>
    <t>אחוזים</t>
  </si>
  <si>
    <t>אלפי ש"ח</t>
  </si>
  <si>
    <t>סה"כ מסגרות אשראי מנוצלות ללווים</t>
  </si>
  <si>
    <t>אג"ח קונצרני לא סחיר</t>
  </si>
  <si>
    <t>סה"כ אג"ח קונצרני לא סחירות בישראל</t>
  </si>
  <si>
    <t>סה"כ צמוד מדד</t>
  </si>
  <si>
    <t>צמוד מדד</t>
  </si>
  <si>
    <t>סה"כ לא צמוד</t>
  </si>
  <si>
    <t>לא צמוד</t>
  </si>
  <si>
    <t>סה"כ צמודות למט"ח</t>
  </si>
  <si>
    <t>צמודות למט"ח</t>
  </si>
  <si>
    <t>סה"כ אחר</t>
  </si>
  <si>
    <t>אחר</t>
  </si>
  <si>
    <t>אג"ח קונצרני סחיר</t>
  </si>
  <si>
    <t>סה"כ אג"ח קונצרניות סחירות בישראל</t>
  </si>
  <si>
    <t>סה"כ צמודות</t>
  </si>
  <si>
    <t>צמודות</t>
  </si>
  <si>
    <t>סה"כ לא צמודות</t>
  </si>
  <si>
    <t>לא צמודות</t>
  </si>
  <si>
    <t>סה"כ צמודות למדד אחר</t>
  </si>
  <si>
    <t>צמודות למדד אחר</t>
  </si>
  <si>
    <t>יתרת התחייבות להשקעה</t>
  </si>
  <si>
    <t>סכום ההתחייבות</t>
  </si>
  <si>
    <t>תאריך סיום ההתחייבות</t>
  </si>
  <si>
    <t>סה"כ יתרות התחייבות להשקעה</t>
  </si>
  <si>
    <t>סה"כ בישראל</t>
  </si>
  <si>
    <t>בישראל</t>
  </si>
  <si>
    <t>סה"כ חו"ל</t>
  </si>
  <si>
    <t>בחו"ל</t>
  </si>
  <si>
    <t>השקעות אחרות</t>
  </si>
  <si>
    <t>שם המדרג</t>
  </si>
  <si>
    <t>שיעור הריבית</t>
  </si>
  <si>
    <t>תשואה לפדיון</t>
  </si>
  <si>
    <t>שווי הוגן</t>
  </si>
  <si>
    <t>שעור מסך נכסי השקעה</t>
  </si>
  <si>
    <t>סה"כ השקעות אחרות</t>
  </si>
  <si>
    <t>תשלומים לקבל</t>
  </si>
  <si>
    <t>לאומי אג'ח 177 2020 %0.59</t>
  </si>
  <si>
    <t>שקל חדש</t>
  </si>
  <si>
    <t>נכסים ובניין ט 2018/2029 %3.95</t>
  </si>
  <si>
    <t>נכסים ובנין ו' 2015/2023 %4.95</t>
  </si>
  <si>
    <t>נכסים ובנין ז' 2015/2025 %7.05</t>
  </si>
  <si>
    <t>נכסים ובנין סדרה ד' 2020/2025 %4.95</t>
  </si>
  <si>
    <t>דמרי אגח ו 2018/2022 %3.45</t>
  </si>
  <si>
    <t>חברה לישראל סדרה 9' 2015/2017 %6</t>
  </si>
  <si>
    <t>רבוע כחול נדל"ן ד' 2017/2020 %4.50</t>
  </si>
  <si>
    <t>ישרס חב' להשקעות יא'2015/2020 %7.2</t>
  </si>
  <si>
    <t>ישרס חב' להשקעות יג' 14/23 %3.48</t>
  </si>
  <si>
    <t>כימיקלים לישראל מ"ר 1 ש"ח</t>
  </si>
  <si>
    <t>אלקטרה סד' ד 2015/2026 %3.75</t>
  </si>
  <si>
    <t>אדגר אג"ח ז' 2015/2020 %5.6</t>
  </si>
  <si>
    <t>אדגר אג"ח ח' 2019/2032 %3.5</t>
  </si>
  <si>
    <t>אדגר השקעות ט' 2021/2025 %4.65</t>
  </si>
  <si>
    <t>גזית גלוב ה' 2017 %4.84</t>
  </si>
  <si>
    <t>גזית גלוב יב'23/2027 %4</t>
  </si>
  <si>
    <t>גזית גלוב סד' ט'2013/2016 %5.3</t>
  </si>
  <si>
    <t>גזית גלוב 3  2011/2018 %4.95</t>
  </si>
  <si>
    <t>אזורים אג"ח 10 2106/2102 %5</t>
  </si>
  <si>
    <t>אזורים חב'להשק'בפתוח 9 14/21 %5.35</t>
  </si>
  <si>
    <t>אשטרום נכסים 7 2012/2021 %4.25</t>
  </si>
  <si>
    <t>נורוסטאר סדרה ח' 2017/2019 %4.94</t>
  </si>
  <si>
    <t>דקסיה ישראל הנפ' סד'יא 2020 %1.2</t>
  </si>
  <si>
    <t>דור אלון ה' 2017/2023 %4.55</t>
  </si>
  <si>
    <t>תעשיה אוירית סדרה ג' 2018/2021 %4.1</t>
  </si>
  <si>
    <t>ישפרו סדרה ב 2007/2021 %5.4</t>
  </si>
  <si>
    <t>דלק מערכות רכב מ"ר (גל תעשיות)</t>
  </si>
  <si>
    <t>אספן גרופ סדרה ו' 2017/2023 %3.9</t>
  </si>
  <si>
    <t>מליסרון  אגח טו 2016/2024 %2.3</t>
  </si>
  <si>
    <t>מליסרון  אגח יא %2.3 16.2025</t>
  </si>
  <si>
    <t>מליסרון ט' 2014/2020 %2.29</t>
  </si>
  <si>
    <t>מליסרון סדרה ח' 2014/2022 %2.55</t>
  </si>
  <si>
    <t>מליסרון סדרה י' 2016/2025 %1.76</t>
  </si>
  <si>
    <t>מליסרון סד' ה'2010/2020 %5.1</t>
  </si>
  <si>
    <t>אקסטל אג"ח א' 2018/2019 %4.5</t>
  </si>
  <si>
    <t>אקסטל אג"ח ב'2020/2021 %6.1</t>
  </si>
  <si>
    <t>הראל ביטוח הנפקות יב'2031 %3.95</t>
  </si>
  <si>
    <t>הראל הנפקות יא'2030 %3.6</t>
  </si>
  <si>
    <t>הראל הנפקות יג 2032 %3.95</t>
  </si>
  <si>
    <t>סטרוברי אגח א 2017/2024 %6.40</t>
  </si>
  <si>
    <t>פועלים הנפ' ה.משני עליון1 2059 %6.5</t>
  </si>
  <si>
    <t>ירושלים הנפקות ט' 18/2022 %2</t>
  </si>
  <si>
    <t>אפריקה ישראל נכסים ו 17/2021 %4.8</t>
  </si>
  <si>
    <t>סלקום אג'ח ז' 2017/2019 %6.74</t>
  </si>
  <si>
    <t>סלקום ו' 2017/2020  %4.34</t>
  </si>
  <si>
    <t>סלקום סדרה ח' 18/2024 %1.98</t>
  </si>
  <si>
    <t>סלקום סד' ט' 18/2025 %4.14</t>
  </si>
  <si>
    <t>כללביט מימון ח' 2025 %4.14</t>
  </si>
  <si>
    <t>ביג מרכזי קניות ד'2011/2020 %3.77</t>
  </si>
  <si>
    <t>אבגול אג'ח ב'2015/2018  %6.3</t>
  </si>
  <si>
    <t>אבגול אג"ח ג'19/2024 %4.75</t>
  </si>
  <si>
    <t>עזריאלי אג"ח ג'2018/2027 %1.64</t>
  </si>
  <si>
    <t>אשדר סד' ד' 2017/2024 %4.2</t>
  </si>
  <si>
    <t>מגה אור אג"ח ה'%3.7 2014/2023</t>
  </si>
  <si>
    <t>מנורה מבטחיםכ.התחייבותד 2027 %4.1</t>
  </si>
  <si>
    <t>בראק אן וי סדרה ב 2013/2024 %3.29</t>
  </si>
  <si>
    <t>איי.די.או גרופ ז' 20/2022 %4.05</t>
  </si>
  <si>
    <t>סה"כ בחו"ל</t>
  </si>
  <si>
    <t>השקעה בחברות מוחזקות</t>
  </si>
  <si>
    <t>מספר מנפיק</t>
  </si>
  <si>
    <t>סה"כ השקעות בחברות מוחזקות</t>
  </si>
  <si>
    <t>השקעות בחברות מוחזקות בישראל</t>
  </si>
  <si>
    <t>סה"כ בחו'ל</t>
  </si>
  <si>
    <t>השקעות בחברות מוחזקות בחו"ל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</si>
  <si>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</si>
  <si>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</si>
  <si>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</si>
  <si>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</si>
  <si>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</si>
  <si>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</si>
  <si>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סה"כ מקרקעין בישראל</t>
  </si>
  <si>
    <t>סה"כ מניב</t>
  </si>
  <si>
    <t>מניב</t>
  </si>
  <si>
    <t>סה"כ לא מניב</t>
  </si>
  <si>
    <t>לא מניב</t>
  </si>
  <si>
    <t>סה"כ מקרקעין בחו"ל</t>
  </si>
  <si>
    <t>פקדונות מעל 3 חודשים</t>
  </si>
  <si>
    <t>תנאי ושיעור ריבית</t>
  </si>
  <si>
    <t>שער</t>
  </si>
  <si>
    <t>אגורות</t>
  </si>
  <si>
    <t>סה"כ פקדונות מעל 3 חודשים</t>
  </si>
  <si>
    <t>צמוד למדד</t>
  </si>
  <si>
    <t>נקוב במט"ח</t>
  </si>
  <si>
    <t>צמוד למט"ח</t>
  </si>
  <si>
    <t>הלוואות</t>
  </si>
  <si>
    <t>קונסורציום כן/לא</t>
  </si>
  <si>
    <t>שיעור הריבית ממוצע</t>
  </si>
  <si>
    <t>סה"כ הלוואות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</si>
  <si>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</si>
  <si>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</si>
  <si>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</si>
  <si>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</si>
  <si>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</si>
  <si>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</si>
  <si>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</si>
  <si>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</si>
  <si>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</si>
  <si>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</si>
  <si>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</si>
  <si>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</si>
  <si>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סה"כ מובטחות במשכנתא או תיקי משכנתא</t>
  </si>
  <si>
    <t>ג.ניירות ערך לא סחירים</t>
  </si>
  <si>
    <t>מוצרים מובנים</t>
  </si>
  <si>
    <t>נכס בסיס</t>
  </si>
  <si>
    <t>שווי שוק</t>
  </si>
  <si>
    <t>סה"כ מוצרים מובנים</t>
  </si>
  <si>
    <t>סה"כ קרן מובטחת</t>
  </si>
  <si>
    <t>קרן מובטחת</t>
  </si>
  <si>
    <t>סה"כ קרן לא מובטחת</t>
  </si>
  <si>
    <t>קרן לא מובטחת</t>
  </si>
  <si>
    <t>סה"כ מוצרים מאוגחים</t>
  </si>
  <si>
    <t>שכבת חוב (TRANCH)בדרוג AA-ומעלה</t>
  </si>
  <si>
    <t>שכבת חוב (TRANCH)בדרוג BBB-עדA+</t>
  </si>
  <si>
    <t>שכבת חוב (TRANCH)בדרוג BB+ומטה</t>
  </si>
  <si>
    <t>שכבת חוב (EQUITY TRANCH)</t>
  </si>
  <si>
    <t>חוזים עתידיים</t>
  </si>
  <si>
    <t>סה"כ חוזים עתידיים</t>
  </si>
  <si>
    <t>סה"כ חוזים עתידיים בישראל</t>
  </si>
  <si>
    <t>מדדים כולל מניות</t>
  </si>
  <si>
    <t>שקל/מט"ח</t>
  </si>
  <si>
    <t>מט"ח/מט"ח</t>
  </si>
  <si>
    <t>ריבית</t>
  </si>
  <si>
    <t>סה"כ חוזים עתידיים בחו"ל</t>
  </si>
  <si>
    <t>מטבע</t>
  </si>
  <si>
    <t>אופציות</t>
  </si>
  <si>
    <t>סה"כ אופציות</t>
  </si>
  <si>
    <t>סה"כ אופציות בישראל</t>
  </si>
  <si>
    <t>סה"כ אופציות בחו"ל</t>
  </si>
  <si>
    <t>סחורות</t>
  </si>
  <si>
    <t>כתבי אופציה</t>
  </si>
  <si>
    <t>סה"כ כתבי אופציה</t>
  </si>
  <si>
    <t>כתבי אופציה בישראל</t>
  </si>
  <si>
    <t>כתבי אופציה בחו"ל</t>
  </si>
  <si>
    <t>קרנות השקעה</t>
  </si>
  <si>
    <t>סה"כ קרנות השקעה</t>
  </si>
  <si>
    <t>סה"כ קרנות השקעה בישראל</t>
  </si>
  <si>
    <t>קרנות הון סיכון</t>
  </si>
  <si>
    <t>קרנות גידור</t>
  </si>
  <si>
    <t>קרנות נדל"ן</t>
  </si>
  <si>
    <t>קרנות השקעה אחרות</t>
  </si>
  <si>
    <t>סה"כ קרנות השקעה בחו"ל</t>
  </si>
  <si>
    <t>מניות</t>
  </si>
  <si>
    <t>ספק המידע</t>
  </si>
  <si>
    <t>סה"כ מניות</t>
  </si>
  <si>
    <t>סה"כ מניות בישראל</t>
  </si>
  <si>
    <t>סה"כ חברות ישראליות בחו"ל</t>
  </si>
  <si>
    <t>חברות ישראליות בחו"ל</t>
  </si>
  <si>
    <t>סה"כ חברות זרות בחו"ל</t>
  </si>
  <si>
    <t>חברות זרות בחו"ל</t>
  </si>
  <si>
    <t>אג"ח קונצרני</t>
  </si>
  <si>
    <t>שעור מערך נקוב מונפק</t>
  </si>
  <si>
    <t>סה"כ אג"ח קונצרני</t>
  </si>
  <si>
    <t>סה"כ אג"ח קונצרני של חב' ישראליות</t>
  </si>
  <si>
    <t>אג"ח קונצרני של חברות ישראליות</t>
  </si>
  <si>
    <t>סה"כ אג"ח קונצרני של חברות זרות</t>
  </si>
  <si>
    <t>אג"ח קונצרני של חברות זרות</t>
  </si>
  <si>
    <t>תעודות חוב מסחריות</t>
  </si>
  <si>
    <t>סה"כ תעודות חוב מסחריות</t>
  </si>
  <si>
    <t>צמוד מדד:</t>
  </si>
  <si>
    <t>סה"כ צמוד מט"ח</t>
  </si>
  <si>
    <t>צמוד מט"ח:</t>
  </si>
  <si>
    <t>סה"כ תעודת חוב מסחריות-חב' ישראליות</t>
  </si>
  <si>
    <t>תעודות חוב מסחריות של חברות ישראליות</t>
  </si>
  <si>
    <t>סה"כ תעודות חוב מסחריות-חברות זרות</t>
  </si>
  <si>
    <t>תעודות חוב מסחריות של חברות זרות</t>
  </si>
  <si>
    <t>תעודות התחייבות ממשלתי</t>
  </si>
  <si>
    <t>סה"כ תעודות התחייבות ממשלתיות</t>
  </si>
  <si>
    <t>ערד</t>
  </si>
  <si>
    <t>מירון</t>
  </si>
  <si>
    <t>פקדונות חשכ"ל</t>
  </si>
  <si>
    <t>סה"כ אג"ח ממשלת ישראל שהונפקו בחו"ל</t>
  </si>
  <si>
    <t>אג"ח של ממשלת ישראל שהונפקו בחו"ל</t>
  </si>
  <si>
    <t>סה"כ אג"ח שהנפיקו ממשלות זרות בחו"ל</t>
  </si>
  <si>
    <t>אג"ח ל.ס שהנפיקו ממשלות זרות בחו"ל</t>
  </si>
  <si>
    <t>ב.ניירות ערך סחירים</t>
  </si>
  <si>
    <t>שכבת חוב דירוג AA-ומעלה</t>
  </si>
  <si>
    <t>שכבת חוב בדירוג BBB-עד A+</t>
  </si>
  <si>
    <t>שכבת חוב בדרוג BB+ ומטה</t>
  </si>
  <si>
    <t>שכבת הון</t>
  </si>
  <si>
    <t>שכבת חוב בדירוג AA-ומעלה</t>
  </si>
  <si>
    <t>זירת מסחר</t>
  </si>
  <si>
    <t>ישראל</t>
  </si>
  <si>
    <t>חו"ל</t>
  </si>
  <si>
    <t>שיעור מנכסי השקעה**</t>
  </si>
  <si>
    <t>מט"ח</t>
  </si>
  <si>
    <t>קרנות נאמנות</t>
  </si>
  <si>
    <t>סה"כ תעודות השתתפות בקרנות נאמנות</t>
  </si>
  <si>
    <t>6.תעודות השתתפות בקרנות נאמנות בישראל</t>
  </si>
  <si>
    <t>תעודות השתתפות בקרנות נאמנות בחו"ל</t>
  </si>
  <si>
    <t>תעודות סל</t>
  </si>
  <si>
    <t>סה"כ תעודות סל</t>
  </si>
  <si>
    <t>סה"כ שמחקות מדדי מניות בישראל</t>
  </si>
  <si>
    <t>שמחקות מדדי מניות בישראל</t>
  </si>
  <si>
    <t>סה"כ שמחקות מדדי מניות בחו"ל</t>
  </si>
  <si>
    <t>שמחקות מדדי מניות בחו"ל</t>
  </si>
  <si>
    <t>תכלית 500 P&amp;S (PR)</t>
  </si>
  <si>
    <t>TASE</t>
  </si>
  <si>
    <t>תכלית שווקים מתעוררים MSCI (NTR)</t>
  </si>
  <si>
    <t>תכלית 600 STOXX Europe (PR)</t>
  </si>
  <si>
    <t>סה"כ שמחקות מדדים אחרים בישראל</t>
  </si>
  <si>
    <t>שמחקות מדדים אחרים בישראל</t>
  </si>
  <si>
    <t>סה"כ שמחקות מדדים אחרים בחו"ל</t>
  </si>
  <si>
    <t>שמחקות מדדים אחרים בחו"ל</t>
  </si>
  <si>
    <t>סה"כ SHORT</t>
  </si>
  <si>
    <t>SHORT</t>
  </si>
  <si>
    <t>סה"כ שמחקות מדדי מניות</t>
  </si>
  <si>
    <t>שמחקות מדדי מניות</t>
  </si>
  <si>
    <t>סה"כ שמחקות מדדים אחרים</t>
  </si>
  <si>
    <t>שמחקות ממדים אחרים</t>
  </si>
  <si>
    <t>סה"כ SRORT</t>
  </si>
  <si>
    <t>סה"כ תל-אביב 25</t>
  </si>
  <si>
    <t>תל-אביב 25:</t>
  </si>
  <si>
    <t>פועלים מ"ר</t>
  </si>
  <si>
    <t>בורסה ת"א</t>
  </si>
  <si>
    <t>בנקים</t>
  </si>
  <si>
    <t>לאומי מ"ר</t>
  </si>
  <si>
    <t>דיסקונט מ"ר א'</t>
  </si>
  <si>
    <t>בנק מזרחי מ"ר</t>
  </si>
  <si>
    <t>בינלאומי 5 מ"ר</t>
  </si>
  <si>
    <t>שטראוס גרופ מ"ר</t>
  </si>
  <si>
    <t>מזון</t>
  </si>
  <si>
    <t>כימיה גומי ופלסטיק</t>
  </si>
  <si>
    <t>גזית גלוב מ"ר (גלוב ריט מ.ג.ן)</t>
  </si>
  <si>
    <t>נדלן ובינוי</t>
  </si>
  <si>
    <t>טבע מ"ר 1 ש"ח</t>
  </si>
  <si>
    <t>נייס מערכות מ"ר 1 ש"ח</t>
  </si>
  <si>
    <t>טכנולוגיה</t>
  </si>
  <si>
    <t>דלק קידוחים שותפות מוגבלת מ"ר</t>
  </si>
  <si>
    <t>אנרגיה וחיפושי נפט וגז</t>
  </si>
  <si>
    <t>אבנר חיפושי נפט וגז שותפות מוגבלת</t>
  </si>
  <si>
    <t>ישראמקו מ"ר 0.01 ש"ח</t>
  </si>
  <si>
    <t>פרוטארום מ"ר</t>
  </si>
  <si>
    <t>בזק מ"ר 1 ש"ח</t>
  </si>
  <si>
    <t>מסחר</t>
  </si>
  <si>
    <t>מליסרון מ"ר 1 ש"ח</t>
  </si>
  <si>
    <t>אורמת טכנו</t>
  </si>
  <si>
    <t>פז נפט מ"ר</t>
  </si>
  <si>
    <t>השקעה ואחזקות</t>
  </si>
  <si>
    <t>אלביט מערכות מ"ר</t>
  </si>
  <si>
    <t>קבוצת עזריאלי מ"ר</t>
  </si>
  <si>
    <t>סה"כ ת"א 75</t>
  </si>
  <si>
    <t>תל-אביב 75:</t>
  </si>
  <si>
    <t>אגוד מ"ר 1 ש"ח</t>
  </si>
  <si>
    <t>פ.י.ב.י. אחזקות מ"ר</t>
  </si>
  <si>
    <t>גילת מ"ר</t>
  </si>
  <si>
    <t>מג'ק תעשיות תוכנה בע"מ מ"ר</t>
  </si>
  <si>
    <t>אלוני חץ מ"ר</t>
  </si>
  <si>
    <t>אינטרנט זהב מ"ר</t>
  </si>
  <si>
    <t>פורמולה מערכות מ"ר 1 ש"ח</t>
  </si>
  <si>
    <t>חילן טק מ"ר</t>
  </si>
  <si>
    <t>רבוע כחול נדל"ן מ"ר</t>
  </si>
  <si>
    <t>שופרסל מ"ר</t>
  </si>
  <si>
    <t>אקויטל בע"מ מ"ר  (פס פורט לשעבר)</t>
  </si>
  <si>
    <t>יואל מ"ר 5 שקל</t>
  </si>
  <si>
    <t>נפטא מ"ר</t>
  </si>
  <si>
    <t>דלתא גליל מ"ר</t>
  </si>
  <si>
    <t>אופנה והלבשה</t>
  </si>
  <si>
    <t>אשטרום נכסים מ"ר</t>
  </si>
  <si>
    <t>חנ"ל-ים המלח מ"ר</t>
  </si>
  <si>
    <t>בתי זיקוק לנפט מ"ר</t>
  </si>
  <si>
    <t>מבני תעשיה מ"ר</t>
  </si>
  <si>
    <t>הראל השקעות מ"ר (הראל ביטוח)</t>
  </si>
  <si>
    <t>ביטוח</t>
  </si>
  <si>
    <t>נורסטאר החזקות אינק מ"ר</t>
  </si>
  <si>
    <t>אמות השקעות מ"ר</t>
  </si>
  <si>
    <t>מיטרוניקס מ"ר</t>
  </si>
  <si>
    <t>אלרוב נדל"ן ומלונאות בע"מ מ"ר (אלקנ</t>
  </si>
  <si>
    <t>פניקס מ"ר 1 ש"ח</t>
  </si>
  <si>
    <t>שיכון ובינוי אחזקות מ"ר</t>
  </si>
  <si>
    <t>כלכלית ירושלים מ"ר 1 ש"ח</t>
  </si>
  <si>
    <t>אלקו מ"ר</t>
  </si>
  <si>
    <t>לייבפרסון מ"ר</t>
  </si>
  <si>
    <t>כלל אחזקות ביטוח מ"ר</t>
  </si>
  <si>
    <t>נובה מ"ר</t>
  </si>
  <si>
    <t>קומפיוג'ן מ"ר</t>
  </si>
  <si>
    <t>ביומד</t>
  </si>
  <si>
    <t>רציו מ"ר</t>
  </si>
  <si>
    <t>פרטנר תקשורת מ"ר</t>
  </si>
  <si>
    <t>טאוור מ"ר</t>
  </si>
  <si>
    <t>מגדל אחזקות ביטוח בע"מ מ"ר</t>
  </si>
  <si>
    <t>מיטב דש השקעות מ"ר</t>
  </si>
  <si>
    <t>ביטוח ישיר-השקעות פננסיות בע"מ מ"ר</t>
  </si>
  <si>
    <t>פוקס-ויזל מ"ר</t>
  </si>
  <si>
    <t>מטריקס אלקטרוניקה מ"ר (רומטק)</t>
  </si>
  <si>
    <t>סאמיט מ"ר</t>
  </si>
  <si>
    <t>אל על מ"ר</t>
  </si>
  <si>
    <t>שרותים</t>
  </si>
  <si>
    <t>אפריקה ישראל נכסים מ"ר</t>
  </si>
  <si>
    <t>ספאנטק מ"ר</t>
  </si>
  <si>
    <t>עץ נייר ודפוס</t>
  </si>
  <si>
    <t>אינרום תעשיות בניה מ"ר</t>
  </si>
  <si>
    <t>מתכת ומוצרי בניה</t>
  </si>
  <si>
    <t>סלקום מ"ר</t>
  </si>
  <si>
    <t>בי קומיוניקיישנס מ"ר</t>
  </si>
  <si>
    <t>איירפורט מ"ר</t>
  </si>
  <si>
    <t>אבגול תעשיות מ"ר</t>
  </si>
  <si>
    <t>שפיר מניות</t>
  </si>
  <si>
    <t>רמי לוי שווק מניות רגילות</t>
  </si>
  <si>
    <t>אבוגן מניות רגילות</t>
  </si>
  <si>
    <t>מנורה החזקות מ"ר (מנורה חב' לביטוח)</t>
  </si>
  <si>
    <t>מזור טכנולוגיות ניתוחיות מניות</t>
  </si>
  <si>
    <t>מבטח שמיר אחזקות מ"ר (אטאס)</t>
  </si>
  <si>
    <t>אידיאי חברה לבטוח</t>
  </si>
  <si>
    <t>מנקיינד מ"ר</t>
  </si>
  <si>
    <t>ריט 1 מניות רגילות</t>
  </si>
  <si>
    <t>אנרג'יקס מ"ר</t>
  </si>
  <si>
    <t>ביוטיים</t>
  </si>
  <si>
    <t>סודהסטרים</t>
  </si>
  <si>
    <t>אי.די.או מ"ר</t>
  </si>
  <si>
    <t>סה"כ מניות היתר</t>
  </si>
  <si>
    <t>מניות היתר:</t>
  </si>
  <si>
    <t>אופקו הלת'</t>
  </si>
  <si>
    <t>קנון מ"ר</t>
  </si>
  <si>
    <t>פריגו מ"ר</t>
  </si>
  <si>
    <t>סאפיינס מ"ר</t>
  </si>
  <si>
    <t>מיילן</t>
  </si>
  <si>
    <t>סה"כ אופציות 001 CALL</t>
  </si>
  <si>
    <t>אופציות 001 CALL</t>
  </si>
  <si>
    <t>סה"כ אגרות חוב קונצרניות</t>
  </si>
  <si>
    <t>פועלים סדרה 2017/202334 %0.7</t>
  </si>
  <si>
    <t>AAA</t>
  </si>
  <si>
    <t>מעלות</t>
  </si>
  <si>
    <t>18/12/2016</t>
  </si>
  <si>
    <t>אגוד הנפקות סד'ו' 16/2018 %1.6</t>
  </si>
  <si>
    <t>AA-</t>
  </si>
  <si>
    <t>מידרוג</t>
  </si>
  <si>
    <t>אגוד הנפק כ.הת נדחה יט'4.15%19/2021</t>
  </si>
  <si>
    <t>A+</t>
  </si>
  <si>
    <t>אגוד הנפקות ש.הון נדחה 1 2059 %5.3</t>
  </si>
  <si>
    <t>A</t>
  </si>
  <si>
    <t>לאומי ש.הון נדחה סד'200 2060 %4.0</t>
  </si>
  <si>
    <t>AA</t>
  </si>
  <si>
    <t>דיסקונט כ.התחיבות י'19/2022 %3.85</t>
  </si>
  <si>
    <t>נכסים ובנין ג 2009/2017 %5</t>
  </si>
  <si>
    <t>הוט מערכות תקשורת א 2012/2018 %3.9</t>
  </si>
  <si>
    <t>תקשורת ומדיה</t>
  </si>
  <si>
    <t>מזרחי טפחות 44 2022  %0.99</t>
  </si>
  <si>
    <t>אלוני חץ אג"ח ו'2019 %4.25</t>
  </si>
  <si>
    <t>אלוני חץ סדרה ח' 2016/2023 %4.45</t>
  </si>
  <si>
    <t>מזרחי טפחות הנפ 42 %1.1 2030</t>
  </si>
  <si>
    <t>מזרחי טפחות הנפק 43 2021 %4</t>
  </si>
  <si>
    <t>מזרחי טפחות סד 35 2019 %2.58</t>
  </si>
  <si>
    <t>מזרחי טפחות סדרה 38 2015/2021 %0.14</t>
  </si>
  <si>
    <t>מזרחי טפחות סד' 39 2020 %0.64</t>
  </si>
  <si>
    <t>מזרחי טפחות כ. התחייבות 31 %3  2019</t>
  </si>
  <si>
    <t>AA+</t>
  </si>
  <si>
    <t>מזרחי טפחות כ.התחייבות 30 2017 %3.9</t>
  </si>
  <si>
    <t>אינטרנט גולד ד' 18/2022 %6</t>
  </si>
  <si>
    <t>מחשבים</t>
  </si>
  <si>
    <t>A-</t>
  </si>
  <si>
    <t>אינטרנט קווי-זהב ג' 2016/2019 %4.45</t>
  </si>
  <si>
    <t>בינלאומי הנפקות ט'2019/2021 %0.8</t>
  </si>
  <si>
    <t>בינלאומי כ.התח' ה' 2016/2017 %3.85</t>
  </si>
  <si>
    <t>הבינלאומי הראשון כ.התח כא'2019 %2.8</t>
  </si>
  <si>
    <t>הבינלאומי כ.הת. כ' 17/2021 %3.1</t>
  </si>
  <si>
    <t>חברה לישראל סדרה 7' 2017/2021 %4.7</t>
  </si>
  <si>
    <t>דרבן השקעות אג"ח ד' 2014/2021 %4.6</t>
  </si>
  <si>
    <t>רבוע כחול נדל"ן ה' 2018/2023 %3.3</t>
  </si>
  <si>
    <t>ישרס אג'ח טו'2017/2027 %1.58</t>
  </si>
  <si>
    <t>ישרס חב' להשק סד' יב 13/2018 %4.43</t>
  </si>
  <si>
    <t>חברת חשמל 25 2017 %1.21</t>
  </si>
  <si>
    <t>חברת חשמל סד' 27 %3.85 2017/2029</t>
  </si>
  <si>
    <t>חשמל</t>
  </si>
  <si>
    <t>אלקטרה סדרה ג' 2012/2021 %5</t>
  </si>
  <si>
    <t>גזית גלוב אג"ח ד' %5.1 2019/2021</t>
  </si>
  <si>
    <t>גזית גלוב אג"ח יא'2018/2024</t>
  </si>
  <si>
    <t>גזית גלוב סד' י'2015/2019 %6.5</t>
  </si>
  <si>
    <t>שופרסל ד 2014/2029 %2.99</t>
  </si>
  <si>
    <t>שופרסל ו'2020/2028 %4.3</t>
  </si>
  <si>
    <t>קבוצת דלק י"ט 2019/2022 %4.65</t>
  </si>
  <si>
    <t>קבוצת דלק סדרה יח'2016/2022 %6.1</t>
  </si>
  <si>
    <t>קבוצת דלק סד' יג'2013/2021 %4.6</t>
  </si>
  <si>
    <t>קבוצת דלק סד' כב 2012/2021 %4.5</t>
  </si>
  <si>
    <t>אשטרום סדרה 8 17/2022 %4.6</t>
  </si>
  <si>
    <t>.4שלמה אג'ח טז %2.15 2016/2023</t>
  </si>
  <si>
    <t>ש. שלמה החזקות סד'יד 13/2020 %3.75</t>
  </si>
  <si>
    <t>גב ים סד' ו' 21/2026 %4.75</t>
  </si>
  <si>
    <t>מבני תעשיה יח 2021/2024 %2.85</t>
  </si>
  <si>
    <t>נורוסטאר אג"ח ט' 2014/2020 %4.7</t>
  </si>
  <si>
    <t>נורסטאר החזקות י' 2019/2022 %4.42</t>
  </si>
  <si>
    <t>אמות אג"ח ג' 2020 %4.9</t>
  </si>
  <si>
    <t>אמות השקעות ד'%3.2 2028/2023</t>
  </si>
  <si>
    <t>אמות השקעות סדרה א 2010/2019 %4.95</t>
  </si>
  <si>
    <t>אמות סד' ב 2019/2022 %4.8</t>
  </si>
  <si>
    <t>דקסיה ישראל סד י'16/2030 %1.5</t>
  </si>
  <si>
    <t>דקסיה ישראל סד' ז' 2014/2023 %3.55</t>
  </si>
  <si>
    <t>דקסיה (א. השלטון)ב' 2006/2020 %4.65</t>
  </si>
  <si>
    <t>אלרוב נדל"ן ב' 15/2020 %4.8</t>
  </si>
  <si>
    <t>פניקס אג"ח 2 2014/2024 %2.55</t>
  </si>
  <si>
    <t>שיכון ובינוי אג"ח 6 2016/2025 %4.09</t>
  </si>
  <si>
    <t>שיכון ובנוי סדרה 8 2016/2019 %3.65</t>
  </si>
  <si>
    <t>אדמה סדרה ב' 2020/2036 %5.4(מכתשים)</t>
  </si>
  <si>
    <t>בזק  אגח 10 %2.22 2022/2025</t>
  </si>
  <si>
    <t>בזק חברה ישראלית סד 6' 18/2022 %3.7</t>
  </si>
  <si>
    <t>מליסרון  אגח יג 2016/2023 %5.85</t>
  </si>
  <si>
    <t>מליסרון  אגח יד 2016/2026 %2.15</t>
  </si>
  <si>
    <t>מליסרון סדרה ז' 12/2020 %3.4</t>
  </si>
  <si>
    <t>מליסרון סד' ו'2016/2023 %4.90</t>
  </si>
  <si>
    <t>קרדן רכב ט' 2015/2023 %2.65</t>
  </si>
  <si>
    <t>מנורה גיוס הון א' 2022 %4.05</t>
  </si>
  <si>
    <t>פרטנר אג"ח ג' 2016/2018 %3.35</t>
  </si>
  <si>
    <t>הראל ביטוח מימון הנפק ז 2026 %3.85</t>
  </si>
  <si>
    <t>הראל ביטוח מימון והפקות ד'2023 %3.9</t>
  </si>
  <si>
    <t>הראל ביטוח מימוןוהנפקות 2024 %3.9</t>
  </si>
  <si>
    <t>הראל הנפק אגח ח  2024 %2.80</t>
  </si>
  <si>
    <t>הראל הנפקות אג"ח ו'2025 %3.85</t>
  </si>
  <si>
    <t>נצבא החזקות סדרה ו' 2013/2028 %3.05</t>
  </si>
  <si>
    <t>נצבא החזקות 95 2011/2023 %4 ה'</t>
  </si>
  <si>
    <t>דש איפקס הולדינגס 2012/2025 %3.95</t>
  </si>
  <si>
    <t>שרותים פיננסיים</t>
  </si>
  <si>
    <t>אלבר יג 2014/2019 %4.2</t>
  </si>
  <si>
    <t>לאומי התח נד יד</t>
  </si>
  <si>
    <t>לאומי למימון כ.התח ח 2015/2017 %4.4</t>
  </si>
  <si>
    <t>לאומי למימון סד' יב' 2017 %2.6</t>
  </si>
  <si>
    <t>לאומי ש"ה(משני עליון)סד'300 2059 %5</t>
  </si>
  <si>
    <t>פועלים הנפקות 31  2015/2018 %4.5</t>
  </si>
  <si>
    <t>פועלים הנפקות 32 2021/2032 %5</t>
  </si>
  <si>
    <t>פועלים הנפקות 33 18.2020 %1.6</t>
  </si>
  <si>
    <t>פועלים הנפקות טו'2021.2023 %4.2</t>
  </si>
  <si>
    <t>פועלים הנפקות יד'כ.התחיי 19/2022 %4</t>
  </si>
  <si>
    <t>פועלים הנפקות י' 2017/2021 %4.1</t>
  </si>
  <si>
    <t>אפריקה ישראל נכסים ז' 21/2023  %3.7</t>
  </si>
  <si>
    <t>אפריקה נכסים ה' 2013/2019 %5.9</t>
  </si>
  <si>
    <t>סלקום סד' ד' 2013/2017 %5.19</t>
  </si>
  <si>
    <t>ארפורט אג"ח ד' 2014.2020 %1.64</t>
  </si>
  <si>
    <t>ארפורט אג"ח ה' 2015/2029 %2.34</t>
  </si>
  <si>
    <t>ארפורט ג 2012/2018 %3.2</t>
  </si>
  <si>
    <t>כללביט ט' 2028 %2.48</t>
  </si>
  <si>
    <t>כללביט מימון סד' ג' 2024 %3.75</t>
  </si>
  <si>
    <t>ביג אג"ח ח' 2017/2026 %1.34</t>
  </si>
  <si>
    <t>ביג אג"ח סדרה ה' 2014/2022 %2.85</t>
  </si>
  <si>
    <t>ביג מרכזי קניות סד' ג' 2019 %4.85</t>
  </si>
  <si>
    <t>עזריאלי אגח ב 2016/2025 %0.65</t>
  </si>
  <si>
    <t>עזריאלי ד' %1.34 18/2030</t>
  </si>
  <si>
    <t>אשדר חברה לבניה סד א'10/2020 %4.85</t>
  </si>
  <si>
    <t>מגה אור החזקות ד' 2016/2024 %3.35</t>
  </si>
  <si>
    <t>סלע נדלן אג'ח א'2014/2021 %2.75</t>
  </si>
  <si>
    <t>סלע קפיטל נדלן ב' 2015/2025 %2.75</t>
  </si>
  <si>
    <t>סלע קפיטל 18/2029 %1.96</t>
  </si>
  <si>
    <t>מנורה מבטחים החזקות 11/2019 %4.28</t>
  </si>
  <si>
    <t>פניקס הון אגח ה' 2029 %2.25</t>
  </si>
  <si>
    <t>פניקס הון ב' 2022 %3.6</t>
  </si>
  <si>
    <t>מנפיקים כ. התחי' ב' 2015/2019 %5.25</t>
  </si>
  <si>
    <t>מנפיקים כ. התחי' ד' 13/2022 %4.75</t>
  </si>
  <si>
    <t>ד.מנפיקים ש.הון נדחה סד'1 6.4%2058</t>
  </si>
  <si>
    <t>רכבת ישראל אג"ח ב' 2017/2020 %2</t>
  </si>
  <si>
    <t>בראק אן וי סדרה א 2014/2020 %4.9</t>
  </si>
  <si>
    <t>דה זראסאי גרופ לטד א' 16.2022 %4.95</t>
  </si>
  <si>
    <t>ריט 1 אג'ח ד'2014/2024 %4</t>
  </si>
  <si>
    <t>ריט 1 אג"ח סד' ג' 2010/2021 %3.9</t>
  </si>
  <si>
    <t>אשטרום קבוצה אג'ח א'17/2025 %2.4</t>
  </si>
  <si>
    <t>מויניאן סדרה א' 2018/2022 %4.2</t>
  </si>
  <si>
    <t>אגוד הנפ התח יח  2019</t>
  </si>
  <si>
    <t>לאומי אג'ח 178 2024 %3.02</t>
  </si>
  <si>
    <t>לאומי ש.הון נדחה סד'201 2060 %3.392</t>
  </si>
  <si>
    <t>מרכנתיל הנפקות אגח ב 2022 %2.35</t>
  </si>
  <si>
    <t>דיסקונט כ.התחיבות יא'2019/2022 %6.4</t>
  </si>
  <si>
    <t>הוט מערכות ב' 2012/2018 %6.9</t>
  </si>
  <si>
    <t>אלוני חץ ט 2024/2027  %3.85</t>
  </si>
  <si>
    <t>אלוני חץ י 2024/2027 %2.4</t>
  </si>
  <si>
    <t>מזרחי טפחות הנפק 40 %2.98 2025</t>
  </si>
  <si>
    <t>מזרחי טפחות הנפקות 41 %2.47 2022</t>
  </si>
  <si>
    <t>מזרחי טפחות 37 2020 %2.77</t>
  </si>
  <si>
    <t>הבינלאומי הנפקות ח' 19/2021 %1.95</t>
  </si>
  <si>
    <t>חברה לישראל 10 19/2024 %3.85</t>
  </si>
  <si>
    <t>שטראוס גרופ  סד' ד'2017/2023 %4.5</t>
  </si>
  <si>
    <t>ישרס יד' 2016/2027 %5.05</t>
  </si>
  <si>
    <t>כיל אג'ח ה' 2021/2024 %2.45</t>
  </si>
  <si>
    <t>חברת חשמל 26 %4.8 2016/2023</t>
  </si>
  <si>
    <t>נייר חדרה אג"ח 6 2015/2024 %5.89</t>
  </si>
  <si>
    <t>שופרסל אג"ח ה' 2014/2029 %6.25</t>
  </si>
  <si>
    <t>דלק קבוצה אג"ח לא' 20/2025 %4.3</t>
  </si>
  <si>
    <t>קבוצת דלק סד' ט"ו 2015/2017 %8.5</t>
  </si>
  <si>
    <t>קבוצת דלק סד' יד' 2018 %8.5</t>
  </si>
  <si>
    <t>דלתא אג'ח ב'2024 %2.1 +טלבור</t>
  </si>
  <si>
    <t>דלתא אג"ח א 2015/2028 %5</t>
  </si>
  <si>
    <t>אשטרום נכסים 9 2015/2029 %4.9</t>
  </si>
  <si>
    <t>ש.שלמה החזקות טו 13/2020 %5.75</t>
  </si>
  <si>
    <t>אמות אג"ח ה 2021/2026 %3.39</t>
  </si>
  <si>
    <t>לייטסטון אנטרפרייזס א'2015/24 %6.05</t>
  </si>
  <si>
    <t>וילאר אג"ח ז' 2019/2023 %4.6</t>
  </si>
  <si>
    <t>תעשיה אוירית ד' 21/23 ב.ישראל+מרווח</t>
  </si>
  <si>
    <t>אלקטרוניקה</t>
  </si>
  <si>
    <t>שיכון ובינוי אג"ח 7 2014/2019 %5.98</t>
  </si>
  <si>
    <t>אלקו החזקות סדרה י"א 2014/2023 %5.1</t>
  </si>
  <si>
    <t>בזק חב ישראלית סד 7 18/2022 %4.918</t>
  </si>
  <si>
    <t>בזק חב' ישראלית 2022/2025 %3.65</t>
  </si>
  <si>
    <t>בזק סד' 8 2015/2017 %5.7</t>
  </si>
  <si>
    <t>לוינשטיין אג"ח ג'16/2022 %3.8</t>
  </si>
  <si>
    <t>קרדן רכב סד' ח' 15/2023 %3.4</t>
  </si>
  <si>
    <t>מנרב אחזקות א'2061/2023 %3.46</t>
  </si>
  <si>
    <t>פרטנר סדרה ד' 2017/2021 %3.45</t>
  </si>
  <si>
    <t>פז חברת נפט 2024 %1.65</t>
  </si>
  <si>
    <t>פז נפט אג"ח ג'%2.2 2019</t>
  </si>
  <si>
    <t>טאואר סמינקונדקטור ז 20/2023 %2.79</t>
  </si>
  <si>
    <t>אלביט מערכות סד' א'2011/2020 %4.84</t>
  </si>
  <si>
    <t>מגדל ביטוח הון ד' 2027 %3.39</t>
  </si>
  <si>
    <t>מגדל ביטוח גיוס הוןג' %3.58 2027</t>
  </si>
  <si>
    <t>מגדל גיוס הון ה' 2029 %3.29</t>
  </si>
  <si>
    <t>אלבר סד' טו' 2017/2023 %3</t>
  </si>
  <si>
    <t>אלבר שרותי מימונית יד 15/2021 %3.3</t>
  </si>
  <si>
    <t>לאומי למימון סדרה  יג' 2017 %5.4</t>
  </si>
  <si>
    <t>לאומי ש"ה(משני עליון)סד'301 2059 %2</t>
  </si>
  <si>
    <t>פועלים הנפ סד' 29 2017/2019 %5.9</t>
  </si>
  <si>
    <t>פועלים הנ' 30 2018</t>
  </si>
  <si>
    <t>פועלים הנפ טז'כ.ת נדחה 21/23 %6.5</t>
  </si>
  <si>
    <t>פועלים הנפ כ.הת נדחה יג' 2017 %2.3</t>
  </si>
  <si>
    <t>פועלים הנפקות י"א 2017/2021 %6.1</t>
  </si>
  <si>
    <t>ירושלים מימון והנפקות ח' 2015/2019</t>
  </si>
  <si>
    <t>KBS הולדינגס  א' 2019/2023 %4.25</t>
  </si>
  <si>
    <t>אפריקה ישראל ג' 2017/2022 %3.9</t>
  </si>
  <si>
    <t>סלקום יא %3.55 2021/2026</t>
  </si>
  <si>
    <t>בי קומיונקיישנס ב' 2019 %6.5</t>
  </si>
  <si>
    <t>ביקומיונק  ג' 2020/2024 %3.6</t>
  </si>
  <si>
    <t>כללביט סד' י' 2027 %3.92</t>
  </si>
  <si>
    <t>פתאל נכסים סדרה א' 2018/2025 %3.5</t>
  </si>
  <si>
    <t>שפיר הנדס אגח א</t>
  </si>
  <si>
    <t>מנורה מבטחים - אג"ח ג'</t>
  </si>
  <si>
    <t>דה לסר גרופ סדרה ה' 2021/2026 %6.9</t>
  </si>
  <si>
    <t>פניקס הון אג"ח ד'2026 %3.85</t>
  </si>
  <si>
    <t>פניקס הון אגח ו 2026 %3.05</t>
  </si>
  <si>
    <t>דיסקונט מנפיקים כ.התחייבות ט' 2017</t>
  </si>
  <si>
    <t>מנפיקים כ. התחי' ה' 2015/2019 %6.1</t>
  </si>
  <si>
    <t>ספנסר אקוויטי אג"ח א'17/2023 %6.9</t>
  </si>
  <si>
    <t>ג'י.אף.איי א' 2018/2020 %7.75</t>
  </si>
  <si>
    <t>רילייטד א'18/2020 %5.1</t>
  </si>
  <si>
    <t>אחים נאווי 2017/2019 %2.7</t>
  </si>
  <si>
    <t>רכבת ישראל אגח א' 2017/2020 %1.24</t>
  </si>
  <si>
    <t>דה זראסאי אג"ח ב' 2016/2025 5.05</t>
  </si>
  <si>
    <t>דה זראסי אג"ח ג' 2019/2027 %4.35</t>
  </si>
  <si>
    <t>אגוד הנפקות ח'2020 %2.1</t>
  </si>
  <si>
    <t>אגוד ז 2019.2021  %2.95</t>
  </si>
  <si>
    <t>קופרליין סד' א 2017/2022 %6</t>
  </si>
  <si>
    <t>קרסו מוטורס א' %2.75 2016/2026</t>
  </si>
  <si>
    <t>אשטרום קבוצה ב' 16/2025 %4.2</t>
  </si>
  <si>
    <t>אמ.די.ג'י א' 2018/2021 %8.9</t>
  </si>
  <si>
    <t>קליין אינטרנשיונל א' 6.4%17/2021</t>
  </si>
  <si>
    <t>דלשה קפיטל ב 16/2023 %4.6</t>
  </si>
  <si>
    <t>צמודות למדד אחר:</t>
  </si>
  <si>
    <t>סה"כ תעודות חוב מסחריות:</t>
  </si>
  <si>
    <t>סה"כ בישראל:</t>
  </si>
  <si>
    <t>סה"כ צמודות:</t>
  </si>
  <si>
    <t>צמודות למדד:</t>
  </si>
  <si>
    <t>סה"כ לא צמודות:</t>
  </si>
  <si>
    <t>סה"כ צמודות למט"ח:</t>
  </si>
  <si>
    <t>סה"כ בחו"ל:</t>
  </si>
  <si>
    <t>סה"כ חברות ישראליות בחו"ל:</t>
  </si>
  <si>
    <t>סה"כ חברות זרות בחו"ל:</t>
  </si>
  <si>
    <t>תעודות התחייבות ממשלתיות</t>
  </si>
  <si>
    <t>סה"כ צמודות מדד:</t>
  </si>
  <si>
    <t>שגיא</t>
  </si>
  <si>
    <t>גליל</t>
  </si>
  <si>
    <t>גליל 923  2023 %1.75</t>
  </si>
  <si>
    <t>לא מדורג</t>
  </si>
  <si>
    <t>ממשלתי צמוד סדרה 536 2036 %4</t>
  </si>
  <si>
    <t>ממשל צמודה 418 2018 %3.5</t>
  </si>
  <si>
    <t>ממשל צמודה 1019</t>
  </si>
  <si>
    <t>ממשל צמודה 0841  2041  %2.75</t>
  </si>
  <si>
    <t>ממשל צמודה 922</t>
  </si>
  <si>
    <t>ממשל צמודה 0517</t>
  </si>
  <si>
    <t>ממשל צמודה 0545</t>
  </si>
  <si>
    <t>ממשל צמודה 1025</t>
  </si>
  <si>
    <t>ממשל צמודה 1020</t>
  </si>
  <si>
    <t>מ. מדינה גליל %4.00 סדרה 5903</t>
  </si>
  <si>
    <t>גליל סדרה 5904</t>
  </si>
  <si>
    <t>כפיר</t>
  </si>
  <si>
    <t>מלוה קצר מועד (מק"מ)</t>
  </si>
  <si>
    <t>שחר</t>
  </si>
  <si>
    <t>ממשל שקלית 1026</t>
  </si>
  <si>
    <t>ממשלתי שקלית סדרה 217</t>
  </si>
  <si>
    <t>שחר ממשל שקלית 219 %6 2019</t>
  </si>
  <si>
    <t>ממשל שקלית 0120</t>
  </si>
  <si>
    <t>ממשל שקלית 122</t>
  </si>
  <si>
    <t>ממשל שקלית 0142</t>
  </si>
  <si>
    <t>ממשל שקלית 118</t>
  </si>
  <si>
    <t>ממשל שקלית 323   2023 4.25</t>
  </si>
  <si>
    <t>ממשל שקלית 0324</t>
  </si>
  <si>
    <t>ממשל שקלית 0519</t>
  </si>
  <si>
    <t>ממשל שקלית 1017</t>
  </si>
  <si>
    <t>ממשל שקלית 0825</t>
  </si>
  <si>
    <t>ממשל שקלית 1018</t>
  </si>
  <si>
    <t>ממשל שקלית 0421</t>
  </si>
  <si>
    <t>ממשל שקלית 0327</t>
  </si>
  <si>
    <t>גילון</t>
  </si>
  <si>
    <t>ממשל משתנה 0817</t>
  </si>
  <si>
    <t>ממשלתי משתנה 520 2020</t>
  </si>
  <si>
    <t>ממשל משתנה 1121</t>
  </si>
  <si>
    <t>סה"כ צמודות לדולר</t>
  </si>
  <si>
    <t>גלבוע</t>
  </si>
  <si>
    <t>סה"כ אג"ח שממשלת ישראל הנפיקה בחו"ל</t>
  </si>
  <si>
    <t>אג"ח שהנפיקו ממשלות זרות בחו"ל:</t>
  </si>
  <si>
    <t>א.מזומנים ושווי מזומנים</t>
  </si>
  <si>
    <t>סה"כ מזומנים ושווי מזומנים</t>
  </si>
  <si>
    <t>יתרות מזומנים עו"ש בש"ח</t>
  </si>
  <si>
    <t>שקל לשלם (חיוב עתידי מני"ע)</t>
  </si>
  <si>
    <t>יתרות מזומנים ועו"ש נקובים במט"ח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</si>
  <si>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</si>
  <si>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</si>
  <si>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</si>
  <si>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</t>
  </si>
  <si>
    <t>פקדונות במט"ח  עד שלושה חודשים</t>
  </si>
  <si>
    <t>יתרות מזומנים עו"ש נקובים במט"ח</t>
  </si>
  <si>
    <t>פקדונות במט"ח עד שלושה חודשים</t>
  </si>
  <si>
    <t>סכום נכסי הקרן</t>
  </si>
  <si>
    <t>סכום נכסי ההשקעה:</t>
  </si>
  <si>
    <t>שעור מנכסי השקעה*</t>
  </si>
  <si>
    <t>1.נכסים מוצגים לפי שווי הוגן</t>
  </si>
  <si>
    <t>א.מזומנים</t>
  </si>
  <si>
    <t>ב.ניירות ערך סחירים:</t>
  </si>
  <si>
    <t>1.תעודות התחייבות ממשלתיות</t>
  </si>
  <si>
    <t>2.תעודות חוב מסחריות</t>
  </si>
  <si>
    <t>3.אג"ח קונצרני</t>
  </si>
  <si>
    <t>4.מניות</t>
  </si>
  <si>
    <t>5.תעודות סל</t>
  </si>
  <si>
    <t>7.כתבי אופציה</t>
  </si>
  <si>
    <t>8.אופציות</t>
  </si>
  <si>
    <t>9.חוזים עתידיים</t>
  </si>
  <si>
    <t>10.מוצרים מובנים</t>
  </si>
  <si>
    <t>ג.ניירות ערך לא סחירים:</t>
  </si>
  <si>
    <t>5.קרנות השקעה</t>
  </si>
  <si>
    <t>6.כתבי אופציה</t>
  </si>
  <si>
    <t>7.אופציות</t>
  </si>
  <si>
    <t>8.חוזים עתידיים</t>
  </si>
  <si>
    <t>9.מוצרים מובנים</t>
  </si>
  <si>
    <t>ד.הלוואות</t>
  </si>
  <si>
    <t>ה.פקדונות מעל 3 חודשים</t>
  </si>
  <si>
    <t>ו.זכויות במקרקעין</t>
  </si>
  <si>
    <t>ז.השקעה בחברות מוחזקות</t>
  </si>
  <si>
    <t>ח.השקעות אחרות</t>
  </si>
  <si>
    <t>2.נכסים המוצגים לפי עלות מתואמת</t>
  </si>
  <si>
    <t>א.אג"ח קונצרני סחיר</t>
  </si>
  <si>
    <t>ב.אג"ח קונצרני לא סחיר</t>
  </si>
  <si>
    <t>ג.מסגרות אשראי מנוצלות ללווים</t>
  </si>
  <si>
    <t>סה"כ סכום נכסי המסלול או הקרן</t>
  </si>
  <si>
    <t>ט.יתרות התחייבות להשקעה:</t>
  </si>
  <si>
    <t>שם מטבע</t>
  </si>
  <si>
    <t>שע"ח</t>
  </si>
  <si>
    <t>מס.קופה: 7977</t>
  </si>
  <si>
    <t>נדל"ן ובינוי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</si>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</sst>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right" readingOrder="2"/>
    </xf>
    <xf numFmtId="10" fontId="1" fillId="0" borderId="0" xfId="0" applyNumberFormat="1" applyFont="1" applyAlignment="1">
      <alignment horizontal="right" readingOrder="2"/>
    </xf>
    <xf numFmtId="0" fontId="0" fillId="0" borderId="0" xfId="0" applyAlignment="1">
      <alignment horizontal="right" readingOrder="2"/>
    </xf>
    <xf numFmtId="10" fontId="0" fillId="0" borderId="0" xfId="0" applyNumberFormat="1" applyAlignment="1">
      <alignment horizontal="right" readingOrder="2"/>
    </xf>
    <xf numFmtId="4" fontId="0" fillId="0" borderId="0" xfId="0" applyNumberFormat="1" applyAlignment="1">
      <alignment horizontal="right" readingOrder="2"/>
    </xf>
    <xf numFmtId="4" fontId="1" fillId="0" borderId="0" xfId="0" applyNumberFormat="1" applyFont="1" applyAlignment="1">
      <alignment horizontal="right" readingOrder="2"/>
    </xf>
    <xf numFmtId="0" fontId="0" fillId="0" borderId="0" xfId="0" applyAlignment="1">
      <alignment readingOrder="2"/>
    </xf>
    <xf numFmtId="10" fontId="0" fillId="0" borderId="0" xfId="0" applyNumberFormat="1" applyFont="1" applyAlignment="1">
      <alignment horizontal="right" readingOrder="2"/>
    </xf>
    <xf numFmtId="2" fontId="1" fillId="0" borderId="0" xfId="0" applyNumberFormat="1" applyFont="1" applyAlignment="1">
      <alignment horizontal="right" readingOrder="2"/>
    </xf>
    <xf numFmtId="0" fontId="0" fillId="0" borderId="0" xfId="0" applyFont="1" applyAlignment="1">
      <alignment horizontal="right" readingOrder="2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el/&#1514;&#1508;&#1506;&#1493;&#1500;%20&#1488;&#1497;&#1512;&#1504;&#1492;/&#1491;&#1493;&#1495;&#1493;&#1514;%20&#1495;&#1493;&#1491;&#1513;&#1497;&#1497;&#1501;%20&#1500;&#1511;&#1493;&#1508;&#1493;&#1514;%20&#1490;&#1502;&#1500;%20&#1500;&#1492;&#1513;&#1511;&#1506;&#1492;/12.2016/&#1491;&#1493;&#1495;&#1493;&#1514;%20&#1500;&#1488;&#1493;&#1510;&#1512;%20&#1505;&#1493;&#1508;&#1497;&#1497;&#1501;%2012.2016FMR/&#1495;&#1493;&#1491;&#1513;&#1497;%20-%20&#1491;&#1493;&#1495;%20&#1504;&#1499;&#1505;&#1497;&#1501;%20&#1493;&#1514;&#1494;&#1512;&#1497;&#1501;%20&#1502;&#1504;&#1499;&#1505;&#1497;&#1501;-he-797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נכסים ותזרים מנכסים_1"/>
      <sheetName val="תשואה יומית_2"/>
      <sheetName val="חשיפה מטבעית_3"/>
      <sheetName val="הוצאות ישירות בניהול השקעות_4"/>
      <sheetName val="כללי_5"/>
      <sheetName val="תקבולים ותשלומים מחיצוניים_6"/>
      <sheetName val="חשבונות מוצפנים_7"/>
    </sheetNames>
    <sheetDataSet>
      <sheetData sheetId="0">
        <row r="503">
          <cell r="C503">
            <v>599050.89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rightToLeft="1" topLeftCell="A16" workbookViewId="0">
      <selection activeCell="E25" sqref="E25"/>
    </sheetView>
  </sheetViews>
  <sheetFormatPr defaultColWidth="9.125" defaultRowHeight="14.25" x14ac:dyDescent="0.2"/>
  <cols>
    <col min="1" max="1" width="9.125" style="7"/>
    <col min="2" max="2" width="41.125" style="7" bestFit="1" customWidth="1"/>
    <col min="3" max="3" width="23.375" style="7" bestFit="1" customWidth="1"/>
    <col min="4" max="4" width="19.75" style="7" bestFit="1" customWidth="1"/>
    <col min="5" max="16384" width="9.125" style="7"/>
  </cols>
  <sheetData>
    <row r="1" spans="2:4" ht="15" x14ac:dyDescent="0.25">
      <c r="B1" s="1" t="s">
        <v>0</v>
      </c>
      <c r="C1" s="1" t="s">
        <v>1</v>
      </c>
    </row>
    <row r="2" spans="2:4" ht="15" x14ac:dyDescent="0.25">
      <c r="B2" s="1" t="s">
        <v>2</v>
      </c>
    </row>
    <row r="3" spans="2:4" ht="15" x14ac:dyDescent="0.25">
      <c r="B3" s="1" t="s">
        <v>3</v>
      </c>
    </row>
    <row r="4" spans="2:4" ht="15" x14ac:dyDescent="0.25">
      <c r="B4" s="1" t="s">
        <v>697</v>
      </c>
    </row>
    <row r="5" spans="2:4" ht="15" x14ac:dyDescent="0.25">
      <c r="B5" s="1" t="s">
        <v>663</v>
      </c>
    </row>
    <row r="8" spans="2:4" ht="15" x14ac:dyDescent="0.25">
      <c r="B8" s="1" t="s">
        <v>664</v>
      </c>
    </row>
    <row r="9" spans="2:4" ht="15" x14ac:dyDescent="0.25">
      <c r="C9" s="1" t="s">
        <v>54</v>
      </c>
      <c r="D9" s="1" t="s">
        <v>665</v>
      </c>
    </row>
    <row r="10" spans="2:4" ht="15" x14ac:dyDescent="0.25">
      <c r="C10" s="1" t="s">
        <v>22</v>
      </c>
      <c r="D10" s="1" t="s">
        <v>21</v>
      </c>
    </row>
    <row r="11" spans="2:4" ht="15" x14ac:dyDescent="0.25">
      <c r="B11" s="1" t="s">
        <v>666</v>
      </c>
      <c r="C11" s="1">
        <v>0</v>
      </c>
      <c r="D11" s="2">
        <v>0</v>
      </c>
    </row>
    <row r="12" spans="2:4" ht="15" x14ac:dyDescent="0.25">
      <c r="B12" s="1" t="s">
        <v>667</v>
      </c>
      <c r="C12" s="9">
        <f>מזומנים!J10</f>
        <v>795.12143000000003</v>
      </c>
      <c r="D12" s="2">
        <f>C12/$C$43</f>
        <v>0.27196169139564452</v>
      </c>
    </row>
    <row r="13" spans="2:4" ht="15" x14ac:dyDescent="0.25">
      <c r="B13" s="1" t="s">
        <v>668</v>
      </c>
      <c r="C13" s="1">
        <v>0</v>
      </c>
      <c r="D13" s="2">
        <f t="shared" ref="D13:D43" si="0">C13/$C$43</f>
        <v>0</v>
      </c>
    </row>
    <row r="14" spans="2:4" ht="15" x14ac:dyDescent="0.25">
      <c r="B14" s="1" t="s">
        <v>669</v>
      </c>
      <c r="C14" s="1">
        <v>614.54999999999995</v>
      </c>
      <c r="D14" s="2">
        <f t="shared" si="0"/>
        <v>0.21019941249375371</v>
      </c>
    </row>
    <row r="15" spans="2:4" ht="15" x14ac:dyDescent="0.25">
      <c r="B15" s="1" t="s">
        <v>670</v>
      </c>
      <c r="C15" s="1">
        <v>0</v>
      </c>
      <c r="D15" s="2">
        <f t="shared" si="0"/>
        <v>0</v>
      </c>
    </row>
    <row r="16" spans="2:4" ht="15" x14ac:dyDescent="0.25">
      <c r="B16" s="1" t="s">
        <v>671</v>
      </c>
      <c r="C16" s="1">
        <v>766.7</v>
      </c>
      <c r="D16" s="2">
        <f t="shared" si="0"/>
        <v>0.26224048418999429</v>
      </c>
    </row>
    <row r="17" spans="2:4" ht="15" x14ac:dyDescent="0.25">
      <c r="B17" s="1" t="s">
        <v>672</v>
      </c>
      <c r="C17" s="1">
        <v>55.42</v>
      </c>
      <c r="D17" s="2">
        <f t="shared" si="0"/>
        <v>1.8955742316172537E-2</v>
      </c>
    </row>
    <row r="18" spans="2:4" ht="15" x14ac:dyDescent="0.25">
      <c r="B18" s="1" t="s">
        <v>673</v>
      </c>
      <c r="C18" s="1">
        <v>92.21</v>
      </c>
      <c r="D18" s="2">
        <f t="shared" si="0"/>
        <v>3.153931791725495E-2</v>
      </c>
    </row>
    <row r="19" spans="2:4" ht="15" x14ac:dyDescent="0.25">
      <c r="B19" s="1" t="s">
        <v>247</v>
      </c>
      <c r="C19" s="1">
        <v>0</v>
      </c>
      <c r="D19" s="2">
        <f t="shared" si="0"/>
        <v>0</v>
      </c>
    </row>
    <row r="20" spans="2:4" ht="15" x14ac:dyDescent="0.25">
      <c r="B20" s="1" t="s">
        <v>674</v>
      </c>
      <c r="C20" s="1">
        <v>0</v>
      </c>
      <c r="D20" s="2">
        <f t="shared" si="0"/>
        <v>0</v>
      </c>
    </row>
    <row r="21" spans="2:4" ht="15" x14ac:dyDescent="0.25">
      <c r="B21" s="1" t="s">
        <v>675</v>
      </c>
      <c r="C21" s="1">
        <v>0</v>
      </c>
      <c r="D21" s="2">
        <f t="shared" si="0"/>
        <v>0</v>
      </c>
    </row>
    <row r="22" spans="2:4" ht="15" x14ac:dyDescent="0.25">
      <c r="B22" s="1" t="s">
        <v>676</v>
      </c>
      <c r="C22" s="1">
        <v>0</v>
      </c>
      <c r="D22" s="2">
        <f t="shared" si="0"/>
        <v>0</v>
      </c>
    </row>
    <row r="23" spans="2:4" ht="15" x14ac:dyDescent="0.25">
      <c r="B23" s="1" t="s">
        <v>677</v>
      </c>
      <c r="C23" s="1">
        <v>0</v>
      </c>
      <c r="D23" s="2">
        <f t="shared" si="0"/>
        <v>0</v>
      </c>
    </row>
    <row r="24" spans="2:4" ht="15" x14ac:dyDescent="0.25">
      <c r="B24" s="1" t="s">
        <v>678</v>
      </c>
      <c r="C24" s="1">
        <v>0</v>
      </c>
      <c r="D24" s="2">
        <f t="shared" si="0"/>
        <v>0</v>
      </c>
    </row>
    <row r="25" spans="2:4" ht="15" x14ac:dyDescent="0.25">
      <c r="B25" s="1" t="s">
        <v>669</v>
      </c>
      <c r="C25" s="1">
        <v>0</v>
      </c>
      <c r="D25" s="2">
        <f t="shared" si="0"/>
        <v>0</v>
      </c>
    </row>
    <row r="26" spans="2:4" ht="15" x14ac:dyDescent="0.25">
      <c r="B26" s="1" t="s">
        <v>670</v>
      </c>
      <c r="C26" s="1">
        <v>0</v>
      </c>
      <c r="D26" s="2">
        <f t="shared" si="0"/>
        <v>0</v>
      </c>
    </row>
    <row r="27" spans="2:4" ht="15" x14ac:dyDescent="0.25">
      <c r="B27" s="1" t="s">
        <v>671</v>
      </c>
      <c r="C27" s="1">
        <v>0</v>
      </c>
      <c r="D27" s="2">
        <f t="shared" si="0"/>
        <v>0</v>
      </c>
    </row>
    <row r="28" spans="2:4" ht="15" x14ac:dyDescent="0.25">
      <c r="B28" s="1" t="s">
        <v>672</v>
      </c>
      <c r="C28" s="1">
        <v>0</v>
      </c>
      <c r="D28" s="2">
        <f t="shared" si="0"/>
        <v>0</v>
      </c>
    </row>
    <row r="29" spans="2:4" ht="15" x14ac:dyDescent="0.25">
      <c r="B29" s="1" t="s">
        <v>679</v>
      </c>
      <c r="C29" s="1">
        <v>0</v>
      </c>
      <c r="D29" s="2">
        <f t="shared" si="0"/>
        <v>0</v>
      </c>
    </row>
    <row r="30" spans="2:4" ht="15" x14ac:dyDescent="0.25">
      <c r="B30" s="1" t="s">
        <v>680</v>
      </c>
      <c r="C30" s="1">
        <v>0</v>
      </c>
      <c r="D30" s="2">
        <f t="shared" si="0"/>
        <v>0</v>
      </c>
    </row>
    <row r="31" spans="2:4" ht="15" x14ac:dyDescent="0.25">
      <c r="B31" s="1" t="s">
        <v>681</v>
      </c>
      <c r="C31" s="1">
        <v>0</v>
      </c>
      <c r="D31" s="2">
        <f t="shared" si="0"/>
        <v>0</v>
      </c>
    </row>
    <row r="32" spans="2:4" ht="15" x14ac:dyDescent="0.25">
      <c r="B32" s="1" t="s">
        <v>682</v>
      </c>
      <c r="C32" s="1">
        <v>0</v>
      </c>
      <c r="D32" s="2">
        <f t="shared" si="0"/>
        <v>0</v>
      </c>
    </row>
    <row r="33" spans="2:4" ht="15" x14ac:dyDescent="0.25">
      <c r="B33" s="1" t="s">
        <v>683</v>
      </c>
      <c r="C33" s="1">
        <v>0</v>
      </c>
      <c r="D33" s="2">
        <f t="shared" si="0"/>
        <v>0</v>
      </c>
    </row>
    <row r="34" spans="2:4" ht="15" x14ac:dyDescent="0.25">
      <c r="B34" s="1" t="s">
        <v>684</v>
      </c>
      <c r="C34" s="1">
        <v>0</v>
      </c>
      <c r="D34" s="2">
        <f t="shared" si="0"/>
        <v>0</v>
      </c>
    </row>
    <row r="35" spans="2:4" ht="15" x14ac:dyDescent="0.25">
      <c r="B35" s="1" t="s">
        <v>685</v>
      </c>
      <c r="C35" s="1">
        <v>0</v>
      </c>
      <c r="D35" s="2">
        <f t="shared" si="0"/>
        <v>0</v>
      </c>
    </row>
    <row r="36" spans="2:4" ht="15" x14ac:dyDescent="0.25">
      <c r="B36" s="1" t="s">
        <v>686</v>
      </c>
      <c r="C36" s="1">
        <v>0</v>
      </c>
      <c r="D36" s="2">
        <f t="shared" si="0"/>
        <v>0</v>
      </c>
    </row>
    <row r="37" spans="2:4" ht="15" x14ac:dyDescent="0.25">
      <c r="B37" s="1" t="s">
        <v>687</v>
      </c>
      <c r="C37" s="1">
        <v>0</v>
      </c>
      <c r="D37" s="2">
        <f t="shared" si="0"/>
        <v>0</v>
      </c>
    </row>
    <row r="38" spans="2:4" ht="15" x14ac:dyDescent="0.25">
      <c r="B38" s="1" t="s">
        <v>688</v>
      </c>
      <c r="C38" s="6">
        <f>'השקעות אחרות'!I9</f>
        <v>599.65088999999944</v>
      </c>
      <c r="D38" s="2">
        <f t="shared" si="0"/>
        <v>0.20510335168717991</v>
      </c>
    </row>
    <row r="39" spans="2:4" ht="15" x14ac:dyDescent="0.25">
      <c r="B39" s="1" t="s">
        <v>689</v>
      </c>
      <c r="C39" s="1">
        <v>0</v>
      </c>
      <c r="D39" s="2">
        <f t="shared" si="0"/>
        <v>0</v>
      </c>
    </row>
    <row r="40" spans="2:4" ht="15" x14ac:dyDescent="0.25">
      <c r="B40" s="1" t="s">
        <v>690</v>
      </c>
      <c r="C40" s="1">
        <v>0</v>
      </c>
      <c r="D40" s="2">
        <f t="shared" si="0"/>
        <v>0</v>
      </c>
    </row>
    <row r="41" spans="2:4" ht="15" x14ac:dyDescent="0.25">
      <c r="B41" s="1" t="s">
        <v>691</v>
      </c>
      <c r="C41" s="1">
        <v>0</v>
      </c>
      <c r="D41" s="2">
        <f t="shared" si="0"/>
        <v>0</v>
      </c>
    </row>
    <row r="42" spans="2:4" ht="15" x14ac:dyDescent="0.25">
      <c r="B42" s="1" t="s">
        <v>692</v>
      </c>
      <c r="C42" s="1">
        <v>0</v>
      </c>
      <c r="D42" s="2">
        <f t="shared" si="0"/>
        <v>0</v>
      </c>
    </row>
    <row r="43" spans="2:4" ht="15" x14ac:dyDescent="0.25">
      <c r="B43" s="1" t="s">
        <v>693</v>
      </c>
      <c r="C43" s="6">
        <f>SUM(C11:C42)</f>
        <v>2923.6523199999997</v>
      </c>
      <c r="D43" s="2">
        <f t="shared" si="0"/>
        <v>1</v>
      </c>
    </row>
    <row r="44" spans="2:4" ht="15" x14ac:dyDescent="0.25">
      <c r="B44" s="1" t="s">
        <v>694</v>
      </c>
      <c r="C44" s="1">
        <v>0</v>
      </c>
      <c r="D44" s="2">
        <v>0</v>
      </c>
    </row>
    <row r="46" spans="2:4" ht="15" x14ac:dyDescent="0.25">
      <c r="B46" s="1" t="s">
        <v>695</v>
      </c>
      <c r="C46" s="1" t="s">
        <v>12</v>
      </c>
      <c r="D46" s="1" t="s">
        <v>696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rightToLeft="1" workbookViewId="0">
      <selection activeCell="A41" sqref="A41:IV41"/>
    </sheetView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697</v>
      </c>
    </row>
    <row r="5" spans="2:12" ht="15" x14ac:dyDescent="0.25">
      <c r="B5" s="1" t="s">
        <v>234</v>
      </c>
    </row>
    <row r="6" spans="2:12" ht="15" x14ac:dyDescent="0.25">
      <c r="B6" s="1" t="s">
        <v>184</v>
      </c>
    </row>
    <row r="8" spans="2:12" ht="15" x14ac:dyDescent="0.25">
      <c r="B8" s="1" t="s">
        <v>5</v>
      </c>
      <c r="C8" s="1" t="s">
        <v>6</v>
      </c>
      <c r="D8" s="1" t="s">
        <v>240</v>
      </c>
      <c r="E8" s="1" t="s">
        <v>7</v>
      </c>
      <c r="F8" s="1" t="s">
        <v>12</v>
      </c>
      <c r="G8" s="1" t="s">
        <v>15</v>
      </c>
      <c r="H8" s="1" t="s">
        <v>138</v>
      </c>
      <c r="I8" s="1" t="s">
        <v>164</v>
      </c>
      <c r="J8" s="1" t="s">
        <v>17</v>
      </c>
      <c r="K8" s="1" t="s">
        <v>18</v>
      </c>
      <c r="L8" s="1" t="s">
        <v>243</v>
      </c>
    </row>
    <row r="9" spans="2:12" ht="15" x14ac:dyDescent="0.25">
      <c r="H9" s="1" t="s">
        <v>139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185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46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178</v>
      </c>
    </row>
    <row r="13" spans="2:12" ht="15" x14ac:dyDescent="0.25">
      <c r="B13" s="1" t="s">
        <v>244</v>
      </c>
    </row>
    <row r="14" spans="2:12" ht="15" x14ac:dyDescent="0.25">
      <c r="B14" s="1" t="s">
        <v>181</v>
      </c>
    </row>
    <row r="15" spans="2:12" ht="15" x14ac:dyDescent="0.25">
      <c r="B15" s="1" t="s">
        <v>33</v>
      </c>
    </row>
    <row r="16" spans="2:12" ht="15" x14ac:dyDescent="0.25">
      <c r="B16" s="1" t="s">
        <v>117</v>
      </c>
      <c r="I16" s="1">
        <v>0</v>
      </c>
      <c r="J16" s="2">
        <v>0</v>
      </c>
      <c r="K16" s="2">
        <v>0</v>
      </c>
      <c r="L16" s="2">
        <v>0</v>
      </c>
    </row>
    <row r="17" spans="2:2" ht="15" x14ac:dyDescent="0.25">
      <c r="B17" s="1" t="s">
        <v>178</v>
      </c>
    </row>
    <row r="18" spans="2:2" ht="15" x14ac:dyDescent="0.25">
      <c r="B18" s="1" t="s">
        <v>183</v>
      </c>
    </row>
    <row r="19" spans="2:2" ht="15" x14ac:dyDescent="0.25">
      <c r="B19" s="1" t="s">
        <v>181</v>
      </c>
    </row>
    <row r="20" spans="2:2" ht="15" x14ac:dyDescent="0.25">
      <c r="B20" s="1" t="s">
        <v>188</v>
      </c>
    </row>
    <row r="21" spans="2:2" ht="15" x14ac:dyDescent="0.25">
      <c r="B21" s="1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rightToLeft="1" workbookViewId="0">
      <selection activeCell="A41" sqref="A41:IV41"/>
    </sheetView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697</v>
      </c>
    </row>
    <row r="5" spans="2:11" ht="15" x14ac:dyDescent="0.25">
      <c r="B5" s="1" t="s">
        <v>234</v>
      </c>
    </row>
    <row r="6" spans="2:11" ht="15" x14ac:dyDescent="0.25">
      <c r="B6" s="1" t="s">
        <v>175</v>
      </c>
    </row>
    <row r="8" spans="2:11" ht="15" x14ac:dyDescent="0.25">
      <c r="B8" s="1" t="s">
        <v>5</v>
      </c>
      <c r="C8" s="1" t="s">
        <v>6</v>
      </c>
      <c r="D8" s="1" t="s">
        <v>240</v>
      </c>
      <c r="E8" s="1" t="s">
        <v>7</v>
      </c>
      <c r="F8" s="1" t="s">
        <v>12</v>
      </c>
      <c r="G8" s="1" t="s">
        <v>15</v>
      </c>
      <c r="H8" s="1" t="s">
        <v>138</v>
      </c>
      <c r="I8" s="1" t="s">
        <v>164</v>
      </c>
      <c r="J8" s="1" t="s">
        <v>18</v>
      </c>
      <c r="K8" s="1" t="s">
        <v>19</v>
      </c>
    </row>
    <row r="9" spans="2:11" ht="15" x14ac:dyDescent="0.25">
      <c r="H9" s="1" t="s">
        <v>139</v>
      </c>
      <c r="I9" s="1" t="s">
        <v>22</v>
      </c>
      <c r="J9" s="1" t="s">
        <v>21</v>
      </c>
      <c r="K9" s="1" t="s">
        <v>21</v>
      </c>
    </row>
    <row r="10" spans="2:11" ht="15" x14ac:dyDescent="0.25">
      <c r="B10" s="1" t="s">
        <v>176</v>
      </c>
      <c r="I10" s="1">
        <v>0</v>
      </c>
      <c r="J10" s="2">
        <v>0</v>
      </c>
      <c r="K10" s="2">
        <v>0</v>
      </c>
    </row>
    <row r="11" spans="2:11" ht="15" x14ac:dyDescent="0.25">
      <c r="B11" s="1" t="s">
        <v>46</v>
      </c>
      <c r="I11" s="1">
        <v>0</v>
      </c>
      <c r="J11" s="2">
        <v>0</v>
      </c>
      <c r="K11" s="2">
        <v>0</v>
      </c>
    </row>
    <row r="12" spans="2:11" ht="15" x14ac:dyDescent="0.25">
      <c r="B12" s="1" t="s">
        <v>241</v>
      </c>
    </row>
    <row r="13" spans="2:11" ht="15" x14ac:dyDescent="0.25">
      <c r="B13" s="1" t="s">
        <v>117</v>
      </c>
      <c r="I13" s="1">
        <v>0</v>
      </c>
      <c r="J13" s="2">
        <v>0</v>
      </c>
      <c r="K13" s="2">
        <v>0</v>
      </c>
    </row>
    <row r="14" spans="2:11" ht="15" x14ac:dyDescent="0.25">
      <c r="B14" s="1" t="s">
        <v>242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rightToLeft="1" workbookViewId="0">
      <selection activeCell="A41" sqref="A41:IV41"/>
    </sheetView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697</v>
      </c>
    </row>
    <row r="5" spans="2:17" ht="15" x14ac:dyDescent="0.25">
      <c r="B5" s="1" t="s">
        <v>234</v>
      </c>
    </row>
    <row r="6" spans="2:17" ht="15" x14ac:dyDescent="0.25">
      <c r="B6" s="1" t="s">
        <v>162</v>
      </c>
    </row>
    <row r="8" spans="2:17" ht="15" x14ac:dyDescent="0.25">
      <c r="B8" s="1" t="s">
        <v>5</v>
      </c>
      <c r="C8" s="1" t="s">
        <v>6</v>
      </c>
      <c r="D8" s="1" t="s">
        <v>163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53</v>
      </c>
      <c r="L8" s="1" t="s">
        <v>15</v>
      </c>
      <c r="M8" s="1" t="s">
        <v>138</v>
      </c>
      <c r="N8" s="1" t="s">
        <v>164</v>
      </c>
      <c r="O8" s="1" t="s">
        <v>17</v>
      </c>
      <c r="P8" s="1" t="s">
        <v>18</v>
      </c>
      <c r="Q8" s="1" t="s">
        <v>19</v>
      </c>
    </row>
    <row r="9" spans="2:17" ht="15" x14ac:dyDescent="0.25">
      <c r="H9" s="1" t="s">
        <v>20</v>
      </c>
      <c r="J9" s="1" t="s">
        <v>21</v>
      </c>
      <c r="K9" s="1" t="s">
        <v>21</v>
      </c>
      <c r="M9" s="1" t="s">
        <v>139</v>
      </c>
      <c r="N9" s="1" t="s">
        <v>22</v>
      </c>
      <c r="O9" s="1" t="s">
        <v>21</v>
      </c>
      <c r="P9" s="1" t="s">
        <v>21</v>
      </c>
      <c r="Q9" s="1" t="s">
        <v>21</v>
      </c>
    </row>
    <row r="10" spans="2:17" ht="15" x14ac:dyDescent="0.25">
      <c r="B10" s="1" t="s">
        <v>165</v>
      </c>
      <c r="H10" s="1">
        <v>0</v>
      </c>
      <c r="K10" s="2">
        <v>0</v>
      </c>
      <c r="N10" s="1">
        <v>0</v>
      </c>
      <c r="O10" s="2">
        <v>0</v>
      </c>
      <c r="P10" s="2">
        <v>0</v>
      </c>
      <c r="Q10" s="2">
        <v>0</v>
      </c>
    </row>
    <row r="11" spans="2:17" ht="15" x14ac:dyDescent="0.25">
      <c r="B11" s="1" t="s">
        <v>46</v>
      </c>
      <c r="H11" s="1">
        <v>0</v>
      </c>
      <c r="K11" s="2">
        <v>0</v>
      </c>
      <c r="N11" s="1">
        <v>0</v>
      </c>
      <c r="O11" s="2">
        <v>0</v>
      </c>
      <c r="P11" s="2">
        <v>0</v>
      </c>
      <c r="Q11" s="2">
        <v>0</v>
      </c>
    </row>
    <row r="12" spans="2:17" ht="15" x14ac:dyDescent="0.25">
      <c r="B12" s="1" t="s">
        <v>166</v>
      </c>
      <c r="H12" s="1">
        <v>0</v>
      </c>
      <c r="K12" s="2">
        <v>0</v>
      </c>
      <c r="N12" s="1">
        <v>0</v>
      </c>
      <c r="O12" s="2">
        <v>0</v>
      </c>
      <c r="P12" s="2">
        <v>0</v>
      </c>
      <c r="Q12" s="2">
        <v>0</v>
      </c>
    </row>
    <row r="13" spans="2:17" ht="15" x14ac:dyDescent="0.25">
      <c r="B13" s="1" t="s">
        <v>167</v>
      </c>
    </row>
    <row r="14" spans="2:17" ht="15" x14ac:dyDescent="0.25">
      <c r="B14" s="1" t="s">
        <v>168</v>
      </c>
      <c r="H14" s="1">
        <v>0</v>
      </c>
      <c r="K14" s="2">
        <v>0</v>
      </c>
      <c r="N14" s="1">
        <v>0</v>
      </c>
      <c r="O14" s="2">
        <v>0</v>
      </c>
      <c r="P14" s="2">
        <v>0</v>
      </c>
      <c r="Q14" s="2">
        <v>0</v>
      </c>
    </row>
    <row r="15" spans="2:17" ht="15" x14ac:dyDescent="0.25">
      <c r="B15" s="1" t="s">
        <v>169</v>
      </c>
    </row>
    <row r="16" spans="2:17" ht="15" x14ac:dyDescent="0.25">
      <c r="B16" s="1" t="s">
        <v>170</v>
      </c>
      <c r="H16" s="1">
        <v>0</v>
      </c>
      <c r="K16" s="2">
        <v>0</v>
      </c>
      <c r="N16" s="1">
        <v>0</v>
      </c>
      <c r="O16" s="2">
        <v>0</v>
      </c>
      <c r="P16" s="2">
        <v>0</v>
      </c>
      <c r="Q16" s="2">
        <v>0</v>
      </c>
    </row>
    <row r="17" spans="2:17" ht="15" x14ac:dyDescent="0.25">
      <c r="B17" s="1" t="s">
        <v>235</v>
      </c>
    </row>
    <row r="18" spans="2:17" ht="15" x14ac:dyDescent="0.25">
      <c r="B18" s="1" t="s">
        <v>236</v>
      </c>
    </row>
    <row r="19" spans="2:17" ht="15" x14ac:dyDescent="0.25">
      <c r="B19" s="1" t="s">
        <v>237</v>
      </c>
    </row>
    <row r="20" spans="2:17" ht="15" x14ac:dyDescent="0.25">
      <c r="B20" s="1" t="s">
        <v>238</v>
      </c>
    </row>
    <row r="21" spans="2:17" ht="15" x14ac:dyDescent="0.25">
      <c r="B21" s="1" t="s">
        <v>117</v>
      </c>
      <c r="H21" s="1">
        <v>0</v>
      </c>
      <c r="K21" s="2">
        <v>0</v>
      </c>
      <c r="N21" s="1">
        <v>0</v>
      </c>
      <c r="O21" s="2">
        <v>0</v>
      </c>
      <c r="P21" s="2">
        <v>0</v>
      </c>
      <c r="Q21" s="2">
        <v>0</v>
      </c>
    </row>
    <row r="22" spans="2:17" ht="15" x14ac:dyDescent="0.25">
      <c r="B22" s="1" t="s">
        <v>166</v>
      </c>
      <c r="H22" s="1">
        <v>0</v>
      </c>
      <c r="K22" s="2">
        <v>0</v>
      </c>
      <c r="N22" s="1">
        <v>0</v>
      </c>
      <c r="O22" s="2">
        <v>0</v>
      </c>
      <c r="P22" s="2">
        <v>0</v>
      </c>
      <c r="Q22" s="2">
        <v>0</v>
      </c>
    </row>
    <row r="23" spans="2:17" ht="15" x14ac:dyDescent="0.25">
      <c r="B23" s="1" t="s">
        <v>167</v>
      </c>
    </row>
    <row r="24" spans="2:17" ht="15" x14ac:dyDescent="0.25">
      <c r="B24" s="1" t="s">
        <v>168</v>
      </c>
      <c r="H24" s="1">
        <v>0</v>
      </c>
      <c r="K24" s="2">
        <v>0</v>
      </c>
      <c r="N24" s="1">
        <v>0</v>
      </c>
      <c r="O24" s="2">
        <v>0</v>
      </c>
      <c r="P24" s="2">
        <v>0</v>
      </c>
      <c r="Q24" s="2">
        <v>0</v>
      </c>
    </row>
    <row r="25" spans="2:17" ht="15" x14ac:dyDescent="0.25">
      <c r="B25" s="1" t="s">
        <v>169</v>
      </c>
    </row>
    <row r="26" spans="2:17" ht="15" x14ac:dyDescent="0.25">
      <c r="B26" s="1" t="s">
        <v>170</v>
      </c>
      <c r="H26" s="1">
        <v>0</v>
      </c>
      <c r="K26" s="2">
        <v>0</v>
      </c>
      <c r="N26" s="1">
        <v>0</v>
      </c>
      <c r="O26" s="2">
        <v>0</v>
      </c>
      <c r="P26" s="2">
        <v>0</v>
      </c>
      <c r="Q26" s="2">
        <v>0</v>
      </c>
    </row>
    <row r="27" spans="2:17" ht="15" x14ac:dyDescent="0.25">
      <c r="B27" s="1" t="s">
        <v>239</v>
      </c>
    </row>
    <row r="28" spans="2:17" ht="15" x14ac:dyDescent="0.25">
      <c r="B28" s="1" t="s">
        <v>236</v>
      </c>
    </row>
    <row r="29" spans="2:17" ht="15" x14ac:dyDescent="0.25">
      <c r="B29" s="1" t="s">
        <v>237</v>
      </c>
    </row>
    <row r="30" spans="2:17" ht="15" x14ac:dyDescent="0.25">
      <c r="B30" s="1" t="s">
        <v>238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rightToLeft="1" workbookViewId="0">
      <selection activeCell="A41" sqref="A41:IV41"/>
    </sheetView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697</v>
      </c>
    </row>
    <row r="5" spans="2:16" ht="15" x14ac:dyDescent="0.25">
      <c r="B5" s="1" t="s">
        <v>161</v>
      </c>
    </row>
    <row r="6" spans="2:16" ht="15" x14ac:dyDescent="0.25">
      <c r="B6" s="1" t="s">
        <v>225</v>
      </c>
    </row>
    <row r="8" spans="2:16" ht="15" x14ac:dyDescent="0.25">
      <c r="B8" s="1" t="s">
        <v>5</v>
      </c>
      <c r="C8" s="1" t="s">
        <v>6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53</v>
      </c>
      <c r="K8" s="1" t="s">
        <v>15</v>
      </c>
      <c r="L8" s="1" t="s">
        <v>138</v>
      </c>
      <c r="M8" s="1" t="s">
        <v>164</v>
      </c>
      <c r="N8" s="1" t="s">
        <v>17</v>
      </c>
      <c r="O8" s="1" t="s">
        <v>18</v>
      </c>
      <c r="P8" s="1" t="s">
        <v>19</v>
      </c>
    </row>
    <row r="9" spans="2:16" ht="15" x14ac:dyDescent="0.25">
      <c r="G9" s="1" t="s">
        <v>20</v>
      </c>
      <c r="I9" s="1" t="s">
        <v>21</v>
      </c>
      <c r="J9" s="1" t="s">
        <v>21</v>
      </c>
      <c r="L9" s="1" t="s">
        <v>139</v>
      </c>
      <c r="M9" s="1" t="s">
        <v>22</v>
      </c>
      <c r="N9" s="1" t="s">
        <v>21</v>
      </c>
      <c r="O9" s="1" t="s">
        <v>21</v>
      </c>
      <c r="P9" s="1" t="s">
        <v>21</v>
      </c>
    </row>
    <row r="10" spans="2:16" ht="15" x14ac:dyDescent="0.25">
      <c r="B10" s="1" t="s">
        <v>226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46</v>
      </c>
      <c r="G11" s="1">
        <v>0</v>
      </c>
      <c r="J11" s="2">
        <v>0</v>
      </c>
      <c r="M11" s="1">
        <v>0</v>
      </c>
      <c r="N11" s="2">
        <v>0</v>
      </c>
      <c r="O11" s="2">
        <v>0</v>
      </c>
      <c r="P11" s="2">
        <v>0</v>
      </c>
    </row>
    <row r="12" spans="2:16" ht="15" x14ac:dyDescent="0.25">
      <c r="B12" s="1" t="s">
        <v>227</v>
      </c>
    </row>
    <row r="13" spans="2:16" ht="15" x14ac:dyDescent="0.25">
      <c r="B13" s="1" t="s">
        <v>228</v>
      </c>
    </row>
    <row r="14" spans="2:16" ht="15" x14ac:dyDescent="0.25">
      <c r="B14" s="1" t="s">
        <v>229</v>
      </c>
    </row>
    <row r="15" spans="2:16" ht="15" x14ac:dyDescent="0.25">
      <c r="B15" s="1" t="s">
        <v>33</v>
      </c>
    </row>
    <row r="16" spans="2:16" ht="15" x14ac:dyDescent="0.25">
      <c r="B16" s="1" t="s">
        <v>117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  <c r="P16" s="2">
        <v>0</v>
      </c>
    </row>
    <row r="17" spans="2:16" ht="15" x14ac:dyDescent="0.25">
      <c r="B17" s="1" t="s">
        <v>230</v>
      </c>
      <c r="G17" s="1">
        <v>0</v>
      </c>
      <c r="J17" s="2">
        <v>0</v>
      </c>
      <c r="M17" s="1">
        <v>0</v>
      </c>
      <c r="N17" s="2">
        <v>0</v>
      </c>
      <c r="O17" s="2">
        <v>0</v>
      </c>
      <c r="P17" s="2">
        <v>0</v>
      </c>
    </row>
    <row r="18" spans="2:16" ht="15" x14ac:dyDescent="0.25">
      <c r="B18" s="1" t="s">
        <v>231</v>
      </c>
    </row>
    <row r="19" spans="2:16" ht="15" x14ac:dyDescent="0.25">
      <c r="B19" s="1" t="s">
        <v>232</v>
      </c>
      <c r="G19" s="1">
        <v>0</v>
      </c>
      <c r="J19" s="2">
        <v>0</v>
      </c>
      <c r="M19" s="1">
        <v>0</v>
      </c>
      <c r="N19" s="2">
        <v>0</v>
      </c>
      <c r="O19" s="2">
        <v>0</v>
      </c>
      <c r="P19" s="2">
        <v>0</v>
      </c>
    </row>
    <row r="20" spans="2:16" ht="15" x14ac:dyDescent="0.25">
      <c r="B20" s="1" t="s">
        <v>233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rightToLeft="1" workbookViewId="0">
      <selection activeCell="A41" sqref="A41:IV41"/>
    </sheetView>
  </sheetViews>
  <sheetFormatPr defaultRowHeight="14.25" x14ac:dyDescent="0.2"/>
  <sheetData>
    <row r="1" spans="2:19" ht="15" x14ac:dyDescent="0.25">
      <c r="B1" s="1" t="s">
        <v>0</v>
      </c>
      <c r="C1" s="1" t="s">
        <v>1</v>
      </c>
    </row>
    <row r="2" spans="2:19" ht="15" x14ac:dyDescent="0.25">
      <c r="B2" s="1" t="s">
        <v>2</v>
      </c>
    </row>
    <row r="3" spans="2:19" ht="15" x14ac:dyDescent="0.25">
      <c r="B3" s="1" t="s">
        <v>3</v>
      </c>
    </row>
    <row r="4" spans="2:19" ht="15" x14ac:dyDescent="0.25">
      <c r="B4" s="1" t="s">
        <v>697</v>
      </c>
    </row>
    <row r="5" spans="2:19" ht="15" x14ac:dyDescent="0.25">
      <c r="B5" s="1" t="s">
        <v>161</v>
      </c>
    </row>
    <row r="6" spans="2:19" ht="15" x14ac:dyDescent="0.25">
      <c r="B6" s="1" t="s">
        <v>216</v>
      </c>
    </row>
    <row r="8" spans="2:19" ht="15" x14ac:dyDescent="0.25">
      <c r="B8" s="1" t="s">
        <v>5</v>
      </c>
      <c r="C8" s="1" t="s">
        <v>6</v>
      </c>
      <c r="D8" s="1" t="s">
        <v>202</v>
      </c>
      <c r="E8" s="1" t="s">
        <v>119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53</v>
      </c>
      <c r="N8" s="1" t="s">
        <v>15</v>
      </c>
      <c r="O8" s="1" t="s">
        <v>138</v>
      </c>
      <c r="P8" s="1" t="s">
        <v>164</v>
      </c>
      <c r="Q8" s="1" t="s">
        <v>210</v>
      </c>
      <c r="R8" s="1" t="s">
        <v>18</v>
      </c>
      <c r="S8" s="1" t="s">
        <v>19</v>
      </c>
    </row>
    <row r="9" spans="2:19" ht="15" x14ac:dyDescent="0.25">
      <c r="J9" s="1" t="s">
        <v>20</v>
      </c>
      <c r="L9" s="1" t="s">
        <v>21</v>
      </c>
      <c r="M9" s="1" t="s">
        <v>21</v>
      </c>
      <c r="O9" s="1" t="s">
        <v>139</v>
      </c>
      <c r="P9" s="1" t="s">
        <v>22</v>
      </c>
      <c r="Q9" s="1" t="s">
        <v>21</v>
      </c>
      <c r="R9" s="1" t="s">
        <v>21</v>
      </c>
      <c r="S9" s="1" t="s">
        <v>21</v>
      </c>
    </row>
    <row r="10" spans="2:19" ht="15" x14ac:dyDescent="0.25">
      <c r="B10" s="1" t="s">
        <v>217</v>
      </c>
      <c r="J10" s="1">
        <v>0</v>
      </c>
      <c r="M10" s="2">
        <v>0</v>
      </c>
      <c r="P10" s="1">
        <v>0</v>
      </c>
      <c r="Q10" s="2">
        <v>0</v>
      </c>
      <c r="R10" s="2">
        <v>0</v>
      </c>
      <c r="S10" s="2">
        <v>0</v>
      </c>
    </row>
    <row r="11" spans="2:19" ht="15" x14ac:dyDescent="0.25">
      <c r="B11" s="1" t="s">
        <v>46</v>
      </c>
      <c r="J11" s="1">
        <v>0</v>
      </c>
      <c r="M11" s="2">
        <v>0</v>
      </c>
      <c r="P11" s="1">
        <v>0</v>
      </c>
      <c r="Q11" s="2">
        <v>0</v>
      </c>
      <c r="R11" s="2">
        <v>0</v>
      </c>
      <c r="S11" s="2">
        <v>0</v>
      </c>
    </row>
    <row r="12" spans="2:19" ht="15" x14ac:dyDescent="0.25">
      <c r="B12" s="1" t="s">
        <v>26</v>
      </c>
      <c r="J12" s="1">
        <v>0</v>
      </c>
      <c r="M12" s="2">
        <v>0</v>
      </c>
      <c r="P12" s="1">
        <v>0</v>
      </c>
      <c r="Q12" s="2">
        <v>0</v>
      </c>
      <c r="R12" s="2">
        <v>0</v>
      </c>
      <c r="S12" s="2">
        <v>0</v>
      </c>
    </row>
    <row r="13" spans="2:19" ht="15" x14ac:dyDescent="0.25">
      <c r="B13" s="1" t="s">
        <v>218</v>
      </c>
    </row>
    <row r="14" spans="2:19" ht="15" x14ac:dyDescent="0.25">
      <c r="B14" s="1" t="s">
        <v>28</v>
      </c>
      <c r="J14" s="1">
        <v>0</v>
      </c>
      <c r="M14" s="2">
        <v>0</v>
      </c>
      <c r="P14" s="1">
        <v>0</v>
      </c>
      <c r="Q14" s="2">
        <v>0</v>
      </c>
      <c r="R14" s="2">
        <v>0</v>
      </c>
      <c r="S14" s="2">
        <v>0</v>
      </c>
    </row>
    <row r="15" spans="2:19" ht="15" x14ac:dyDescent="0.25">
      <c r="B15" s="1" t="s">
        <v>29</v>
      </c>
    </row>
    <row r="16" spans="2:19" ht="15" x14ac:dyDescent="0.25">
      <c r="B16" s="1" t="s">
        <v>219</v>
      </c>
      <c r="J16" s="1">
        <v>0</v>
      </c>
      <c r="M16" s="2">
        <v>0</v>
      </c>
      <c r="P16" s="1">
        <v>0</v>
      </c>
      <c r="Q16" s="2">
        <v>0</v>
      </c>
      <c r="R16" s="2">
        <v>0</v>
      </c>
      <c r="S16" s="2">
        <v>0</v>
      </c>
    </row>
    <row r="17" spans="2:19" ht="15" x14ac:dyDescent="0.25">
      <c r="B17" s="1" t="s">
        <v>220</v>
      </c>
    </row>
    <row r="18" spans="2:19" ht="15" x14ac:dyDescent="0.25">
      <c r="B18" s="1" t="s">
        <v>32</v>
      </c>
      <c r="J18" s="1">
        <v>0</v>
      </c>
      <c r="M18" s="2">
        <v>0</v>
      </c>
      <c r="P18" s="1">
        <v>0</v>
      </c>
      <c r="Q18" s="2">
        <v>0</v>
      </c>
      <c r="R18" s="2">
        <v>0</v>
      </c>
      <c r="S18" s="2">
        <v>0</v>
      </c>
    </row>
    <row r="19" spans="2:19" ht="15" x14ac:dyDescent="0.25">
      <c r="B19" s="1" t="s">
        <v>33</v>
      </c>
    </row>
    <row r="20" spans="2:19" ht="15" x14ac:dyDescent="0.25">
      <c r="B20" s="1" t="s">
        <v>117</v>
      </c>
      <c r="J20" s="1">
        <v>0</v>
      </c>
      <c r="M20" s="2">
        <v>0</v>
      </c>
      <c r="P20" s="1">
        <v>0</v>
      </c>
      <c r="Q20" s="2">
        <v>0</v>
      </c>
      <c r="R20" s="2">
        <v>0</v>
      </c>
      <c r="S20" s="2">
        <v>0</v>
      </c>
    </row>
    <row r="21" spans="2:19" ht="15" x14ac:dyDescent="0.25">
      <c r="B21" s="1" t="s">
        <v>221</v>
      </c>
      <c r="J21" s="1">
        <v>0</v>
      </c>
      <c r="M21" s="2">
        <v>0</v>
      </c>
      <c r="P21" s="1">
        <v>0</v>
      </c>
      <c r="Q21" s="2">
        <v>0</v>
      </c>
      <c r="R21" s="2">
        <v>0</v>
      </c>
      <c r="S21" s="2">
        <v>0</v>
      </c>
    </row>
    <row r="22" spans="2:19" ht="15" x14ac:dyDescent="0.25">
      <c r="B22" s="1" t="s">
        <v>222</v>
      </c>
    </row>
    <row r="23" spans="2:19" ht="15" x14ac:dyDescent="0.25">
      <c r="B23" s="1" t="s">
        <v>223</v>
      </c>
      <c r="J23" s="1">
        <v>0</v>
      </c>
      <c r="M23" s="2">
        <v>0</v>
      </c>
      <c r="P23" s="1">
        <v>0</v>
      </c>
      <c r="Q23" s="2">
        <v>0</v>
      </c>
      <c r="R23" s="2">
        <v>0</v>
      </c>
      <c r="S23" s="2">
        <v>0</v>
      </c>
    </row>
    <row r="24" spans="2:19" ht="15" x14ac:dyDescent="0.25">
      <c r="B24" s="1" t="s">
        <v>224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rightToLeft="1" workbookViewId="0">
      <selection activeCell="A41" sqref="A41:IV41"/>
    </sheetView>
  </sheetViews>
  <sheetFormatPr defaultRowHeight="14.25" x14ac:dyDescent="0.2"/>
  <sheetData>
    <row r="1" spans="2:19" ht="15" x14ac:dyDescent="0.25">
      <c r="B1" s="1" t="s">
        <v>0</v>
      </c>
      <c r="C1" s="1" t="s">
        <v>1</v>
      </c>
    </row>
    <row r="2" spans="2:19" ht="15" x14ac:dyDescent="0.25">
      <c r="B2" s="1" t="s">
        <v>2</v>
      </c>
    </row>
    <row r="3" spans="2:19" ht="15" x14ac:dyDescent="0.25">
      <c r="B3" s="1" t="s">
        <v>3</v>
      </c>
    </row>
    <row r="4" spans="2:19" ht="15" x14ac:dyDescent="0.25">
      <c r="B4" s="1" t="s">
        <v>697</v>
      </c>
    </row>
    <row r="5" spans="2:19" ht="15" x14ac:dyDescent="0.25">
      <c r="B5" s="1" t="s">
        <v>161</v>
      </c>
    </row>
    <row r="6" spans="2:19" ht="15" x14ac:dyDescent="0.25">
      <c r="B6" s="1" t="s">
        <v>209</v>
      </c>
    </row>
    <row r="8" spans="2:19" ht="15" x14ac:dyDescent="0.25">
      <c r="B8" s="1" t="s">
        <v>5</v>
      </c>
      <c r="C8" s="1" t="s">
        <v>6</v>
      </c>
      <c r="D8" s="1" t="s">
        <v>202</v>
      </c>
      <c r="E8" s="1" t="s">
        <v>119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53</v>
      </c>
      <c r="N8" s="1" t="s">
        <v>15</v>
      </c>
      <c r="O8" s="1" t="s">
        <v>138</v>
      </c>
      <c r="P8" s="1" t="s">
        <v>164</v>
      </c>
      <c r="Q8" s="1" t="s">
        <v>210</v>
      </c>
      <c r="R8" s="1" t="s">
        <v>18</v>
      </c>
      <c r="S8" s="1" t="s">
        <v>19</v>
      </c>
    </row>
    <row r="9" spans="2:19" ht="15" x14ac:dyDescent="0.25">
      <c r="J9" s="1" t="s">
        <v>20</v>
      </c>
      <c r="L9" s="1" t="s">
        <v>21</v>
      </c>
      <c r="M9" s="1" t="s">
        <v>21</v>
      </c>
      <c r="O9" s="1" t="s">
        <v>139</v>
      </c>
      <c r="P9" s="1" t="s">
        <v>22</v>
      </c>
      <c r="Q9" s="1" t="s">
        <v>21</v>
      </c>
      <c r="R9" s="1" t="s">
        <v>21</v>
      </c>
      <c r="S9" s="1" t="s">
        <v>21</v>
      </c>
    </row>
    <row r="10" spans="2:19" ht="15" x14ac:dyDescent="0.25">
      <c r="B10" s="1" t="s">
        <v>211</v>
      </c>
      <c r="J10" s="1">
        <v>0</v>
      </c>
      <c r="M10" s="2">
        <v>0</v>
      </c>
      <c r="P10" s="1">
        <v>0</v>
      </c>
      <c r="Q10" s="2">
        <v>0</v>
      </c>
      <c r="R10" s="2">
        <v>0</v>
      </c>
      <c r="S10" s="2">
        <v>0</v>
      </c>
    </row>
    <row r="11" spans="2:19" ht="15" x14ac:dyDescent="0.25">
      <c r="B11" s="1" t="s">
        <v>46</v>
      </c>
      <c r="J11" s="1">
        <v>0</v>
      </c>
      <c r="M11" s="2">
        <v>0</v>
      </c>
      <c r="P11" s="1">
        <v>0</v>
      </c>
      <c r="Q11" s="2">
        <v>0</v>
      </c>
      <c r="R11" s="2">
        <v>0</v>
      </c>
      <c r="S11" s="2">
        <v>0</v>
      </c>
    </row>
    <row r="12" spans="2:19" ht="15" x14ac:dyDescent="0.25">
      <c r="B12" s="1" t="s">
        <v>26</v>
      </c>
      <c r="J12" s="1">
        <v>0</v>
      </c>
      <c r="M12" s="2">
        <v>0</v>
      </c>
      <c r="P12" s="1">
        <v>0</v>
      </c>
      <c r="Q12" s="2">
        <v>0</v>
      </c>
      <c r="R12" s="2">
        <v>0</v>
      </c>
      <c r="S12" s="2">
        <v>0</v>
      </c>
    </row>
    <row r="13" spans="2:19" ht="15" x14ac:dyDescent="0.25">
      <c r="B13" s="1" t="s">
        <v>27</v>
      </c>
    </row>
    <row r="14" spans="2:19" ht="15" x14ac:dyDescent="0.25">
      <c r="B14" s="1" t="s">
        <v>28</v>
      </c>
      <c r="J14" s="1">
        <v>0</v>
      </c>
      <c r="M14" s="2">
        <v>0</v>
      </c>
      <c r="P14" s="1">
        <v>0</v>
      </c>
      <c r="Q14" s="2">
        <v>0</v>
      </c>
      <c r="R14" s="2">
        <v>0</v>
      </c>
      <c r="S14" s="2">
        <v>0</v>
      </c>
    </row>
    <row r="15" spans="2:19" ht="15" x14ac:dyDescent="0.25">
      <c r="B15" s="1" t="s">
        <v>29</v>
      </c>
    </row>
    <row r="16" spans="2:19" ht="15" x14ac:dyDescent="0.25">
      <c r="B16" s="1" t="s">
        <v>30</v>
      </c>
      <c r="J16" s="1">
        <v>0</v>
      </c>
      <c r="M16" s="2">
        <v>0</v>
      </c>
      <c r="P16" s="1">
        <v>0</v>
      </c>
      <c r="Q16" s="2">
        <v>0</v>
      </c>
      <c r="R16" s="2">
        <v>0</v>
      </c>
      <c r="S16" s="2">
        <v>0</v>
      </c>
    </row>
    <row r="17" spans="2:19" ht="15" x14ac:dyDescent="0.25">
      <c r="B17" s="1" t="s">
        <v>31</v>
      </c>
    </row>
    <row r="18" spans="2:19" ht="15" x14ac:dyDescent="0.25">
      <c r="B18" s="1" t="s">
        <v>32</v>
      </c>
      <c r="J18" s="1">
        <v>0</v>
      </c>
      <c r="M18" s="2">
        <v>0</v>
      </c>
      <c r="P18" s="1">
        <v>0</v>
      </c>
      <c r="Q18" s="2">
        <v>0</v>
      </c>
      <c r="R18" s="2">
        <v>0</v>
      </c>
      <c r="S18" s="2">
        <v>0</v>
      </c>
    </row>
    <row r="19" spans="2:19" ht="15" x14ac:dyDescent="0.25">
      <c r="B19" s="1" t="s">
        <v>33</v>
      </c>
    </row>
    <row r="20" spans="2:19" ht="15" x14ac:dyDescent="0.25">
      <c r="B20" s="1" t="s">
        <v>117</v>
      </c>
      <c r="J20" s="1">
        <v>0</v>
      </c>
      <c r="M20" s="2">
        <v>0</v>
      </c>
      <c r="P20" s="1">
        <v>0</v>
      </c>
      <c r="Q20" s="2">
        <v>0</v>
      </c>
      <c r="R20" s="2">
        <v>0</v>
      </c>
      <c r="S20" s="2">
        <v>0</v>
      </c>
    </row>
    <row r="21" spans="2:19" ht="15" x14ac:dyDescent="0.25">
      <c r="B21" s="1" t="s">
        <v>212</v>
      </c>
      <c r="J21" s="1">
        <v>0</v>
      </c>
      <c r="M21" s="2">
        <v>0</v>
      </c>
      <c r="P21" s="1">
        <v>0</v>
      </c>
      <c r="Q21" s="2">
        <v>0</v>
      </c>
      <c r="R21" s="2">
        <v>0</v>
      </c>
      <c r="S21" s="2">
        <v>0</v>
      </c>
    </row>
    <row r="22" spans="2:19" ht="15" x14ac:dyDescent="0.25">
      <c r="B22" s="1" t="s">
        <v>213</v>
      </c>
    </row>
    <row r="23" spans="2:19" ht="15" x14ac:dyDescent="0.25">
      <c r="B23" s="1" t="s">
        <v>214</v>
      </c>
      <c r="J23" s="1">
        <v>0</v>
      </c>
      <c r="M23" s="2">
        <v>0</v>
      </c>
      <c r="P23" s="1">
        <v>0</v>
      </c>
      <c r="Q23" s="2">
        <v>0</v>
      </c>
      <c r="R23" s="2">
        <v>0</v>
      </c>
      <c r="S23" s="2">
        <v>0</v>
      </c>
    </row>
    <row r="24" spans="2:19" ht="15" x14ac:dyDescent="0.25">
      <c r="B24" s="1" t="s">
        <v>215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rightToLeft="1" workbookViewId="0">
      <selection activeCell="A41" sqref="A41:IV41"/>
    </sheetView>
  </sheetViews>
  <sheetFormatPr defaultRowHeight="14.25" x14ac:dyDescent="0.2"/>
  <sheetData>
    <row r="1" spans="2:13" ht="15" x14ac:dyDescent="0.25">
      <c r="B1" s="1" t="s">
        <v>0</v>
      </c>
      <c r="C1" s="1" t="s">
        <v>1</v>
      </c>
    </row>
    <row r="2" spans="2:13" ht="15" x14ac:dyDescent="0.25">
      <c r="B2" s="1" t="s">
        <v>2</v>
      </c>
    </row>
    <row r="3" spans="2:13" ht="15" x14ac:dyDescent="0.25">
      <c r="B3" s="1" t="s">
        <v>3</v>
      </c>
    </row>
    <row r="4" spans="2:13" ht="15" x14ac:dyDescent="0.25">
      <c r="B4" s="1" t="s">
        <v>697</v>
      </c>
    </row>
    <row r="5" spans="2:13" ht="15" x14ac:dyDescent="0.25">
      <c r="B5" s="1" t="s">
        <v>161</v>
      </c>
    </row>
    <row r="6" spans="2:13" ht="15" x14ac:dyDescent="0.25">
      <c r="B6" s="1" t="s">
        <v>201</v>
      </c>
    </row>
    <row r="8" spans="2:13" ht="15" x14ac:dyDescent="0.25">
      <c r="B8" s="1" t="s">
        <v>5</v>
      </c>
      <c r="C8" s="1" t="s">
        <v>6</v>
      </c>
      <c r="D8" s="1" t="s">
        <v>202</v>
      </c>
      <c r="E8" s="1" t="s">
        <v>119</v>
      </c>
      <c r="F8" s="1" t="s">
        <v>7</v>
      </c>
      <c r="G8" s="1" t="s">
        <v>12</v>
      </c>
      <c r="H8" s="1" t="s">
        <v>15</v>
      </c>
      <c r="I8" s="1" t="s">
        <v>138</v>
      </c>
      <c r="J8" s="1" t="s">
        <v>164</v>
      </c>
      <c r="K8" s="1" t="s">
        <v>17</v>
      </c>
      <c r="L8" s="1" t="s">
        <v>18</v>
      </c>
      <c r="M8" s="1" t="s">
        <v>19</v>
      </c>
    </row>
    <row r="9" spans="2:13" ht="15" x14ac:dyDescent="0.25">
      <c r="I9" s="1" t="s">
        <v>139</v>
      </c>
      <c r="J9" s="1" t="s">
        <v>22</v>
      </c>
      <c r="K9" s="1" t="s">
        <v>21</v>
      </c>
      <c r="L9" s="1" t="s">
        <v>21</v>
      </c>
      <c r="M9" s="1" t="s">
        <v>21</v>
      </c>
    </row>
    <row r="10" spans="2:13" ht="15" x14ac:dyDescent="0.25">
      <c r="B10" s="1" t="s">
        <v>203</v>
      </c>
      <c r="J10" s="1">
        <v>0</v>
      </c>
      <c r="K10" s="2">
        <v>0</v>
      </c>
      <c r="L10" s="2">
        <v>0</v>
      </c>
      <c r="M10" s="2">
        <v>0</v>
      </c>
    </row>
    <row r="11" spans="2:13" ht="15" x14ac:dyDescent="0.25">
      <c r="B11" s="1" t="s">
        <v>204</v>
      </c>
      <c r="J11" s="1">
        <v>0</v>
      </c>
      <c r="K11" s="2">
        <v>0</v>
      </c>
      <c r="L11" s="2">
        <v>0</v>
      </c>
      <c r="M11" s="2">
        <v>0</v>
      </c>
    </row>
    <row r="12" spans="2:13" ht="15" x14ac:dyDescent="0.25">
      <c r="B12" s="1" t="s">
        <v>47</v>
      </c>
    </row>
    <row r="13" spans="2:13" ht="15" x14ac:dyDescent="0.25">
      <c r="B13" s="1" t="s">
        <v>117</v>
      </c>
      <c r="J13" s="1">
        <v>0</v>
      </c>
      <c r="K13" s="2">
        <v>0</v>
      </c>
      <c r="L13" s="2">
        <v>0</v>
      </c>
      <c r="M13" s="2">
        <v>0</v>
      </c>
    </row>
    <row r="14" spans="2:13" ht="15" x14ac:dyDescent="0.25">
      <c r="B14" s="1" t="s">
        <v>205</v>
      </c>
      <c r="J14" s="1">
        <v>0</v>
      </c>
      <c r="K14" s="2">
        <v>0</v>
      </c>
      <c r="L14" s="2">
        <v>0</v>
      </c>
      <c r="M14" s="2">
        <v>0</v>
      </c>
    </row>
    <row r="15" spans="2:13" ht="15" x14ac:dyDescent="0.25">
      <c r="B15" s="1" t="s">
        <v>206</v>
      </c>
    </row>
    <row r="16" spans="2:13" ht="15" x14ac:dyDescent="0.25">
      <c r="B16" s="1" t="s">
        <v>207</v>
      </c>
      <c r="J16" s="1">
        <v>0</v>
      </c>
      <c r="K16" s="2">
        <v>0</v>
      </c>
      <c r="L16" s="2">
        <v>0</v>
      </c>
      <c r="M16" s="2">
        <v>0</v>
      </c>
    </row>
    <row r="17" spans="2:2" ht="15" x14ac:dyDescent="0.25">
      <c r="B17" s="1" t="s">
        <v>208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rightToLeft="1" workbookViewId="0">
      <selection activeCell="A41" sqref="A41:IV41"/>
    </sheetView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697</v>
      </c>
    </row>
    <row r="5" spans="2:11" ht="15" x14ac:dyDescent="0.25">
      <c r="B5" s="1" t="s">
        <v>161</v>
      </c>
    </row>
    <row r="6" spans="2:11" ht="15" x14ac:dyDescent="0.25">
      <c r="B6" s="1" t="s">
        <v>193</v>
      </c>
    </row>
    <row r="8" spans="2:11" ht="15" x14ac:dyDescent="0.25">
      <c r="B8" s="1" t="s">
        <v>5</v>
      </c>
      <c r="C8" s="1" t="s">
        <v>6</v>
      </c>
      <c r="D8" s="1" t="s">
        <v>12</v>
      </c>
      <c r="E8" s="1" t="s">
        <v>10</v>
      </c>
      <c r="F8" s="1" t="s">
        <v>15</v>
      </c>
      <c r="G8" s="1" t="s">
        <v>138</v>
      </c>
      <c r="H8" s="1" t="s">
        <v>164</v>
      </c>
      <c r="I8" s="1" t="s">
        <v>17</v>
      </c>
      <c r="J8" s="1" t="s">
        <v>18</v>
      </c>
      <c r="K8" s="1" t="s">
        <v>19</v>
      </c>
    </row>
    <row r="9" spans="2:11" ht="15" x14ac:dyDescent="0.25">
      <c r="G9" s="1" t="s">
        <v>139</v>
      </c>
      <c r="H9" s="1" t="s">
        <v>22</v>
      </c>
      <c r="I9" s="1" t="s">
        <v>21</v>
      </c>
      <c r="J9" s="1" t="s">
        <v>21</v>
      </c>
      <c r="K9" s="1" t="s">
        <v>21</v>
      </c>
    </row>
    <row r="10" spans="2:11" ht="15" x14ac:dyDescent="0.25">
      <c r="B10" s="1" t="s">
        <v>194</v>
      </c>
      <c r="H10" s="1">
        <v>0</v>
      </c>
      <c r="I10" s="2">
        <v>0</v>
      </c>
      <c r="J10" s="2">
        <v>0</v>
      </c>
      <c r="K10" s="2">
        <v>0</v>
      </c>
    </row>
    <row r="11" spans="2:11" ht="15" x14ac:dyDescent="0.25">
      <c r="B11" s="1" t="s">
        <v>195</v>
      </c>
      <c r="H11" s="1">
        <v>0</v>
      </c>
      <c r="I11" s="2">
        <v>0</v>
      </c>
      <c r="J11" s="2">
        <v>0</v>
      </c>
      <c r="K11" s="2">
        <v>0</v>
      </c>
    </row>
    <row r="12" spans="2:11" ht="15" x14ac:dyDescent="0.25">
      <c r="B12" s="1" t="s">
        <v>196</v>
      </c>
    </row>
    <row r="13" spans="2:11" ht="15" x14ac:dyDescent="0.25">
      <c r="B13" s="1" t="s">
        <v>197</v>
      </c>
    </row>
    <row r="14" spans="2:11" ht="15" x14ac:dyDescent="0.25">
      <c r="B14" s="1" t="s">
        <v>198</v>
      </c>
    </row>
    <row r="15" spans="2:11" ht="15" x14ac:dyDescent="0.25">
      <c r="B15" s="1" t="s">
        <v>199</v>
      </c>
    </row>
    <row r="16" spans="2:11" ht="15" x14ac:dyDescent="0.25">
      <c r="B16" s="1" t="s">
        <v>200</v>
      </c>
      <c r="H16" s="1">
        <v>0</v>
      </c>
      <c r="I16" s="2">
        <v>0</v>
      </c>
      <c r="J16" s="2">
        <v>0</v>
      </c>
      <c r="K16" s="2">
        <v>0</v>
      </c>
    </row>
    <row r="17" spans="2:2" ht="15" x14ac:dyDescent="0.25">
      <c r="B17" s="1" t="s">
        <v>196</v>
      </c>
    </row>
    <row r="18" spans="2:2" ht="15" x14ac:dyDescent="0.25">
      <c r="B18" s="1" t="s">
        <v>197</v>
      </c>
    </row>
    <row r="19" spans="2:2" ht="15" x14ac:dyDescent="0.25">
      <c r="B19" s="1" t="s">
        <v>198</v>
      </c>
    </row>
    <row r="20" spans="2:2" ht="15" x14ac:dyDescent="0.25">
      <c r="B20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rightToLeft="1" workbookViewId="0">
      <selection activeCell="A41" sqref="A41:IV41"/>
    </sheetView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697</v>
      </c>
    </row>
    <row r="5" spans="2:12" ht="15" x14ac:dyDescent="0.25">
      <c r="B5" s="1" t="s">
        <v>161</v>
      </c>
    </row>
    <row r="6" spans="2:12" ht="15" x14ac:dyDescent="0.25">
      <c r="B6" s="1" t="s">
        <v>189</v>
      </c>
    </row>
    <row r="8" spans="2:12" ht="15" x14ac:dyDescent="0.25">
      <c r="B8" s="1" t="s">
        <v>5</v>
      </c>
      <c r="C8" s="1" t="s">
        <v>6</v>
      </c>
      <c r="D8" s="1" t="s">
        <v>7</v>
      </c>
      <c r="E8" s="1" t="s">
        <v>12</v>
      </c>
      <c r="F8" s="1" t="s">
        <v>10</v>
      </c>
      <c r="G8" s="1" t="s">
        <v>15</v>
      </c>
      <c r="H8" s="1" t="s">
        <v>138</v>
      </c>
      <c r="I8" s="1" t="s">
        <v>164</v>
      </c>
      <c r="J8" s="1" t="s">
        <v>17</v>
      </c>
      <c r="K8" s="1" t="s">
        <v>18</v>
      </c>
      <c r="L8" s="1" t="s">
        <v>19</v>
      </c>
    </row>
    <row r="9" spans="2:12" ht="15" x14ac:dyDescent="0.25">
      <c r="H9" s="1" t="s">
        <v>139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190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46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191</v>
      </c>
    </row>
    <row r="13" spans="2:12" ht="15" x14ac:dyDescent="0.25">
      <c r="B13" s="1" t="s">
        <v>117</v>
      </c>
      <c r="I13" s="1">
        <v>0</v>
      </c>
      <c r="J13" s="2">
        <v>0</v>
      </c>
      <c r="K13" s="2">
        <v>0</v>
      </c>
      <c r="L13" s="2">
        <v>0</v>
      </c>
    </row>
    <row r="14" spans="2:12" ht="15" x14ac:dyDescent="0.25">
      <c r="B14" s="1" t="s">
        <v>192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A41" sqref="A41:IV41"/>
    </sheetView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697</v>
      </c>
    </row>
    <row r="5" spans="2:12" ht="15" x14ac:dyDescent="0.25">
      <c r="B5" s="1" t="s">
        <v>161</v>
      </c>
    </row>
    <row r="6" spans="2:12" ht="15" x14ac:dyDescent="0.25">
      <c r="B6" s="1" t="s">
        <v>184</v>
      </c>
    </row>
    <row r="8" spans="2:12" ht="15" x14ac:dyDescent="0.25">
      <c r="B8" s="1" t="s">
        <v>5</v>
      </c>
      <c r="C8" s="1" t="s">
        <v>6</v>
      </c>
      <c r="D8" s="1" t="s">
        <v>7</v>
      </c>
      <c r="E8" s="1" t="s">
        <v>12</v>
      </c>
      <c r="F8" s="1" t="s">
        <v>10</v>
      </c>
      <c r="G8" s="1" t="s">
        <v>15</v>
      </c>
      <c r="H8" s="1" t="s">
        <v>138</v>
      </c>
      <c r="I8" s="1" t="s">
        <v>164</v>
      </c>
      <c r="J8" s="1" t="s">
        <v>17</v>
      </c>
      <c r="K8" s="1" t="s">
        <v>18</v>
      </c>
      <c r="L8" s="1" t="s">
        <v>19</v>
      </c>
    </row>
    <row r="9" spans="2:12" ht="15" x14ac:dyDescent="0.25">
      <c r="H9" s="1" t="s">
        <v>139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185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186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178</v>
      </c>
    </row>
    <row r="13" spans="2:12" ht="15" x14ac:dyDescent="0.25">
      <c r="B13" s="1" t="s">
        <v>179</v>
      </c>
    </row>
    <row r="14" spans="2:12" ht="15" x14ac:dyDescent="0.25">
      <c r="B14" s="1" t="s">
        <v>180</v>
      </c>
    </row>
    <row r="15" spans="2:12" ht="15" x14ac:dyDescent="0.25">
      <c r="B15" s="1" t="s">
        <v>181</v>
      </c>
    </row>
    <row r="16" spans="2:12" ht="15" x14ac:dyDescent="0.25">
      <c r="B16" s="1" t="s">
        <v>33</v>
      </c>
    </row>
    <row r="17" spans="2:12" ht="15" x14ac:dyDescent="0.25">
      <c r="B17" s="1" t="s">
        <v>187</v>
      </c>
      <c r="I17" s="1">
        <v>0</v>
      </c>
      <c r="J17" s="2">
        <v>0</v>
      </c>
      <c r="K17" s="2">
        <v>0</v>
      </c>
      <c r="L17" s="2">
        <v>0</v>
      </c>
    </row>
    <row r="18" spans="2:12" ht="15" x14ac:dyDescent="0.25">
      <c r="B18" s="1" t="s">
        <v>178</v>
      </c>
    </row>
    <row r="19" spans="2:12" ht="15" x14ac:dyDescent="0.25">
      <c r="B19" s="1" t="s">
        <v>183</v>
      </c>
    </row>
    <row r="20" spans="2:12" ht="15" x14ac:dyDescent="0.25">
      <c r="B20" s="1" t="s">
        <v>181</v>
      </c>
    </row>
    <row r="21" spans="2:12" ht="15" x14ac:dyDescent="0.25">
      <c r="B21" s="1" t="s">
        <v>188</v>
      </c>
    </row>
    <row r="22" spans="2:12" ht="15" x14ac:dyDescent="0.25">
      <c r="B22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topLeftCell="C1" workbookViewId="0">
      <selection activeCell="B16" sqref="B16:B19"/>
    </sheetView>
  </sheetViews>
  <sheetFormatPr defaultRowHeight="14.25" x14ac:dyDescent="0.2"/>
  <cols>
    <col min="2" max="2" width="30.625" bestFit="1" customWidth="1"/>
  </cols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697</v>
      </c>
    </row>
    <row r="5" spans="2:12" ht="15" x14ac:dyDescent="0.25">
      <c r="B5" s="1" t="s">
        <v>651</v>
      </c>
    </row>
    <row r="8" spans="2:12" ht="15" x14ac:dyDescent="0.25">
      <c r="B8" s="1" t="s">
        <v>5</v>
      </c>
      <c r="C8" s="1" t="s">
        <v>6</v>
      </c>
      <c r="D8" s="1" t="s">
        <v>119</v>
      </c>
      <c r="E8" s="1" t="s">
        <v>8</v>
      </c>
      <c r="F8" s="1" t="s">
        <v>9</v>
      </c>
      <c r="G8" s="1" t="s">
        <v>12</v>
      </c>
      <c r="H8" s="1" t="s">
        <v>13</v>
      </c>
      <c r="I8" s="1" t="s">
        <v>53</v>
      </c>
      <c r="J8" s="1" t="s">
        <v>164</v>
      </c>
      <c r="K8" s="1" t="s">
        <v>18</v>
      </c>
      <c r="L8" s="1" t="s">
        <v>55</v>
      </c>
    </row>
    <row r="9" spans="2:12" ht="15" x14ac:dyDescent="0.25">
      <c r="H9" s="1" t="s">
        <v>21</v>
      </c>
      <c r="I9" s="1" t="s">
        <v>21</v>
      </c>
      <c r="J9" s="1" t="s">
        <v>22</v>
      </c>
      <c r="K9" s="1" t="s">
        <v>21</v>
      </c>
      <c r="L9" s="1" t="s">
        <v>21</v>
      </c>
    </row>
    <row r="10" spans="2:12" ht="15" x14ac:dyDescent="0.25">
      <c r="B10" s="1" t="s">
        <v>652</v>
      </c>
      <c r="I10" s="2">
        <v>2.0000000000000001E-4</v>
      </c>
      <c r="J10" s="1">
        <f>J11</f>
        <v>795.12143000000003</v>
      </c>
      <c r="K10" s="2">
        <v>1</v>
      </c>
      <c r="L10" s="2">
        <f>J10/'סכום נכסי הקרן'!$C$43</f>
        <v>0.27196169139564452</v>
      </c>
    </row>
    <row r="11" spans="2:12" ht="15" x14ac:dyDescent="0.25">
      <c r="B11" s="1" t="s">
        <v>46</v>
      </c>
      <c r="I11" s="2">
        <v>2.0000000000000001E-4</v>
      </c>
      <c r="J11" s="1">
        <f>SUM(J13:J15)</f>
        <v>795.12143000000003</v>
      </c>
      <c r="K11" s="2">
        <v>1</v>
      </c>
      <c r="L11" s="2">
        <f>J11/'סכום נכסי הקרן'!$C$43</f>
        <v>0.27196169139564452</v>
      </c>
    </row>
    <row r="12" spans="2:12" ht="15" x14ac:dyDescent="0.25">
      <c r="B12" s="1" t="s">
        <v>653</v>
      </c>
    </row>
    <row r="13" spans="2:12" ht="15" x14ac:dyDescent="0.25">
      <c r="B13" s="3" t="s">
        <v>654</v>
      </c>
      <c r="C13" s="3">
        <v>1111125</v>
      </c>
      <c r="D13" s="3">
        <v>22</v>
      </c>
      <c r="E13" s="3" t="s">
        <v>613</v>
      </c>
      <c r="G13" s="3" t="s">
        <v>59</v>
      </c>
      <c r="H13" s="4">
        <v>0</v>
      </c>
      <c r="I13" s="4">
        <v>0</v>
      </c>
      <c r="J13" s="3">
        <f>795121.43/1000</f>
        <v>795.12143000000003</v>
      </c>
      <c r="K13" s="4">
        <f>J13/$J$11</f>
        <v>1</v>
      </c>
      <c r="L13" s="2">
        <f>J13/'סכום נכסי הקרן'!$C$43</f>
        <v>0.27196169139564452</v>
      </c>
    </row>
    <row r="14" spans="2:12" ht="15" x14ac:dyDescent="0.25">
      <c r="B14" s="1" t="s">
        <v>655</v>
      </c>
    </row>
    <row r="15" spans="2:12" ht="15" x14ac:dyDescent="0.25">
      <c r="B15" s="1" t="s">
        <v>656</v>
      </c>
    </row>
    <row r="16" spans="2:12" ht="15" x14ac:dyDescent="0.25">
      <c r="B16" s="1" t="s">
        <v>657</v>
      </c>
    </row>
    <row r="17" spans="2:12" ht="15" x14ac:dyDescent="0.25">
      <c r="B17" s="1" t="s">
        <v>658</v>
      </c>
    </row>
    <row r="18" spans="2:12" ht="15" x14ac:dyDescent="0.25">
      <c r="B18" s="1" t="s">
        <v>659</v>
      </c>
    </row>
    <row r="19" spans="2:12" ht="15" x14ac:dyDescent="0.25">
      <c r="B19" s="1" t="s">
        <v>660</v>
      </c>
    </row>
    <row r="20" spans="2:12" ht="15" x14ac:dyDescent="0.25">
      <c r="B20" s="1" t="s">
        <v>117</v>
      </c>
      <c r="I20" s="2">
        <v>0</v>
      </c>
      <c r="J20" s="1">
        <v>0</v>
      </c>
      <c r="K20" s="2">
        <v>0</v>
      </c>
      <c r="L20" s="2">
        <v>0</v>
      </c>
    </row>
    <row r="21" spans="2:12" ht="15" x14ac:dyDescent="0.25">
      <c r="B21" s="1" t="s">
        <v>661</v>
      </c>
    </row>
    <row r="22" spans="2:12" ht="15" x14ac:dyDescent="0.25">
      <c r="B22" s="1" t="s">
        <v>662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A41" sqref="A41:IV41"/>
    </sheetView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697</v>
      </c>
    </row>
    <row r="5" spans="2:11" ht="15" x14ac:dyDescent="0.25">
      <c r="B5" s="1" t="s">
        <v>161</v>
      </c>
    </row>
    <row r="6" spans="2:11" ht="15" x14ac:dyDescent="0.25">
      <c r="B6" s="1" t="s">
        <v>175</v>
      </c>
    </row>
    <row r="8" spans="2:11" ht="15" x14ac:dyDescent="0.25">
      <c r="B8" s="1" t="s">
        <v>5</v>
      </c>
      <c r="C8" s="1" t="s">
        <v>6</v>
      </c>
      <c r="D8" s="1" t="s">
        <v>7</v>
      </c>
      <c r="E8" s="1" t="s">
        <v>12</v>
      </c>
      <c r="F8" s="1" t="s">
        <v>10</v>
      </c>
      <c r="G8" s="1" t="s">
        <v>15</v>
      </c>
      <c r="H8" s="1" t="s">
        <v>138</v>
      </c>
      <c r="I8" s="1" t="s">
        <v>54</v>
      </c>
      <c r="J8" s="1" t="s">
        <v>18</v>
      </c>
      <c r="K8" s="1" t="s">
        <v>19</v>
      </c>
    </row>
    <row r="9" spans="2:11" ht="15" x14ac:dyDescent="0.25">
      <c r="H9" s="1" t="s">
        <v>139</v>
      </c>
      <c r="I9" s="1" t="s">
        <v>22</v>
      </c>
      <c r="J9" s="1" t="s">
        <v>21</v>
      </c>
      <c r="K9" s="1" t="s">
        <v>21</v>
      </c>
    </row>
    <row r="10" spans="2:11" ht="15" x14ac:dyDescent="0.25">
      <c r="B10" s="1" t="s">
        <v>176</v>
      </c>
      <c r="I10" s="1">
        <v>0</v>
      </c>
      <c r="J10" s="2">
        <v>0</v>
      </c>
      <c r="K10" s="2">
        <v>0</v>
      </c>
    </row>
    <row r="11" spans="2:11" ht="15" x14ac:dyDescent="0.25">
      <c r="B11" s="1" t="s">
        <v>177</v>
      </c>
      <c r="I11" s="1">
        <v>0</v>
      </c>
      <c r="J11" s="2">
        <v>0</v>
      </c>
      <c r="K11" s="2">
        <v>0</v>
      </c>
    </row>
    <row r="12" spans="2:11" ht="15" x14ac:dyDescent="0.25">
      <c r="B12" s="1" t="s">
        <v>178</v>
      </c>
    </row>
    <row r="13" spans="2:11" ht="15" x14ac:dyDescent="0.25">
      <c r="B13" s="1" t="s">
        <v>179</v>
      </c>
    </row>
    <row r="14" spans="2:11" ht="15" x14ac:dyDescent="0.25">
      <c r="B14" s="1" t="s">
        <v>180</v>
      </c>
    </row>
    <row r="15" spans="2:11" ht="15" x14ac:dyDescent="0.25">
      <c r="B15" s="1" t="s">
        <v>181</v>
      </c>
    </row>
    <row r="16" spans="2:11" ht="15" x14ac:dyDescent="0.25">
      <c r="B16" s="1" t="s">
        <v>33</v>
      </c>
    </row>
    <row r="17" spans="2:11" ht="15" x14ac:dyDescent="0.25">
      <c r="B17" s="1" t="s">
        <v>182</v>
      </c>
      <c r="I17" s="1">
        <v>0</v>
      </c>
      <c r="J17" s="2">
        <v>0</v>
      </c>
      <c r="K17" s="2">
        <v>0</v>
      </c>
    </row>
    <row r="18" spans="2:11" ht="15" x14ac:dyDescent="0.25">
      <c r="B18" s="1" t="s">
        <v>178</v>
      </c>
    </row>
    <row r="19" spans="2:11" ht="15" x14ac:dyDescent="0.25">
      <c r="B19" s="1" t="s">
        <v>183</v>
      </c>
    </row>
    <row r="20" spans="2:11" ht="15" x14ac:dyDescent="0.25">
      <c r="B20" s="1" t="s">
        <v>181</v>
      </c>
    </row>
    <row r="21" spans="2:11" ht="15" x14ac:dyDescent="0.25">
      <c r="B21" s="1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rightToLeft="1" workbookViewId="0">
      <selection activeCell="A41" sqref="A41:IV41"/>
    </sheetView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697</v>
      </c>
    </row>
    <row r="5" spans="2:17" ht="15" x14ac:dyDescent="0.25">
      <c r="B5" s="1" t="s">
        <v>161</v>
      </c>
    </row>
    <row r="6" spans="2:17" ht="15" x14ac:dyDescent="0.25">
      <c r="B6" s="1" t="s">
        <v>162</v>
      </c>
    </row>
    <row r="8" spans="2:17" ht="15" x14ac:dyDescent="0.25">
      <c r="B8" s="1" t="s">
        <v>5</v>
      </c>
      <c r="C8" s="1" t="s">
        <v>6</v>
      </c>
      <c r="D8" s="1" t="s">
        <v>163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53</v>
      </c>
      <c r="L8" s="1" t="s">
        <v>15</v>
      </c>
      <c r="M8" s="1" t="s">
        <v>138</v>
      </c>
      <c r="N8" s="1" t="s">
        <v>164</v>
      </c>
      <c r="O8" s="1" t="s">
        <v>17</v>
      </c>
      <c r="P8" s="1" t="s">
        <v>18</v>
      </c>
      <c r="Q8" s="1" t="s">
        <v>19</v>
      </c>
    </row>
    <row r="9" spans="2:17" ht="15" x14ac:dyDescent="0.25">
      <c r="H9" s="1" t="s">
        <v>20</v>
      </c>
      <c r="J9" s="1" t="s">
        <v>21</v>
      </c>
      <c r="K9" s="1" t="s">
        <v>21</v>
      </c>
      <c r="M9" s="1" t="s">
        <v>139</v>
      </c>
      <c r="N9" s="1" t="s">
        <v>22</v>
      </c>
      <c r="O9" s="1" t="s">
        <v>21</v>
      </c>
      <c r="P9" s="1" t="s">
        <v>21</v>
      </c>
      <c r="Q9" s="1" t="s">
        <v>21</v>
      </c>
    </row>
    <row r="10" spans="2:17" ht="15" x14ac:dyDescent="0.25">
      <c r="B10" s="1" t="s">
        <v>165</v>
      </c>
      <c r="H10" s="1">
        <v>0</v>
      </c>
      <c r="K10" s="2">
        <v>0</v>
      </c>
      <c r="N10" s="1">
        <v>0</v>
      </c>
      <c r="O10" s="2">
        <v>0</v>
      </c>
      <c r="P10" s="2">
        <v>0</v>
      </c>
      <c r="Q10" s="2">
        <v>0</v>
      </c>
    </row>
    <row r="11" spans="2:17" ht="15" x14ac:dyDescent="0.25">
      <c r="B11" s="1" t="s">
        <v>46</v>
      </c>
      <c r="H11" s="1">
        <v>0</v>
      </c>
      <c r="K11" s="2">
        <v>0</v>
      </c>
      <c r="N11" s="1">
        <v>0</v>
      </c>
      <c r="O11" s="2">
        <v>0</v>
      </c>
      <c r="P11" s="2">
        <v>0</v>
      </c>
      <c r="Q11" s="2">
        <v>0</v>
      </c>
    </row>
    <row r="12" spans="2:17" ht="15" x14ac:dyDescent="0.25">
      <c r="B12" s="1" t="s">
        <v>166</v>
      </c>
      <c r="H12" s="1">
        <v>0</v>
      </c>
      <c r="K12" s="2">
        <v>0</v>
      </c>
      <c r="N12" s="1">
        <v>0</v>
      </c>
      <c r="O12" s="2">
        <v>0</v>
      </c>
      <c r="P12" s="2">
        <v>0</v>
      </c>
      <c r="Q12" s="2">
        <v>0</v>
      </c>
    </row>
    <row r="13" spans="2:17" ht="15" x14ac:dyDescent="0.25">
      <c r="B13" s="1" t="s">
        <v>167</v>
      </c>
    </row>
    <row r="14" spans="2:17" ht="15" x14ac:dyDescent="0.25">
      <c r="B14" s="1" t="s">
        <v>168</v>
      </c>
      <c r="H14" s="1">
        <v>0</v>
      </c>
      <c r="K14" s="2">
        <v>0</v>
      </c>
      <c r="N14" s="1">
        <v>0</v>
      </c>
      <c r="O14" s="2">
        <v>0</v>
      </c>
      <c r="P14" s="2">
        <v>0</v>
      </c>
      <c r="Q14" s="2">
        <v>0</v>
      </c>
    </row>
    <row r="15" spans="2:17" ht="15" x14ac:dyDescent="0.25">
      <c r="B15" s="1" t="s">
        <v>169</v>
      </c>
    </row>
    <row r="16" spans="2:17" ht="15" x14ac:dyDescent="0.25">
      <c r="B16" s="1" t="s">
        <v>170</v>
      </c>
      <c r="H16" s="1">
        <v>0</v>
      </c>
      <c r="K16" s="2">
        <v>0</v>
      </c>
      <c r="N16" s="1">
        <v>0</v>
      </c>
      <c r="O16" s="2">
        <v>0</v>
      </c>
      <c r="P16" s="2">
        <v>0</v>
      </c>
      <c r="Q16" s="2">
        <v>0</v>
      </c>
    </row>
    <row r="17" spans="2:17" ht="15" x14ac:dyDescent="0.25">
      <c r="B17" s="1" t="s">
        <v>171</v>
      </c>
    </row>
    <row r="18" spans="2:17" ht="15" x14ac:dyDescent="0.25">
      <c r="B18" s="1" t="s">
        <v>172</v>
      </c>
    </row>
    <row r="19" spans="2:17" ht="15" x14ac:dyDescent="0.25">
      <c r="B19" s="1" t="s">
        <v>173</v>
      </c>
    </row>
    <row r="20" spans="2:17" ht="15" x14ac:dyDescent="0.25">
      <c r="B20" s="1" t="s">
        <v>174</v>
      </c>
    </row>
    <row r="21" spans="2:17" ht="15" x14ac:dyDescent="0.25">
      <c r="B21" s="1" t="s">
        <v>117</v>
      </c>
      <c r="H21" s="1">
        <v>0</v>
      </c>
      <c r="K21" s="2">
        <v>0</v>
      </c>
      <c r="N21" s="1">
        <v>0</v>
      </c>
      <c r="O21" s="2">
        <v>0</v>
      </c>
      <c r="P21" s="2">
        <v>0</v>
      </c>
      <c r="Q21" s="2">
        <v>0</v>
      </c>
    </row>
    <row r="22" spans="2:17" ht="15" x14ac:dyDescent="0.25">
      <c r="B22" s="1" t="s">
        <v>166</v>
      </c>
      <c r="H22" s="1">
        <v>0</v>
      </c>
      <c r="K22" s="2">
        <v>0</v>
      </c>
      <c r="N22" s="1">
        <v>0</v>
      </c>
      <c r="O22" s="2">
        <v>0</v>
      </c>
      <c r="P22" s="2">
        <v>0</v>
      </c>
      <c r="Q22" s="2">
        <v>0</v>
      </c>
    </row>
    <row r="23" spans="2:17" ht="15" x14ac:dyDescent="0.25">
      <c r="B23" s="1" t="s">
        <v>167</v>
      </c>
    </row>
    <row r="24" spans="2:17" ht="15" x14ac:dyDescent="0.25">
      <c r="B24" s="1" t="s">
        <v>168</v>
      </c>
      <c r="H24" s="1">
        <v>0</v>
      </c>
      <c r="K24" s="2">
        <v>0</v>
      </c>
      <c r="N24" s="1">
        <v>0</v>
      </c>
      <c r="O24" s="2">
        <v>0</v>
      </c>
      <c r="P24" s="2">
        <v>0</v>
      </c>
      <c r="Q24" s="2">
        <v>0</v>
      </c>
    </row>
    <row r="25" spans="2:17" ht="15" x14ac:dyDescent="0.25">
      <c r="B25" s="1" t="s">
        <v>169</v>
      </c>
    </row>
    <row r="26" spans="2:17" ht="15" x14ac:dyDescent="0.25">
      <c r="B26" s="1" t="s">
        <v>170</v>
      </c>
      <c r="H26" s="1">
        <v>0</v>
      </c>
      <c r="K26" s="2">
        <v>0</v>
      </c>
      <c r="N26" s="1">
        <v>0</v>
      </c>
      <c r="O26" s="2">
        <v>0</v>
      </c>
      <c r="P26" s="2">
        <v>0</v>
      </c>
      <c r="Q26" s="2">
        <v>0</v>
      </c>
    </row>
    <row r="27" spans="2:17" ht="15" x14ac:dyDescent="0.25">
      <c r="B27" s="1" t="s">
        <v>171</v>
      </c>
    </row>
    <row r="28" spans="2:17" ht="15" x14ac:dyDescent="0.25">
      <c r="B28" s="1" t="s">
        <v>172</v>
      </c>
    </row>
    <row r="29" spans="2:17" ht="15" x14ac:dyDescent="0.25">
      <c r="B29" s="1" t="s">
        <v>173</v>
      </c>
    </row>
    <row r="30" spans="2:17" ht="15" x14ac:dyDescent="0.25">
      <c r="B30" s="1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A41" sqref="A41:IV41"/>
    </sheetView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697</v>
      </c>
    </row>
    <row r="5" spans="2:15" ht="15" x14ac:dyDescent="0.25">
      <c r="B5" s="1" t="s">
        <v>144</v>
      </c>
    </row>
    <row r="7" spans="2:15" ht="15" x14ac:dyDescent="0.25">
      <c r="B7" s="1" t="s">
        <v>5</v>
      </c>
      <c r="C7" s="1" t="s">
        <v>145</v>
      </c>
      <c r="D7" s="1" t="s">
        <v>6</v>
      </c>
      <c r="E7" s="1" t="s">
        <v>8</v>
      </c>
      <c r="F7" s="1" t="s">
        <v>9</v>
      </c>
      <c r="G7" s="1" t="s">
        <v>11</v>
      </c>
      <c r="H7" s="1" t="s">
        <v>12</v>
      </c>
      <c r="I7" s="1" t="s">
        <v>146</v>
      </c>
      <c r="J7" s="1" t="s">
        <v>53</v>
      </c>
      <c r="K7" s="1" t="s">
        <v>15</v>
      </c>
      <c r="L7" s="1" t="s">
        <v>138</v>
      </c>
      <c r="M7" s="1" t="s">
        <v>54</v>
      </c>
      <c r="N7" s="1" t="s">
        <v>18</v>
      </c>
      <c r="O7" s="1" t="s">
        <v>19</v>
      </c>
    </row>
    <row r="8" spans="2:15" ht="15" x14ac:dyDescent="0.25">
      <c r="G8" s="1" t="s">
        <v>20</v>
      </c>
      <c r="I8" s="1" t="s">
        <v>21</v>
      </c>
      <c r="J8" s="1" t="s">
        <v>21</v>
      </c>
      <c r="L8" s="1" t="s">
        <v>139</v>
      </c>
      <c r="M8" s="1" t="s">
        <v>22</v>
      </c>
      <c r="N8" s="1" t="s">
        <v>21</v>
      </c>
      <c r="O8" s="1" t="s">
        <v>21</v>
      </c>
    </row>
    <row r="9" spans="2:15" ht="15" x14ac:dyDescent="0.25">
      <c r="B9" s="1" t="s">
        <v>147</v>
      </c>
      <c r="G9" s="1">
        <v>0</v>
      </c>
      <c r="J9" s="2">
        <v>0</v>
      </c>
      <c r="M9" s="1">
        <v>0</v>
      </c>
      <c r="N9" s="2">
        <v>0</v>
      </c>
      <c r="O9" s="2">
        <v>0</v>
      </c>
    </row>
    <row r="10" spans="2:15" ht="15" x14ac:dyDescent="0.25">
      <c r="B10" s="1" t="s">
        <v>148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</row>
    <row r="11" spans="2:15" ht="15" x14ac:dyDescent="0.25">
      <c r="B11" s="1" t="s">
        <v>149</v>
      </c>
    </row>
    <row r="12" spans="2:15" ht="15" x14ac:dyDescent="0.25">
      <c r="B12" s="1" t="s">
        <v>150</v>
      </c>
    </row>
    <row r="13" spans="2:15" ht="15" x14ac:dyDescent="0.25">
      <c r="B13" s="1" t="s">
        <v>151</v>
      </c>
    </row>
    <row r="14" spans="2:15" ht="15" x14ac:dyDescent="0.25">
      <c r="B14" s="1" t="s">
        <v>152</v>
      </c>
    </row>
    <row r="15" spans="2:15" ht="15" x14ac:dyDescent="0.25">
      <c r="B15" s="1" t="s">
        <v>153</v>
      </c>
    </row>
    <row r="16" spans="2:15" ht="15" x14ac:dyDescent="0.25">
      <c r="B16" s="1" t="s">
        <v>154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</row>
    <row r="17" spans="2:15" ht="15" x14ac:dyDescent="0.25">
      <c r="B17" s="1" t="s">
        <v>155</v>
      </c>
    </row>
    <row r="18" spans="2:15" ht="15" x14ac:dyDescent="0.25">
      <c r="B18" s="1" t="s">
        <v>156</v>
      </c>
    </row>
    <row r="19" spans="2:15" ht="15" x14ac:dyDescent="0.25">
      <c r="B19" s="1" t="s">
        <v>157</v>
      </c>
    </row>
    <row r="20" spans="2:15" ht="15" x14ac:dyDescent="0.25">
      <c r="B20" s="1" t="s">
        <v>158</v>
      </c>
    </row>
    <row r="21" spans="2:15" ht="15" x14ac:dyDescent="0.25">
      <c r="B21" s="1" t="s">
        <v>159</v>
      </c>
      <c r="G21" s="1">
        <v>0</v>
      </c>
      <c r="J21" s="2">
        <v>0</v>
      </c>
      <c r="M21" s="1">
        <v>0</v>
      </c>
      <c r="N21" s="2">
        <v>0</v>
      </c>
      <c r="O21" s="2">
        <v>0</v>
      </c>
    </row>
    <row r="22" spans="2:15" ht="15" x14ac:dyDescent="0.25">
      <c r="B22" s="1" t="s">
        <v>160</v>
      </c>
    </row>
    <row r="23" spans="2:15" ht="15" x14ac:dyDescent="0.25">
      <c r="B23" s="1" t="s">
        <v>151</v>
      </c>
    </row>
    <row r="24" spans="2:15" ht="15" x14ac:dyDescent="0.25">
      <c r="B24" s="1" t="s">
        <v>152</v>
      </c>
    </row>
    <row r="25" spans="2:15" ht="15" x14ac:dyDescent="0.25">
      <c r="B25" s="1" t="s">
        <v>158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rightToLeft="1" workbookViewId="0">
      <selection activeCell="A41" sqref="A41:IV41"/>
    </sheetView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697</v>
      </c>
    </row>
    <row r="5" spans="2:15" ht="15" x14ac:dyDescent="0.25">
      <c r="B5" s="1" t="s">
        <v>136</v>
      </c>
    </row>
    <row r="7" spans="2:15" ht="15" x14ac:dyDescent="0.25">
      <c r="B7" s="1" t="s">
        <v>5</v>
      </c>
      <c r="C7" s="1" t="s">
        <v>6</v>
      </c>
      <c r="D7" s="1" t="s">
        <v>119</v>
      </c>
      <c r="E7" s="1" t="s">
        <v>8</v>
      </c>
      <c r="F7" s="1" t="s">
        <v>9</v>
      </c>
      <c r="G7" s="1" t="s">
        <v>11</v>
      </c>
      <c r="H7" s="1" t="s">
        <v>12</v>
      </c>
      <c r="I7" s="1" t="s">
        <v>137</v>
      </c>
      <c r="J7" s="1" t="s">
        <v>53</v>
      </c>
      <c r="K7" s="1" t="s">
        <v>15</v>
      </c>
      <c r="L7" s="1" t="s">
        <v>138</v>
      </c>
      <c r="M7" s="1" t="s">
        <v>54</v>
      </c>
      <c r="N7" s="1" t="s">
        <v>18</v>
      </c>
      <c r="O7" s="1" t="s">
        <v>19</v>
      </c>
    </row>
    <row r="8" spans="2:15" ht="15" x14ac:dyDescent="0.25">
      <c r="G8" s="1" t="s">
        <v>20</v>
      </c>
      <c r="I8" s="1" t="s">
        <v>21</v>
      </c>
      <c r="J8" s="1" t="s">
        <v>21</v>
      </c>
      <c r="L8" s="1" t="s">
        <v>139</v>
      </c>
      <c r="M8" s="1" t="s">
        <v>22</v>
      </c>
      <c r="N8" s="1" t="s">
        <v>21</v>
      </c>
      <c r="O8" s="1" t="s">
        <v>21</v>
      </c>
    </row>
    <row r="9" spans="2:15" ht="15" x14ac:dyDescent="0.25">
      <c r="B9" s="1" t="s">
        <v>140</v>
      </c>
      <c r="G9" s="1">
        <v>0</v>
      </c>
      <c r="J9" s="2">
        <v>0</v>
      </c>
      <c r="M9" s="1">
        <v>0</v>
      </c>
      <c r="N9" s="2">
        <v>0</v>
      </c>
      <c r="O9" s="2">
        <v>0</v>
      </c>
    </row>
    <row r="10" spans="2:15" ht="15" x14ac:dyDescent="0.25">
      <c r="B10" s="1" t="s">
        <v>46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</row>
    <row r="11" spans="2:15" ht="15" x14ac:dyDescent="0.25">
      <c r="B11" s="1" t="s">
        <v>141</v>
      </c>
    </row>
    <row r="12" spans="2:15" ht="15" x14ac:dyDescent="0.25">
      <c r="B12" s="1" t="s">
        <v>29</v>
      </c>
    </row>
    <row r="13" spans="2:15" ht="15" x14ac:dyDescent="0.25">
      <c r="B13" s="1" t="s">
        <v>142</v>
      </c>
    </row>
    <row r="14" spans="2:15" ht="15" x14ac:dyDescent="0.25">
      <c r="B14" s="1" t="s">
        <v>143</v>
      </c>
    </row>
    <row r="15" spans="2:15" ht="15" x14ac:dyDescent="0.25">
      <c r="B15" s="1" t="s">
        <v>33</v>
      </c>
    </row>
    <row r="16" spans="2:15" ht="15" x14ac:dyDescent="0.25">
      <c r="B16" s="1" t="s">
        <v>117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</row>
    <row r="17" spans="2:2" ht="15" x14ac:dyDescent="0.25">
      <c r="B17" s="1" t="s">
        <v>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rightToLeft="1" workbookViewId="0">
      <selection activeCell="A41" sqref="A41:IV41"/>
    </sheetView>
  </sheetViews>
  <sheetFormatPr defaultRowHeight="14.25" x14ac:dyDescent="0.2"/>
  <sheetData>
    <row r="1" spans="2:9" ht="15" x14ac:dyDescent="0.25">
      <c r="B1" s="1" t="s">
        <v>0</v>
      </c>
      <c r="C1" s="1" t="s">
        <v>1</v>
      </c>
    </row>
    <row r="2" spans="2:9" ht="15" x14ac:dyDescent="0.25">
      <c r="B2" s="1" t="s">
        <v>2</v>
      </c>
    </row>
    <row r="3" spans="2:9" ht="15" x14ac:dyDescent="0.25">
      <c r="B3" s="1" t="s">
        <v>3</v>
      </c>
    </row>
    <row r="4" spans="2:9" ht="15" x14ac:dyDescent="0.25">
      <c r="B4" s="1" t="s">
        <v>697</v>
      </c>
    </row>
    <row r="5" spans="2:9" ht="15" x14ac:dyDescent="0.25">
      <c r="B5" s="1" t="s">
        <v>124</v>
      </c>
    </row>
    <row r="7" spans="2:9" ht="15" x14ac:dyDescent="0.25">
      <c r="B7" s="1" t="s">
        <v>5</v>
      </c>
      <c r="C7" s="1" t="s">
        <v>125</v>
      </c>
      <c r="D7" s="1" t="s">
        <v>126</v>
      </c>
      <c r="E7" s="1" t="s">
        <v>127</v>
      </c>
      <c r="F7" s="1" t="s">
        <v>12</v>
      </c>
      <c r="G7" s="1" t="s">
        <v>128</v>
      </c>
      <c r="H7" s="1" t="s">
        <v>18</v>
      </c>
      <c r="I7" s="1" t="s">
        <v>55</v>
      </c>
    </row>
    <row r="8" spans="2:9" ht="15" x14ac:dyDescent="0.25">
      <c r="E8" s="1" t="s">
        <v>21</v>
      </c>
      <c r="G8" s="1" t="s">
        <v>22</v>
      </c>
      <c r="H8" s="1" t="s">
        <v>21</v>
      </c>
      <c r="I8" s="1" t="s">
        <v>21</v>
      </c>
    </row>
    <row r="9" spans="2:9" ht="15" x14ac:dyDescent="0.25">
      <c r="B9" s="1" t="s">
        <v>129</v>
      </c>
      <c r="E9" s="2">
        <v>0</v>
      </c>
      <c r="G9" s="1">
        <v>0</v>
      </c>
      <c r="H9" s="2">
        <v>0</v>
      </c>
      <c r="I9" s="2">
        <v>0</v>
      </c>
    </row>
    <row r="10" spans="2:9" ht="15" x14ac:dyDescent="0.25">
      <c r="B10" s="1" t="s">
        <v>130</v>
      </c>
      <c r="E10" s="2">
        <v>0</v>
      </c>
      <c r="G10" s="1">
        <v>0</v>
      </c>
      <c r="H10" s="2">
        <v>0</v>
      </c>
      <c r="I10" s="2">
        <v>0</v>
      </c>
    </row>
    <row r="11" spans="2:9" ht="15" x14ac:dyDescent="0.25">
      <c r="B11" s="1" t="s">
        <v>131</v>
      </c>
      <c r="E11" s="2">
        <v>0</v>
      </c>
      <c r="G11" s="1">
        <v>0</v>
      </c>
      <c r="H11" s="2">
        <v>0</v>
      </c>
      <c r="I11" s="2">
        <v>0</v>
      </c>
    </row>
    <row r="12" spans="2:9" ht="15" x14ac:dyDescent="0.25">
      <c r="B12" s="1" t="s">
        <v>132</v>
      </c>
    </row>
    <row r="13" spans="2:9" ht="15" x14ac:dyDescent="0.25">
      <c r="B13" s="1" t="s">
        <v>133</v>
      </c>
      <c r="E13" s="2">
        <v>0</v>
      </c>
      <c r="G13" s="1">
        <v>0</v>
      </c>
      <c r="H13" s="2">
        <v>0</v>
      </c>
      <c r="I13" s="2">
        <v>0</v>
      </c>
    </row>
    <row r="14" spans="2:9" ht="15" x14ac:dyDescent="0.25">
      <c r="B14" s="1" t="s">
        <v>134</v>
      </c>
    </row>
    <row r="15" spans="2:9" ht="15" x14ac:dyDescent="0.25">
      <c r="B15" s="1" t="s">
        <v>135</v>
      </c>
      <c r="E15" s="2">
        <v>0</v>
      </c>
      <c r="G15" s="1">
        <v>0</v>
      </c>
      <c r="H15" s="2">
        <v>0</v>
      </c>
      <c r="I15" s="2">
        <v>0</v>
      </c>
    </row>
    <row r="16" spans="2:9" ht="15" x14ac:dyDescent="0.25">
      <c r="B16" s="1" t="s">
        <v>131</v>
      </c>
      <c r="E16" s="2">
        <v>0</v>
      </c>
      <c r="G16" s="1">
        <v>0</v>
      </c>
      <c r="H16" s="2">
        <v>0</v>
      </c>
      <c r="I16" s="2">
        <v>0</v>
      </c>
    </row>
    <row r="17" spans="2:9" ht="15" x14ac:dyDescent="0.25">
      <c r="B17" s="1" t="s">
        <v>132</v>
      </c>
    </row>
    <row r="18" spans="2:9" ht="15" x14ac:dyDescent="0.25">
      <c r="B18" s="1" t="s">
        <v>133</v>
      </c>
      <c r="E18" s="2">
        <v>0</v>
      </c>
      <c r="G18" s="1">
        <v>0</v>
      </c>
      <c r="H18" s="2">
        <v>0</v>
      </c>
      <c r="I18" s="2">
        <v>0</v>
      </c>
    </row>
    <row r="19" spans="2:9" ht="15" x14ac:dyDescent="0.25">
      <c r="B19" s="1" t="s">
        <v>134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rightToLeft="1" workbookViewId="0">
      <selection activeCell="A41" sqref="A41:IV41"/>
    </sheetView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697</v>
      </c>
    </row>
    <row r="5" spans="2:11" ht="15" x14ac:dyDescent="0.25">
      <c r="B5" s="1" t="s">
        <v>118</v>
      </c>
    </row>
    <row r="7" spans="2:11" ht="15" x14ac:dyDescent="0.25">
      <c r="B7" s="1" t="s">
        <v>5</v>
      </c>
      <c r="C7" s="1" t="s">
        <v>119</v>
      </c>
      <c r="D7" s="1" t="s">
        <v>8</v>
      </c>
      <c r="E7" s="1" t="s">
        <v>51</v>
      </c>
      <c r="F7" s="1" t="s">
        <v>52</v>
      </c>
      <c r="G7" s="1" t="s">
        <v>12</v>
      </c>
      <c r="H7" s="1" t="s">
        <v>53</v>
      </c>
      <c r="I7" s="1" t="s">
        <v>54</v>
      </c>
      <c r="J7" s="1" t="s">
        <v>18</v>
      </c>
      <c r="K7" s="1" t="s">
        <v>55</v>
      </c>
    </row>
    <row r="8" spans="2:11" ht="15" x14ac:dyDescent="0.25">
      <c r="F8" s="1" t="s">
        <v>21</v>
      </c>
      <c r="H8" s="1" t="s">
        <v>21</v>
      </c>
      <c r="I8" s="1" t="s">
        <v>22</v>
      </c>
      <c r="J8" s="1" t="s">
        <v>21</v>
      </c>
      <c r="K8" s="1" t="s">
        <v>21</v>
      </c>
    </row>
    <row r="9" spans="2:11" ht="15" x14ac:dyDescent="0.25">
      <c r="B9" s="1" t="s">
        <v>120</v>
      </c>
      <c r="H9" s="2">
        <v>0</v>
      </c>
      <c r="I9" s="1">
        <v>0</v>
      </c>
      <c r="J9" s="2">
        <v>0</v>
      </c>
      <c r="K9" s="2">
        <v>0</v>
      </c>
    </row>
    <row r="10" spans="2:11" ht="15" x14ac:dyDescent="0.25">
      <c r="B10" s="1" t="s">
        <v>46</v>
      </c>
      <c r="H10" s="2">
        <v>0</v>
      </c>
      <c r="I10" s="1">
        <v>0</v>
      </c>
      <c r="J10" s="2">
        <v>0</v>
      </c>
      <c r="K10" s="2">
        <v>0</v>
      </c>
    </row>
    <row r="11" spans="2:11" ht="15" x14ac:dyDescent="0.25">
      <c r="B11" s="1" t="s">
        <v>121</v>
      </c>
    </row>
    <row r="12" spans="2:11" ht="15" x14ac:dyDescent="0.25">
      <c r="B12" s="1" t="s">
        <v>122</v>
      </c>
      <c r="H12" s="2">
        <v>0</v>
      </c>
      <c r="I12" s="1">
        <v>0</v>
      </c>
      <c r="J12" s="2">
        <v>0</v>
      </c>
      <c r="K12" s="2">
        <v>0</v>
      </c>
    </row>
    <row r="13" spans="2:11" ht="15" x14ac:dyDescent="0.25">
      <c r="B13" s="1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2"/>
  <sheetViews>
    <sheetView rightToLeft="1" tabSelected="1" workbookViewId="0">
      <selection activeCell="I9" sqref="I9"/>
    </sheetView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697</v>
      </c>
    </row>
    <row r="5" spans="2:11" ht="15" x14ac:dyDescent="0.25">
      <c r="B5" s="1" t="s">
        <v>50</v>
      </c>
    </row>
    <row r="7" spans="2:11" ht="15" x14ac:dyDescent="0.25">
      <c r="B7" s="1" t="s">
        <v>5</v>
      </c>
      <c r="C7" s="1" t="s">
        <v>6</v>
      </c>
      <c r="D7" s="1" t="s">
        <v>8</v>
      </c>
      <c r="E7" s="1" t="s">
        <v>51</v>
      </c>
      <c r="F7" s="1" t="s">
        <v>52</v>
      </c>
      <c r="G7" s="1" t="s">
        <v>12</v>
      </c>
      <c r="H7" s="1" t="s">
        <v>53</v>
      </c>
      <c r="I7" s="1" t="s">
        <v>54</v>
      </c>
      <c r="J7" s="1" t="s">
        <v>18</v>
      </c>
      <c r="K7" s="1" t="s">
        <v>55</v>
      </c>
    </row>
    <row r="8" spans="2:11" ht="15" x14ac:dyDescent="0.25">
      <c r="F8" s="1" t="s">
        <v>21</v>
      </c>
      <c r="H8" s="1" t="s">
        <v>21</v>
      </c>
      <c r="I8" s="1" t="s">
        <v>22</v>
      </c>
      <c r="J8" s="1" t="s">
        <v>21</v>
      </c>
      <c r="K8" s="1" t="s">
        <v>21</v>
      </c>
    </row>
    <row r="9" spans="2:11" ht="15" x14ac:dyDescent="0.25">
      <c r="B9" s="1" t="s">
        <v>56</v>
      </c>
      <c r="H9" s="2">
        <v>0</v>
      </c>
      <c r="I9" s="6">
        <f>SUM(I10:I70)</f>
        <v>599.65088999999944</v>
      </c>
      <c r="J9" s="2">
        <v>1</v>
      </c>
      <c r="K9" s="2">
        <f>I9/'סכום נכסי הקרן'!$C$43</f>
        <v>0.20510335168717991</v>
      </c>
    </row>
    <row r="10" spans="2:11" ht="15" x14ac:dyDescent="0.25">
      <c r="B10" s="10" t="s">
        <v>699</v>
      </c>
      <c r="H10" s="2"/>
      <c r="I10" s="6">
        <f>'[1]נכסים ותזרים מנכסים_1'!$C$503/1000</f>
        <v>599.05088999999998</v>
      </c>
      <c r="J10" s="2">
        <v>1</v>
      </c>
      <c r="K10" s="2">
        <f>I10/'סכום נכסי הקרן'!$C$43</f>
        <v>0.2048981289266297</v>
      </c>
    </row>
    <row r="11" spans="2:11" ht="15" x14ac:dyDescent="0.25">
      <c r="B11" s="1" t="s">
        <v>47</v>
      </c>
    </row>
    <row r="12" spans="2:11" ht="15" x14ac:dyDescent="0.25">
      <c r="B12" s="1" t="s">
        <v>57</v>
      </c>
    </row>
    <row r="13" spans="2:11" x14ac:dyDescent="0.2">
      <c r="B13" s="3" t="s">
        <v>58</v>
      </c>
      <c r="C13" s="3">
        <v>6040315</v>
      </c>
      <c r="F13" s="4">
        <v>2.8999999999999998E-3</v>
      </c>
      <c r="G13" s="3" t="s">
        <v>59</v>
      </c>
      <c r="H13" s="4">
        <v>8.9999999999999993E-3</v>
      </c>
      <c r="I13" s="3">
        <v>0.01</v>
      </c>
      <c r="J13" s="4">
        <v>0.01</v>
      </c>
      <c r="K13" s="8">
        <f>I13/'סכום נכסי הקרן'!$C$43</f>
        <v>3.4203793425067727E-6</v>
      </c>
    </row>
    <row r="14" spans="2:11" x14ac:dyDescent="0.2">
      <c r="B14" s="3" t="s">
        <v>60</v>
      </c>
      <c r="C14" s="3">
        <v>6990212</v>
      </c>
      <c r="F14" s="4">
        <v>9.4000000000000004E-3</v>
      </c>
      <c r="G14" s="3" t="s">
        <v>59</v>
      </c>
      <c r="H14" s="4">
        <v>4.1300000000000003E-2</v>
      </c>
      <c r="I14" s="3">
        <v>0.01</v>
      </c>
      <c r="J14" s="4">
        <v>1.8800000000000001E-2</v>
      </c>
      <c r="K14" s="8">
        <f>I14/'סכום נכסי הקרן'!$C$43</f>
        <v>3.4203793425067727E-6</v>
      </c>
    </row>
    <row r="15" spans="2:11" x14ac:dyDescent="0.2">
      <c r="B15" s="3" t="s">
        <v>61</v>
      </c>
      <c r="C15" s="3">
        <v>6990188</v>
      </c>
      <c r="F15" s="4">
        <v>2.47E-2</v>
      </c>
      <c r="G15" s="3" t="s">
        <v>59</v>
      </c>
      <c r="H15" s="4">
        <v>1.78E-2</v>
      </c>
      <c r="I15" s="3">
        <v>0.01</v>
      </c>
      <c r="J15" s="4">
        <v>1.54E-2</v>
      </c>
      <c r="K15" s="8">
        <f>I15/'סכום נכסי הקרן'!$C$43</f>
        <v>3.4203793425067727E-6</v>
      </c>
    </row>
    <row r="16" spans="2:11" x14ac:dyDescent="0.2">
      <c r="B16" s="3" t="s">
        <v>62</v>
      </c>
      <c r="C16" s="3">
        <v>6990196</v>
      </c>
      <c r="F16" s="4">
        <v>3.5200000000000002E-2</v>
      </c>
      <c r="G16" s="3" t="s">
        <v>59</v>
      </c>
      <c r="H16" s="4">
        <v>2.9499999999999998E-2</v>
      </c>
      <c r="I16" s="3">
        <v>0.02</v>
      </c>
      <c r="J16" s="4">
        <v>3.2199999999999999E-2</v>
      </c>
      <c r="K16" s="8">
        <f>I16/'סכום נכסי הקרן'!$C$43</f>
        <v>6.8407586850135455E-6</v>
      </c>
    </row>
    <row r="17" spans="2:11" x14ac:dyDescent="0.2">
      <c r="B17" s="3" t="s">
        <v>63</v>
      </c>
      <c r="C17" s="3">
        <v>6990154</v>
      </c>
      <c r="F17" s="4">
        <v>2.47E-2</v>
      </c>
      <c r="G17" s="3" t="s">
        <v>59</v>
      </c>
      <c r="H17" s="4">
        <v>2.6599999999999999E-2</v>
      </c>
      <c r="I17" s="3">
        <v>0.02</v>
      </c>
      <c r="J17" s="4">
        <v>3.04E-2</v>
      </c>
      <c r="K17" s="8">
        <f>I17/'סכום נכסי הקרן'!$C$43</f>
        <v>6.8407586850135455E-6</v>
      </c>
    </row>
    <row r="18" spans="2:11" x14ac:dyDescent="0.2">
      <c r="B18" s="3" t="s">
        <v>64</v>
      </c>
      <c r="C18" s="3">
        <v>1136936</v>
      </c>
      <c r="F18" s="4">
        <v>1.72E-2</v>
      </c>
      <c r="G18" s="3" t="s">
        <v>59</v>
      </c>
      <c r="H18" s="4">
        <v>2.5600000000000001E-2</v>
      </c>
      <c r="I18" s="3">
        <v>0.01</v>
      </c>
      <c r="J18" s="4">
        <v>1.55E-2</v>
      </c>
      <c r="K18" s="8">
        <f>I18/'סכום נכסי הקרן'!$C$43</f>
        <v>3.4203793425067727E-6</v>
      </c>
    </row>
    <row r="19" spans="2:11" x14ac:dyDescent="0.2">
      <c r="B19" s="3" t="s">
        <v>65</v>
      </c>
      <c r="C19" s="3">
        <v>5760202</v>
      </c>
      <c r="F19" s="4">
        <v>3.0499999999999999E-2</v>
      </c>
      <c r="G19" s="3" t="s">
        <v>59</v>
      </c>
      <c r="H19" s="4">
        <v>8.9999999999999993E-3</v>
      </c>
      <c r="I19" s="3">
        <v>0.01</v>
      </c>
      <c r="J19" s="4">
        <v>1.8200000000000001E-2</v>
      </c>
      <c r="K19" s="8">
        <f>I19/'סכום נכסי הקרן'!$C$43</f>
        <v>3.4203793425067727E-6</v>
      </c>
    </row>
    <row r="20" spans="2:11" x14ac:dyDescent="0.2">
      <c r="B20" s="3" t="s">
        <v>66</v>
      </c>
      <c r="C20" s="3">
        <v>1119999</v>
      </c>
      <c r="F20" s="4">
        <v>2.4199999999999999E-2</v>
      </c>
      <c r="G20" s="3" t="s">
        <v>59</v>
      </c>
      <c r="H20" s="4">
        <v>1.44E-2</v>
      </c>
      <c r="I20" s="3">
        <v>0.01</v>
      </c>
      <c r="J20" s="4">
        <v>1.14E-2</v>
      </c>
      <c r="K20" s="8">
        <f>I20/'סכום נכסי הקרן'!$C$43</f>
        <v>3.4203793425067727E-6</v>
      </c>
    </row>
    <row r="21" spans="2:11" x14ac:dyDescent="0.2">
      <c r="B21" s="3" t="s">
        <v>67</v>
      </c>
      <c r="C21" s="3">
        <v>6130165</v>
      </c>
      <c r="F21" s="4">
        <v>3.5999999999999997E-2</v>
      </c>
      <c r="G21" s="3" t="s">
        <v>59</v>
      </c>
      <c r="H21" s="4">
        <v>1.72E-2</v>
      </c>
      <c r="I21" s="3">
        <v>0.01</v>
      </c>
      <c r="J21" s="4">
        <v>1.2999999999999999E-2</v>
      </c>
      <c r="K21" s="8">
        <f>I21/'סכום נכסי הקרן'!$C$43</f>
        <v>3.4203793425067727E-6</v>
      </c>
    </row>
    <row r="22" spans="2:11" x14ac:dyDescent="0.2">
      <c r="B22" s="3" t="s">
        <v>68</v>
      </c>
      <c r="C22" s="3">
        <v>6130181</v>
      </c>
      <c r="F22" s="4">
        <v>1.7399999999999999E-2</v>
      </c>
      <c r="G22" s="3" t="s">
        <v>59</v>
      </c>
      <c r="H22" s="4">
        <v>2.1499999999999998E-2</v>
      </c>
      <c r="I22" s="3">
        <v>0</v>
      </c>
      <c r="J22" s="4">
        <v>4.4999999999999997E-3</v>
      </c>
      <c r="K22" s="8">
        <f>I22/'סכום נכסי הקרן'!$C$43</f>
        <v>0</v>
      </c>
    </row>
    <row r="23" spans="2:11" x14ac:dyDescent="0.2">
      <c r="B23" s="3" t="s">
        <v>69</v>
      </c>
      <c r="C23" s="3">
        <v>281014</v>
      </c>
      <c r="F23" s="4">
        <v>1.8E-3</v>
      </c>
      <c r="G23" s="3" t="s">
        <v>59</v>
      </c>
      <c r="H23" s="4">
        <v>0</v>
      </c>
      <c r="I23" s="3">
        <v>0</v>
      </c>
      <c r="J23" s="4">
        <v>6.0000000000000001E-3</v>
      </c>
      <c r="K23" s="8">
        <f>I23/'סכום נכסי הקרן'!$C$43</f>
        <v>0</v>
      </c>
    </row>
    <row r="24" spans="2:11" x14ac:dyDescent="0.2">
      <c r="B24" s="3" t="s">
        <v>70</v>
      </c>
      <c r="C24" s="3">
        <v>7390149</v>
      </c>
      <c r="F24" s="4">
        <v>1.8700000000000001E-2</v>
      </c>
      <c r="G24" s="3" t="s">
        <v>59</v>
      </c>
      <c r="H24" s="4">
        <v>2.4799999999999999E-2</v>
      </c>
      <c r="I24" s="3">
        <v>0.01</v>
      </c>
      <c r="J24" s="4">
        <v>1.41E-2</v>
      </c>
      <c r="K24" s="8">
        <f>I24/'סכום נכסי הקרן'!$C$43</f>
        <v>3.4203793425067727E-6</v>
      </c>
    </row>
    <row r="25" spans="2:11" x14ac:dyDescent="0.2">
      <c r="B25" s="3" t="s">
        <v>71</v>
      </c>
      <c r="C25" s="3">
        <v>1820158</v>
      </c>
      <c r="F25" s="4">
        <v>2.8000000000000001E-2</v>
      </c>
      <c r="G25" s="3" t="s">
        <v>59</v>
      </c>
      <c r="H25" s="4">
        <v>1.2999999999999999E-2</v>
      </c>
      <c r="I25" s="3">
        <v>0</v>
      </c>
      <c r="J25" s="4">
        <v>4.7000000000000002E-3</v>
      </c>
      <c r="K25" s="8">
        <f>I25/'סכום נכסי הקרן'!$C$43</f>
        <v>0</v>
      </c>
    </row>
    <row r="26" spans="2:11" x14ac:dyDescent="0.2">
      <c r="B26" s="3" t="s">
        <v>72</v>
      </c>
      <c r="C26" s="3">
        <v>1820174</v>
      </c>
      <c r="F26" s="4">
        <v>1.7500000000000002E-2</v>
      </c>
      <c r="G26" s="3" t="s">
        <v>59</v>
      </c>
      <c r="H26" s="4">
        <v>2.5899999999999999E-2</v>
      </c>
      <c r="I26" s="3">
        <v>0</v>
      </c>
      <c r="J26" s="4">
        <v>4.7000000000000002E-3</v>
      </c>
      <c r="K26" s="8">
        <f>I26/'סכום נכסי הקרן'!$C$43</f>
        <v>0</v>
      </c>
    </row>
    <row r="27" spans="2:11" x14ac:dyDescent="0.2">
      <c r="B27" s="3" t="s">
        <v>73</v>
      </c>
      <c r="C27" s="3">
        <v>1820190</v>
      </c>
      <c r="F27" s="4">
        <v>2.3199999999999998E-2</v>
      </c>
      <c r="G27" s="3" t="s">
        <v>59</v>
      </c>
      <c r="H27" s="4">
        <v>3.4500000000000003E-2</v>
      </c>
      <c r="I27" s="3">
        <v>0</v>
      </c>
      <c r="J27" s="4">
        <v>5.7999999999999996E-3</v>
      </c>
      <c r="K27" s="8">
        <f>I27/'סכום נכסי הקרן'!$C$43</f>
        <v>0</v>
      </c>
    </row>
    <row r="28" spans="2:11" x14ac:dyDescent="0.2">
      <c r="B28" s="3" t="s">
        <v>74</v>
      </c>
      <c r="C28" s="3">
        <v>1260421</v>
      </c>
      <c r="F28" s="4">
        <v>4.0000000000000001E-3</v>
      </c>
      <c r="G28" s="3" t="s">
        <v>59</v>
      </c>
      <c r="H28" s="4">
        <v>1.01E-2</v>
      </c>
      <c r="I28" s="3">
        <v>0</v>
      </c>
      <c r="J28" s="4">
        <v>3.0000000000000001E-3</v>
      </c>
      <c r="K28" s="8">
        <f>I28/'סכום נכסי הקרן'!$C$43</f>
        <v>0</v>
      </c>
    </row>
    <row r="29" spans="2:11" x14ac:dyDescent="0.2">
      <c r="B29" s="3" t="s">
        <v>75</v>
      </c>
      <c r="C29" s="3">
        <v>1260603</v>
      </c>
      <c r="F29" s="4">
        <v>0.02</v>
      </c>
      <c r="G29" s="3" t="s">
        <v>59</v>
      </c>
      <c r="H29" s="4">
        <v>3.9600000000000003E-2</v>
      </c>
      <c r="I29" s="3">
        <v>0.02</v>
      </c>
      <c r="J29" s="4">
        <v>3.7600000000000001E-2</v>
      </c>
      <c r="K29" s="8">
        <f>I29/'סכום נכסי הקרן'!$C$43</f>
        <v>6.8407586850135455E-6</v>
      </c>
    </row>
    <row r="30" spans="2:11" x14ac:dyDescent="0.2">
      <c r="B30" s="3" t="s">
        <v>76</v>
      </c>
      <c r="C30" s="3">
        <v>1260462</v>
      </c>
      <c r="F30" s="4">
        <v>2.6499999999999999E-2</v>
      </c>
      <c r="G30" s="3" t="s">
        <v>59</v>
      </c>
      <c r="H30" s="4">
        <v>1.23E-2</v>
      </c>
      <c r="I30" s="3">
        <v>0.01</v>
      </c>
      <c r="J30" s="4">
        <v>9.2999999999999992E-3</v>
      </c>
      <c r="K30" s="8">
        <f>I30/'סכום נכסי הקרן'!$C$43</f>
        <v>3.4203793425067727E-6</v>
      </c>
    </row>
    <row r="31" spans="2:11" x14ac:dyDescent="0.2">
      <c r="B31" s="3" t="s">
        <v>77</v>
      </c>
      <c r="C31" s="3">
        <v>1260306</v>
      </c>
      <c r="F31" s="4">
        <v>2.47E-2</v>
      </c>
      <c r="G31" s="3" t="s">
        <v>59</v>
      </c>
      <c r="H31" s="4">
        <v>1.2500000000000001E-2</v>
      </c>
      <c r="I31" s="3">
        <v>0.01</v>
      </c>
      <c r="J31" s="4">
        <v>9.7000000000000003E-3</v>
      </c>
      <c r="K31" s="8">
        <f>I31/'סכום נכסי הקרן'!$C$43</f>
        <v>3.4203793425067727E-6</v>
      </c>
    </row>
    <row r="32" spans="2:11" x14ac:dyDescent="0.2">
      <c r="B32" s="3" t="s">
        <v>78</v>
      </c>
      <c r="C32" s="3">
        <v>7150345</v>
      </c>
      <c r="F32" s="4">
        <v>2.5000000000000001E-2</v>
      </c>
      <c r="G32" s="3" t="s">
        <v>59</v>
      </c>
      <c r="H32" s="4">
        <v>2.2499999999999999E-2</v>
      </c>
      <c r="I32" s="3">
        <v>0.01</v>
      </c>
      <c r="J32" s="4">
        <v>8.5000000000000006E-3</v>
      </c>
      <c r="K32" s="8">
        <f>I32/'סכום נכסי הקרן'!$C$43</f>
        <v>3.4203793425067727E-6</v>
      </c>
    </row>
    <row r="33" spans="2:11" x14ac:dyDescent="0.2">
      <c r="B33" s="3" t="s">
        <v>79</v>
      </c>
      <c r="C33" s="3">
        <v>7150337</v>
      </c>
      <c r="F33" s="4">
        <v>2.6700000000000002E-2</v>
      </c>
      <c r="G33" s="3" t="s">
        <v>59</v>
      </c>
      <c r="H33" s="4">
        <v>1.6500000000000001E-2</v>
      </c>
      <c r="I33" s="3">
        <v>0</v>
      </c>
      <c r="J33" s="4">
        <v>6.0000000000000001E-3</v>
      </c>
      <c r="K33" s="8">
        <f>I33/'סכום נכסי הקרן'!$C$43</f>
        <v>0</v>
      </c>
    </row>
    <row r="34" spans="2:11" x14ac:dyDescent="0.2">
      <c r="B34" s="3" t="s">
        <v>80</v>
      </c>
      <c r="C34" s="3">
        <v>2510139</v>
      </c>
      <c r="F34" s="4">
        <v>2.12E-2</v>
      </c>
      <c r="G34" s="3" t="s">
        <v>59</v>
      </c>
      <c r="H34" s="4">
        <v>1.14E-2</v>
      </c>
      <c r="I34" s="3">
        <v>0</v>
      </c>
      <c r="J34" s="4">
        <v>3.7000000000000002E-3</v>
      </c>
      <c r="K34" s="8">
        <f>I34/'סכום נכסי הקרן'!$C$43</f>
        <v>0</v>
      </c>
    </row>
    <row r="35" spans="2:11" x14ac:dyDescent="0.2">
      <c r="B35" s="3" t="s">
        <v>81</v>
      </c>
      <c r="C35" s="3">
        <v>7230295</v>
      </c>
      <c r="F35" s="4">
        <v>4.1999999999999997E-3</v>
      </c>
      <c r="G35" s="3" t="s">
        <v>59</v>
      </c>
      <c r="H35" s="4">
        <v>2.01E-2</v>
      </c>
      <c r="I35" s="3">
        <v>0</v>
      </c>
      <c r="J35" s="4">
        <v>2.2000000000000001E-3</v>
      </c>
      <c r="K35" s="8">
        <f>I35/'סכום נכסי הקרן'!$C$43</f>
        <v>0</v>
      </c>
    </row>
    <row r="36" spans="2:11" x14ac:dyDescent="0.2">
      <c r="B36" s="3" t="s">
        <v>82</v>
      </c>
      <c r="C36" s="3">
        <v>1134154</v>
      </c>
      <c r="F36" s="4">
        <v>2.5999999999999999E-3</v>
      </c>
      <c r="G36" s="3" t="s">
        <v>59</v>
      </c>
      <c r="H36" s="4">
        <v>9.5999999999999992E-3</v>
      </c>
      <c r="I36" s="3">
        <v>0</v>
      </c>
      <c r="J36" s="4">
        <v>1.1000000000000001E-3</v>
      </c>
      <c r="K36" s="8">
        <f>I36/'סכום נכסי הקרן'!$C$43</f>
        <v>0</v>
      </c>
    </row>
    <row r="37" spans="2:11" x14ac:dyDescent="0.2">
      <c r="B37" s="3" t="s">
        <v>83</v>
      </c>
      <c r="C37" s="3">
        <v>1136761</v>
      </c>
      <c r="F37" s="4">
        <v>2.2700000000000001E-2</v>
      </c>
      <c r="G37" s="3" t="s">
        <v>59</v>
      </c>
      <c r="H37" s="4">
        <v>2.52E-2</v>
      </c>
      <c r="I37" s="3">
        <v>0.02</v>
      </c>
      <c r="J37" s="4">
        <v>3.73E-2</v>
      </c>
      <c r="K37" s="8">
        <f>I37/'סכום נכסי הקרן'!$C$43</f>
        <v>6.8407586850135455E-6</v>
      </c>
    </row>
    <row r="38" spans="2:11" x14ac:dyDescent="0.2">
      <c r="B38" s="3" t="s">
        <v>84</v>
      </c>
      <c r="C38" s="3">
        <v>1127547</v>
      </c>
      <c r="F38" s="4">
        <v>2.0500000000000001E-2</v>
      </c>
      <c r="G38" s="3" t="s">
        <v>59</v>
      </c>
      <c r="H38" s="4">
        <v>1.1299999999999999E-2</v>
      </c>
      <c r="I38" s="3">
        <v>0.02</v>
      </c>
      <c r="J38" s="4">
        <v>3.3599999999999998E-2</v>
      </c>
      <c r="K38" s="8">
        <f>I38/'סכום נכסי הקרן'!$C$43</f>
        <v>6.8407586850135455E-6</v>
      </c>
    </row>
    <row r="39" spans="2:11" x14ac:dyDescent="0.2">
      <c r="B39" s="3" t="s">
        <v>85</v>
      </c>
      <c r="C39" s="3">
        <v>7430069</v>
      </c>
      <c r="F39" s="4">
        <v>2.7E-2</v>
      </c>
      <c r="G39" s="3" t="s">
        <v>59</v>
      </c>
      <c r="H39" s="4">
        <v>1.2500000000000001E-2</v>
      </c>
      <c r="I39" s="3">
        <v>0.01</v>
      </c>
      <c r="J39" s="4">
        <v>1.5100000000000001E-2</v>
      </c>
      <c r="K39" s="8">
        <f>I39/'סכום נכסי הקרן'!$C$43</f>
        <v>3.4203793425067727E-6</v>
      </c>
    </row>
    <row r="40" spans="2:11" x14ac:dyDescent="0.2">
      <c r="B40" s="3" t="s">
        <v>86</v>
      </c>
      <c r="C40" s="3">
        <v>829010</v>
      </c>
      <c r="F40" s="4">
        <v>1.0999999999999999E-2</v>
      </c>
      <c r="G40" s="3" t="s">
        <v>59</v>
      </c>
      <c r="H40" s="4">
        <v>0</v>
      </c>
      <c r="I40" s="3">
        <v>0</v>
      </c>
      <c r="J40" s="4">
        <v>7.1999999999999998E-3</v>
      </c>
      <c r="K40" s="8">
        <f>I40/'סכום נכסי הקרן'!$C$43</f>
        <v>0</v>
      </c>
    </row>
    <row r="41" spans="2:11" x14ac:dyDescent="0.2">
      <c r="B41" s="3" t="s">
        <v>87</v>
      </c>
      <c r="C41" s="3">
        <v>3130291</v>
      </c>
      <c r="F41" s="4">
        <v>1.95E-2</v>
      </c>
      <c r="G41" s="3" t="s">
        <v>59</v>
      </c>
      <c r="H41" s="4">
        <v>3.7400000000000003E-2</v>
      </c>
      <c r="I41" s="3">
        <v>0</v>
      </c>
      <c r="J41" s="4">
        <v>5.7999999999999996E-3</v>
      </c>
      <c r="K41" s="8">
        <f>I41/'סכום נכסי הקרן'!$C$43</f>
        <v>0</v>
      </c>
    </row>
    <row r="42" spans="2:11" x14ac:dyDescent="0.2">
      <c r="B42" s="3" t="s">
        <v>88</v>
      </c>
      <c r="C42" s="3">
        <v>3230240</v>
      </c>
      <c r="F42" s="4">
        <v>2.4299999999999999E-2</v>
      </c>
      <c r="G42" s="3" t="s">
        <v>59</v>
      </c>
      <c r="H42" s="4">
        <v>3.5900000000000001E-2</v>
      </c>
      <c r="I42" s="3">
        <v>0.02</v>
      </c>
      <c r="J42" s="4">
        <v>3.6799999999999999E-2</v>
      </c>
      <c r="K42" s="8">
        <f>I42/'סכום נכסי הקרן'!$C$43</f>
        <v>6.8407586850135455E-6</v>
      </c>
    </row>
    <row r="43" spans="2:11" x14ac:dyDescent="0.2">
      <c r="B43" s="3" t="s">
        <v>89</v>
      </c>
      <c r="C43" s="3">
        <v>3230208</v>
      </c>
      <c r="F43" s="4">
        <v>1.15E-2</v>
      </c>
      <c r="G43" s="3" t="s">
        <v>59</v>
      </c>
      <c r="H43" s="4">
        <v>2.5499999999999998E-2</v>
      </c>
      <c r="I43" s="3">
        <v>0.01</v>
      </c>
      <c r="J43" s="4">
        <v>2.0299999999999999E-2</v>
      </c>
      <c r="K43" s="8">
        <f>I43/'סכום נכסי הקרן'!$C$43</f>
        <v>3.4203793425067727E-6</v>
      </c>
    </row>
    <row r="44" spans="2:11" x14ac:dyDescent="0.2">
      <c r="B44" s="3" t="s">
        <v>90</v>
      </c>
      <c r="C44" s="3">
        <v>3230174</v>
      </c>
      <c r="F44" s="4">
        <v>5.7000000000000002E-3</v>
      </c>
      <c r="G44" s="3" t="s">
        <v>59</v>
      </c>
      <c r="H44" s="4">
        <v>1.6E-2</v>
      </c>
      <c r="I44" s="3">
        <v>0</v>
      </c>
      <c r="J44" s="4">
        <v>2.2000000000000001E-3</v>
      </c>
      <c r="K44" s="8">
        <f>I44/'סכום נכסי הקרן'!$C$43</f>
        <v>0</v>
      </c>
    </row>
    <row r="45" spans="2:11" x14ac:dyDescent="0.2">
      <c r="B45" s="3" t="s">
        <v>91</v>
      </c>
      <c r="C45" s="3">
        <v>3230166</v>
      </c>
      <c r="F45" s="4">
        <v>1.2699999999999999E-2</v>
      </c>
      <c r="G45" s="3" t="s">
        <v>59</v>
      </c>
      <c r="H45" s="4">
        <v>1.34E-2</v>
      </c>
      <c r="I45" s="3">
        <v>0</v>
      </c>
      <c r="J45" s="4">
        <v>7.4000000000000003E-3</v>
      </c>
      <c r="K45" s="8">
        <f>I45/'סכום נכסי הקרן'!$C$43</f>
        <v>0</v>
      </c>
    </row>
    <row r="46" spans="2:11" x14ac:dyDescent="0.2">
      <c r="B46" s="3" t="s">
        <v>92</v>
      </c>
      <c r="C46" s="3">
        <v>3230190</v>
      </c>
      <c r="F46" s="4">
        <v>8.8000000000000005E-3</v>
      </c>
      <c r="G46" s="3" t="s">
        <v>59</v>
      </c>
      <c r="H46" s="4">
        <v>2.4E-2</v>
      </c>
      <c r="I46" s="3">
        <v>0.01</v>
      </c>
      <c r="J46" s="4">
        <v>8.8999999999999999E-3</v>
      </c>
      <c r="K46" s="8">
        <f>I46/'סכום נכסי הקרן'!$C$43</f>
        <v>3.4203793425067727E-6</v>
      </c>
    </row>
    <row r="47" spans="2:11" x14ac:dyDescent="0.2">
      <c r="B47" s="3" t="s">
        <v>93</v>
      </c>
      <c r="C47" s="3">
        <v>3230091</v>
      </c>
      <c r="F47" s="4">
        <v>2.5499999999999998E-2</v>
      </c>
      <c r="G47" s="3" t="s">
        <v>59</v>
      </c>
      <c r="H47" s="4">
        <v>1.0699999999999999E-2</v>
      </c>
      <c r="I47" s="3">
        <v>0.06</v>
      </c>
      <c r="J47" s="4">
        <v>0.1032</v>
      </c>
      <c r="K47" s="8">
        <f>I47/'סכום נכסי הקרן'!$C$43</f>
        <v>2.0522276055040637E-5</v>
      </c>
    </row>
    <row r="48" spans="2:11" x14ac:dyDescent="0.2">
      <c r="B48" s="3" t="s">
        <v>94</v>
      </c>
      <c r="C48" s="3">
        <v>1132299</v>
      </c>
      <c r="F48" s="4">
        <v>2.3199999999999998E-2</v>
      </c>
      <c r="G48" s="3" t="s">
        <v>59</v>
      </c>
      <c r="H48" s="4">
        <v>0.1081</v>
      </c>
      <c r="I48" s="3">
        <v>0.02</v>
      </c>
      <c r="J48" s="4">
        <v>3.3399999999999999E-2</v>
      </c>
      <c r="K48" s="8">
        <f>I48/'סכום נכסי הקרן'!$C$43</f>
        <v>6.8407586850135455E-6</v>
      </c>
    </row>
    <row r="49" spans="2:11" x14ac:dyDescent="0.2">
      <c r="B49" s="3" t="s">
        <v>95</v>
      </c>
      <c r="C49" s="3">
        <v>1135367</v>
      </c>
      <c r="F49" s="4">
        <v>0.03</v>
      </c>
      <c r="G49" s="3" t="s">
        <v>59</v>
      </c>
      <c r="H49" s="4">
        <v>0.1053</v>
      </c>
      <c r="I49" s="3">
        <v>0.02</v>
      </c>
      <c r="J49" s="4">
        <v>2.46E-2</v>
      </c>
      <c r="K49" s="8">
        <f>I49/'סכום נכסי הקרן'!$C$43</f>
        <v>6.8407586850135455E-6</v>
      </c>
    </row>
    <row r="50" spans="2:11" x14ac:dyDescent="0.2">
      <c r="B50" s="3" t="s">
        <v>96</v>
      </c>
      <c r="C50" s="3">
        <v>1138163</v>
      </c>
      <c r="F50" s="4">
        <v>2.93E-2</v>
      </c>
      <c r="G50" s="3" t="s">
        <v>59</v>
      </c>
      <c r="H50" s="4">
        <v>4.2099999999999999E-2</v>
      </c>
      <c r="I50" s="3">
        <v>0.02</v>
      </c>
      <c r="J50" s="4">
        <v>2.81E-2</v>
      </c>
      <c r="K50" s="8">
        <f>I50/'סכום נכסי הקרן'!$C$43</f>
        <v>6.8407586850135455E-6</v>
      </c>
    </row>
    <row r="51" spans="2:11" x14ac:dyDescent="0.2">
      <c r="B51" s="3" t="s">
        <v>97</v>
      </c>
      <c r="C51" s="3">
        <v>1136316</v>
      </c>
      <c r="F51" s="4">
        <v>2.18E-2</v>
      </c>
      <c r="G51" s="3" t="s">
        <v>59</v>
      </c>
      <c r="H51" s="4">
        <v>3.9899999999999998E-2</v>
      </c>
      <c r="I51" s="3">
        <v>0.01</v>
      </c>
      <c r="J51" s="4">
        <v>8.8999999999999999E-3</v>
      </c>
      <c r="K51" s="8">
        <f>I51/'סכום נכסי הקרן'!$C$43</f>
        <v>3.4203793425067727E-6</v>
      </c>
    </row>
    <row r="52" spans="2:11" x14ac:dyDescent="0.2">
      <c r="B52" s="3" t="s">
        <v>98</v>
      </c>
      <c r="C52" s="3">
        <v>1138171</v>
      </c>
      <c r="F52" s="4">
        <v>2.93E-2</v>
      </c>
      <c r="G52" s="3" t="s">
        <v>59</v>
      </c>
      <c r="H52" s="4">
        <v>4.2900000000000001E-2</v>
      </c>
      <c r="I52" s="3">
        <v>0.02</v>
      </c>
      <c r="J52" s="4">
        <v>2.81E-2</v>
      </c>
      <c r="K52" s="8">
        <f>I52/'סכום נכסי הקרן'!$C$43</f>
        <v>6.8407586850135455E-6</v>
      </c>
    </row>
    <row r="53" spans="2:11" x14ac:dyDescent="0.2">
      <c r="B53" s="3" t="s">
        <v>99</v>
      </c>
      <c r="C53" s="3">
        <v>1136951</v>
      </c>
      <c r="F53" s="4">
        <v>3.2000000000000001E-2</v>
      </c>
      <c r="G53" s="3" t="s">
        <v>59</v>
      </c>
      <c r="H53" s="4">
        <v>5.21E-2</v>
      </c>
      <c r="I53" s="3">
        <v>0.01</v>
      </c>
      <c r="J53" s="4">
        <v>1.46E-2</v>
      </c>
      <c r="K53" s="8">
        <f>I53/'סכום נכסי הקרן'!$C$43</f>
        <v>3.4203793425067727E-6</v>
      </c>
    </row>
    <row r="54" spans="2:11" x14ac:dyDescent="0.2">
      <c r="B54" s="3" t="s">
        <v>100</v>
      </c>
      <c r="C54" s="3">
        <v>1940444</v>
      </c>
      <c r="F54" s="4">
        <v>1.6199999999999999E-2</v>
      </c>
      <c r="G54" s="3" t="s">
        <v>59</v>
      </c>
      <c r="H54" s="4">
        <v>1.1299999999999999E-2</v>
      </c>
      <c r="I54" s="3">
        <v>0.01</v>
      </c>
      <c r="J54" s="4">
        <v>1.7899999999999999E-2</v>
      </c>
      <c r="K54" s="8">
        <f>I54/'סכום נכסי הקרן'!$C$43</f>
        <v>3.4203793425067727E-6</v>
      </c>
    </row>
    <row r="55" spans="2:11" x14ac:dyDescent="0.2">
      <c r="B55" s="3" t="s">
        <v>101</v>
      </c>
      <c r="C55" s="3">
        <v>1127422</v>
      </c>
      <c r="F55" s="4">
        <v>0.02</v>
      </c>
      <c r="G55" s="3" t="s">
        <v>59</v>
      </c>
      <c r="H55" s="4">
        <v>8.9999999999999993E-3</v>
      </c>
      <c r="I55" s="3">
        <v>0.01</v>
      </c>
      <c r="J55" s="4">
        <v>9.1000000000000004E-3</v>
      </c>
      <c r="K55" s="8">
        <f>I55/'סכום נכסי הקרן'!$C$43</f>
        <v>3.4203793425067727E-6</v>
      </c>
    </row>
    <row r="56" spans="2:11" x14ac:dyDescent="0.2">
      <c r="B56" s="3" t="s">
        <v>102</v>
      </c>
      <c r="C56" s="3">
        <v>1129550</v>
      </c>
      <c r="F56" s="4">
        <v>2.4E-2</v>
      </c>
      <c r="G56" s="3" t="s">
        <v>59</v>
      </c>
      <c r="H56" s="4">
        <v>1.8499999999999999E-2</v>
      </c>
      <c r="I56" s="3">
        <v>0.01</v>
      </c>
      <c r="J56" s="4">
        <v>1.38E-2</v>
      </c>
      <c r="K56" s="8">
        <f>I56/'סכום נכסי הקרן'!$C$43</f>
        <v>3.4203793425067727E-6</v>
      </c>
    </row>
    <row r="57" spans="2:11" x14ac:dyDescent="0.2">
      <c r="B57" s="3" t="s">
        <v>103</v>
      </c>
      <c r="C57" s="3">
        <v>1126002</v>
      </c>
      <c r="F57" s="4">
        <v>3.49E-2</v>
      </c>
      <c r="G57" s="3" t="s">
        <v>59</v>
      </c>
      <c r="H57" s="4">
        <v>1.0500000000000001E-2</v>
      </c>
      <c r="I57" s="3">
        <v>0.02</v>
      </c>
      <c r="J57" s="4">
        <v>3.9800000000000002E-2</v>
      </c>
      <c r="K57" s="8">
        <f>I57/'סכום נכסי הקרן'!$C$43</f>
        <v>6.8407586850135455E-6</v>
      </c>
    </row>
    <row r="58" spans="2:11" x14ac:dyDescent="0.2">
      <c r="B58" s="3" t="s">
        <v>104</v>
      </c>
      <c r="C58" s="3">
        <v>1125996</v>
      </c>
      <c r="F58" s="4">
        <v>2.3E-2</v>
      </c>
      <c r="G58" s="3" t="s">
        <v>59</v>
      </c>
      <c r="H58" s="4">
        <v>1.15E-2</v>
      </c>
      <c r="I58" s="3">
        <v>0.02</v>
      </c>
      <c r="J58" s="4">
        <v>3.1E-2</v>
      </c>
      <c r="K58" s="8">
        <f>I58/'סכום נכסי הקרן'!$C$43</f>
        <v>6.8407586850135455E-6</v>
      </c>
    </row>
    <row r="59" spans="2:11" x14ac:dyDescent="0.2">
      <c r="B59" s="3" t="s">
        <v>105</v>
      </c>
      <c r="C59" s="3">
        <v>1132828</v>
      </c>
      <c r="F59" s="4">
        <v>9.9000000000000008E-3</v>
      </c>
      <c r="G59" s="3" t="s">
        <v>59</v>
      </c>
      <c r="H59" s="4">
        <v>1.9800000000000002E-2</v>
      </c>
      <c r="I59" s="3">
        <v>0.01</v>
      </c>
      <c r="J59" s="4">
        <v>1.7399999999999999E-2</v>
      </c>
      <c r="K59" s="8">
        <f>I59/'סכום נכסי הקרן'!$C$43</f>
        <v>3.4203793425067727E-6</v>
      </c>
    </row>
    <row r="60" spans="2:11" x14ac:dyDescent="0.2">
      <c r="B60" s="3" t="s">
        <v>106</v>
      </c>
      <c r="C60" s="3">
        <v>1132836</v>
      </c>
      <c r="F60" s="4">
        <v>2.07E-2</v>
      </c>
      <c r="G60" s="3" t="s">
        <v>59</v>
      </c>
      <c r="H60" s="4">
        <v>2.86E-2</v>
      </c>
      <c r="I60" s="3">
        <v>0.04</v>
      </c>
      <c r="J60" s="4">
        <v>6.6500000000000004E-2</v>
      </c>
      <c r="K60" s="8">
        <f>I60/'סכום נכסי הקרן'!$C$43</f>
        <v>1.3681517370027091E-5</v>
      </c>
    </row>
    <row r="61" spans="2:11" x14ac:dyDescent="0.2">
      <c r="B61" s="3" t="s">
        <v>107</v>
      </c>
      <c r="C61" s="3">
        <v>1132968</v>
      </c>
      <c r="F61" s="4">
        <v>2.07E-2</v>
      </c>
      <c r="G61" s="3" t="s">
        <v>59</v>
      </c>
      <c r="H61" s="4">
        <v>2.98E-2</v>
      </c>
      <c r="I61" s="3">
        <v>0.01</v>
      </c>
      <c r="J61" s="4">
        <v>0.01</v>
      </c>
      <c r="K61" s="8">
        <f>I61/'סכום נכסי הקרן'!$C$43</f>
        <v>3.4203793425067727E-6</v>
      </c>
    </row>
    <row r="62" spans="2:11" x14ac:dyDescent="0.2">
      <c r="B62" s="3" t="s">
        <v>108</v>
      </c>
      <c r="C62" s="3">
        <v>1118033</v>
      </c>
      <c r="F62" s="4">
        <v>1.8800000000000001E-2</v>
      </c>
      <c r="G62" s="3" t="s">
        <v>59</v>
      </c>
      <c r="H62" s="4">
        <v>1.09E-2</v>
      </c>
      <c r="I62" s="3">
        <v>0.02</v>
      </c>
      <c r="J62" s="4">
        <v>2.64E-2</v>
      </c>
      <c r="K62" s="8">
        <f>I62/'סכום נכסי הקרן'!$C$43</f>
        <v>6.8407586850135455E-6</v>
      </c>
    </row>
    <row r="63" spans="2:11" x14ac:dyDescent="0.2">
      <c r="B63" s="3" t="s">
        <v>109</v>
      </c>
      <c r="C63" s="3">
        <v>1126317</v>
      </c>
      <c r="F63" s="4">
        <v>3.15E-2</v>
      </c>
      <c r="G63" s="3" t="s">
        <v>59</v>
      </c>
      <c r="H63" s="4">
        <v>1.0699999999999999E-2</v>
      </c>
      <c r="I63" s="3">
        <v>0.01</v>
      </c>
      <c r="J63" s="4">
        <v>1.21E-2</v>
      </c>
      <c r="K63" s="8">
        <f>I63/'סכום נכסי הקרן'!$C$43</f>
        <v>3.4203793425067727E-6</v>
      </c>
    </row>
    <row r="64" spans="2:11" x14ac:dyDescent="0.2">
      <c r="B64" s="3" t="s">
        <v>110</v>
      </c>
      <c r="C64" s="3">
        <v>1133289</v>
      </c>
      <c r="F64" s="4">
        <v>2.3699999999999999E-2</v>
      </c>
      <c r="G64" s="3" t="s">
        <v>59</v>
      </c>
      <c r="H64" s="4">
        <v>3.1099999999999999E-2</v>
      </c>
      <c r="I64" s="3">
        <v>0.01</v>
      </c>
      <c r="J64" s="4">
        <v>1.6299999999999999E-2</v>
      </c>
      <c r="K64" s="8">
        <f>I64/'סכום נכסי הקרן'!$C$43</f>
        <v>3.4203793425067727E-6</v>
      </c>
    </row>
    <row r="65" spans="2:11" x14ac:dyDescent="0.2">
      <c r="B65" s="3" t="s">
        <v>111</v>
      </c>
      <c r="C65" s="3">
        <v>1136324</v>
      </c>
      <c r="F65" s="4">
        <v>8.2000000000000007E-3</v>
      </c>
      <c r="G65" s="3" t="s">
        <v>59</v>
      </c>
      <c r="H65" s="4">
        <v>1.5100000000000001E-2</v>
      </c>
      <c r="I65" s="3">
        <v>0</v>
      </c>
      <c r="J65" s="4">
        <v>5.1999999999999998E-3</v>
      </c>
      <c r="K65" s="8">
        <f>I65/'סכום נכסי הקרן'!$C$43</f>
        <v>0</v>
      </c>
    </row>
    <row r="66" spans="2:11" x14ac:dyDescent="0.2">
      <c r="B66" s="3" t="s">
        <v>112</v>
      </c>
      <c r="C66" s="3">
        <v>1135607</v>
      </c>
      <c r="F66" s="4">
        <v>2.1000000000000001E-2</v>
      </c>
      <c r="G66" s="3" t="s">
        <v>59</v>
      </c>
      <c r="H66" s="4">
        <v>2.9100000000000001E-2</v>
      </c>
      <c r="I66" s="3">
        <v>0</v>
      </c>
      <c r="J66" s="4">
        <v>8.0999999999999996E-3</v>
      </c>
      <c r="K66" s="8">
        <f>I66/'סכום נכסי הקרן'!$C$43</f>
        <v>0</v>
      </c>
    </row>
    <row r="67" spans="2:11" x14ac:dyDescent="0.2">
      <c r="B67" s="3" t="s">
        <v>113</v>
      </c>
      <c r="C67" s="3">
        <v>1132687</v>
      </c>
      <c r="F67" s="4">
        <v>1.8499999999999999E-2</v>
      </c>
      <c r="G67" s="3" t="s">
        <v>59</v>
      </c>
      <c r="H67" s="4">
        <v>2.6700000000000002E-2</v>
      </c>
      <c r="I67" s="3">
        <v>0</v>
      </c>
      <c r="J67" s="4">
        <v>6.6E-3</v>
      </c>
      <c r="K67" s="8">
        <f>I67/'סכום נכסי הקרן'!$C$43</f>
        <v>0</v>
      </c>
    </row>
    <row r="68" spans="2:11" x14ac:dyDescent="0.2">
      <c r="B68" s="3" t="s">
        <v>114</v>
      </c>
      <c r="C68" s="3">
        <v>1135920</v>
      </c>
      <c r="F68" s="4">
        <v>2.0500000000000001E-2</v>
      </c>
      <c r="G68" s="3" t="s">
        <v>59</v>
      </c>
      <c r="H68" s="4">
        <v>3.3700000000000001E-2</v>
      </c>
      <c r="I68" s="3">
        <v>0.01</v>
      </c>
      <c r="J68" s="4">
        <v>8.3999999999999995E-3</v>
      </c>
      <c r="K68" s="8">
        <f>I68/'סכום נכסי הקרן'!$C$43</f>
        <v>3.4203793425067727E-6</v>
      </c>
    </row>
    <row r="69" spans="2:11" x14ac:dyDescent="0.2">
      <c r="B69" s="3" t="s">
        <v>115</v>
      </c>
      <c r="C69" s="3">
        <v>1128347</v>
      </c>
      <c r="F69" s="4">
        <v>1.6400000000000001E-2</v>
      </c>
      <c r="G69" s="3" t="s">
        <v>59</v>
      </c>
      <c r="H69" s="4">
        <v>1.7500000000000002E-2</v>
      </c>
      <c r="I69" s="3">
        <v>0</v>
      </c>
      <c r="J69" s="4">
        <v>2.3E-3</v>
      </c>
      <c r="K69" s="8">
        <f>I69/'סכום נכסי הקרן'!$C$43</f>
        <v>0</v>
      </c>
    </row>
    <row r="70" spans="2:11" x14ac:dyDescent="0.2">
      <c r="B70" s="3" t="s">
        <v>116</v>
      </c>
      <c r="C70" s="3">
        <v>5050240</v>
      </c>
      <c r="F70" s="4">
        <v>2.0199999999999999E-2</v>
      </c>
      <c r="G70" s="3" t="s">
        <v>59</v>
      </c>
      <c r="H70" s="4">
        <v>2.5499999999999998E-2</v>
      </c>
      <c r="I70" s="3">
        <v>0</v>
      </c>
      <c r="J70" s="4">
        <v>7.7999999999999996E-3</v>
      </c>
      <c r="K70" s="8">
        <f>I70/'סכום נכסי הקרן'!$C$43</f>
        <v>0</v>
      </c>
    </row>
    <row r="71" spans="2:11" ht="15" x14ac:dyDescent="0.25">
      <c r="B71" s="1" t="s">
        <v>117</v>
      </c>
      <c r="H71" s="2">
        <v>0</v>
      </c>
      <c r="I71" s="1">
        <v>0</v>
      </c>
      <c r="J71" s="2">
        <v>0</v>
      </c>
      <c r="K71" s="2">
        <f>I71/'סכום נכסי הקרן'!$C$43</f>
        <v>0</v>
      </c>
    </row>
    <row r="72" spans="2:11" ht="15" x14ac:dyDescent="0.25">
      <c r="B72" s="1" t="s">
        <v>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rightToLeft="1" workbookViewId="0">
      <selection activeCell="A41" sqref="A41:IV41"/>
    </sheetView>
  </sheetViews>
  <sheetFormatPr defaultRowHeight="14.25" x14ac:dyDescent="0.2"/>
  <sheetData>
    <row r="1" spans="2:4" ht="15" x14ac:dyDescent="0.25">
      <c r="B1" s="1" t="s">
        <v>0</v>
      </c>
      <c r="C1" s="1" t="s">
        <v>1</v>
      </c>
    </row>
    <row r="2" spans="2:4" ht="15" x14ac:dyDescent="0.25">
      <c r="B2" s="1" t="s">
        <v>2</v>
      </c>
    </row>
    <row r="3" spans="2:4" ht="15" x14ac:dyDescent="0.25">
      <c r="B3" s="1" t="s">
        <v>3</v>
      </c>
    </row>
    <row r="4" spans="2:4" ht="15" x14ac:dyDescent="0.25">
      <c r="B4" s="1" t="s">
        <v>697</v>
      </c>
    </row>
    <row r="5" spans="2:4" ht="15" x14ac:dyDescent="0.25">
      <c r="B5" s="1" t="s">
        <v>42</v>
      </c>
    </row>
    <row r="7" spans="2:4" ht="15" x14ac:dyDescent="0.25">
      <c r="B7" s="1" t="s">
        <v>5</v>
      </c>
      <c r="C7" s="1" t="s">
        <v>43</v>
      </c>
      <c r="D7" s="1" t="s">
        <v>44</v>
      </c>
    </row>
    <row r="8" spans="2:4" ht="15" x14ac:dyDescent="0.25">
      <c r="C8" s="1" t="s">
        <v>22</v>
      </c>
    </row>
    <row r="9" spans="2:4" ht="15" x14ac:dyDescent="0.25">
      <c r="B9" s="1" t="s">
        <v>45</v>
      </c>
      <c r="C9" s="1">
        <v>0</v>
      </c>
    </row>
    <row r="10" spans="2:4" ht="15" x14ac:dyDescent="0.25">
      <c r="B10" s="1" t="s">
        <v>46</v>
      </c>
      <c r="C10" s="1">
        <v>0</v>
      </c>
    </row>
    <row r="11" spans="2:4" ht="15" x14ac:dyDescent="0.25">
      <c r="B11" s="1" t="s">
        <v>47</v>
      </c>
    </row>
    <row r="12" spans="2:4" ht="15" x14ac:dyDescent="0.25">
      <c r="B12" s="1" t="s">
        <v>48</v>
      </c>
      <c r="C12" s="1">
        <v>0</v>
      </c>
    </row>
    <row r="13" spans="2:4" ht="15" x14ac:dyDescent="0.25">
      <c r="B13" s="1" t="s">
        <v>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rightToLeft="1" workbookViewId="0">
      <selection activeCell="A41" sqref="A41:IV41"/>
    </sheetView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697</v>
      </c>
    </row>
    <row r="5" spans="2:16" ht="15" x14ac:dyDescent="0.25">
      <c r="B5" s="1" t="s">
        <v>34</v>
      </c>
    </row>
    <row r="7" spans="2:16" ht="15" x14ac:dyDescent="0.25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</row>
    <row r="8" spans="2:16" ht="15" x14ac:dyDescent="0.25">
      <c r="H8" s="1" t="s">
        <v>20</v>
      </c>
      <c r="J8" s="1" t="s">
        <v>21</v>
      </c>
      <c r="K8" s="1" t="s">
        <v>21</v>
      </c>
      <c r="M8" s="1" t="s">
        <v>22</v>
      </c>
      <c r="N8" s="1" t="s">
        <v>21</v>
      </c>
      <c r="O8" s="1" t="s">
        <v>21</v>
      </c>
      <c r="P8" s="1" t="s">
        <v>21</v>
      </c>
    </row>
    <row r="9" spans="2:16" ht="15" x14ac:dyDescent="0.25">
      <c r="B9" s="1" t="s">
        <v>35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  <row r="10" spans="2:16" ht="15" x14ac:dyDescent="0.25">
      <c r="B10" s="1" t="s">
        <v>36</v>
      </c>
      <c r="H10" s="1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37</v>
      </c>
    </row>
    <row r="12" spans="2:16" ht="15" x14ac:dyDescent="0.25">
      <c r="B12" s="1" t="s">
        <v>38</v>
      </c>
      <c r="H12" s="1">
        <v>0</v>
      </c>
      <c r="M12" s="1">
        <v>0</v>
      </c>
      <c r="N12" s="2">
        <v>0</v>
      </c>
      <c r="O12" s="2">
        <v>0</v>
      </c>
      <c r="P12" s="2">
        <v>0</v>
      </c>
    </row>
    <row r="13" spans="2:16" ht="15" x14ac:dyDescent="0.25">
      <c r="B13" s="1" t="s">
        <v>39</v>
      </c>
    </row>
    <row r="14" spans="2:16" ht="15" x14ac:dyDescent="0.25">
      <c r="B14" s="1" t="s">
        <v>30</v>
      </c>
      <c r="H14" s="1">
        <v>0</v>
      </c>
      <c r="M14" s="1">
        <v>0</v>
      </c>
      <c r="N14" s="2">
        <v>0</v>
      </c>
      <c r="O14" s="2">
        <v>0</v>
      </c>
      <c r="P14" s="2">
        <v>0</v>
      </c>
    </row>
    <row r="15" spans="2:16" ht="15" x14ac:dyDescent="0.25">
      <c r="B15" s="1" t="s">
        <v>31</v>
      </c>
    </row>
    <row r="16" spans="2:16" ht="15" x14ac:dyDescent="0.25">
      <c r="B16" s="1" t="s">
        <v>40</v>
      </c>
      <c r="H16" s="1">
        <v>0</v>
      </c>
      <c r="M16" s="1">
        <v>0</v>
      </c>
      <c r="N16" s="2">
        <v>0</v>
      </c>
      <c r="O16" s="2">
        <v>0</v>
      </c>
      <c r="P16" s="2">
        <v>0</v>
      </c>
    </row>
    <row r="17" spans="2:2" ht="15" x14ac:dyDescent="0.25">
      <c r="B17" s="1" t="s">
        <v>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rightToLeft="1" workbookViewId="0">
      <selection activeCell="A41" sqref="A41:IV41"/>
    </sheetView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697</v>
      </c>
    </row>
    <row r="5" spans="2:16" ht="15" x14ac:dyDescent="0.25">
      <c r="B5" s="1" t="s">
        <v>24</v>
      </c>
    </row>
    <row r="7" spans="2:16" ht="15" x14ac:dyDescent="0.25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</row>
    <row r="8" spans="2:16" ht="15" x14ac:dyDescent="0.25">
      <c r="H8" s="1" t="s">
        <v>20</v>
      </c>
      <c r="J8" s="1" t="s">
        <v>21</v>
      </c>
      <c r="K8" s="1" t="s">
        <v>21</v>
      </c>
      <c r="M8" s="1" t="s">
        <v>22</v>
      </c>
      <c r="N8" s="1" t="s">
        <v>21</v>
      </c>
      <c r="O8" s="1" t="s">
        <v>21</v>
      </c>
      <c r="P8" s="1" t="s">
        <v>21</v>
      </c>
    </row>
    <row r="9" spans="2:16" ht="15" x14ac:dyDescent="0.25">
      <c r="B9" s="1" t="s">
        <v>25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  <row r="10" spans="2:16" ht="15" x14ac:dyDescent="0.25">
      <c r="B10" s="1" t="s">
        <v>26</v>
      </c>
      <c r="H10" s="1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27</v>
      </c>
    </row>
    <row r="12" spans="2:16" ht="15" x14ac:dyDescent="0.25">
      <c r="B12" s="1" t="s">
        <v>28</v>
      </c>
      <c r="H12" s="1">
        <v>0</v>
      </c>
      <c r="M12" s="1">
        <v>0</v>
      </c>
      <c r="N12" s="2">
        <v>0</v>
      </c>
      <c r="O12" s="2">
        <v>0</v>
      </c>
      <c r="P12" s="2">
        <v>0</v>
      </c>
    </row>
    <row r="13" spans="2:16" ht="15" x14ac:dyDescent="0.25">
      <c r="B13" s="1" t="s">
        <v>29</v>
      </c>
    </row>
    <row r="14" spans="2:16" ht="15" x14ac:dyDescent="0.25">
      <c r="B14" s="1" t="s">
        <v>30</v>
      </c>
      <c r="H14" s="1">
        <v>0</v>
      </c>
      <c r="M14" s="1">
        <v>0</v>
      </c>
      <c r="N14" s="2">
        <v>0</v>
      </c>
      <c r="O14" s="2">
        <v>0</v>
      </c>
      <c r="P14" s="2">
        <v>0</v>
      </c>
    </row>
    <row r="15" spans="2:16" ht="15" x14ac:dyDescent="0.25">
      <c r="B15" s="1" t="s">
        <v>31</v>
      </c>
    </row>
    <row r="16" spans="2:16" ht="15" x14ac:dyDescent="0.25">
      <c r="B16" s="1" t="s">
        <v>32</v>
      </c>
      <c r="H16" s="1">
        <v>0</v>
      </c>
      <c r="M16" s="1">
        <v>0</v>
      </c>
      <c r="N16" s="2">
        <v>0</v>
      </c>
      <c r="O16" s="2">
        <v>0</v>
      </c>
      <c r="P16" s="2">
        <v>0</v>
      </c>
    </row>
    <row r="17" spans="2:2" ht="15" x14ac:dyDescent="0.25">
      <c r="B17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rightToLeft="1" workbookViewId="0">
      <selection activeCell="Q10" sqref="Q10"/>
    </sheetView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697</v>
      </c>
    </row>
    <row r="5" spans="2:17" ht="15" x14ac:dyDescent="0.25">
      <c r="B5" s="1" t="s">
        <v>234</v>
      </c>
    </row>
    <row r="6" spans="2:17" ht="15" x14ac:dyDescent="0.25">
      <c r="B6" s="1" t="s">
        <v>608</v>
      </c>
    </row>
    <row r="8" spans="2:17" ht="15" x14ac:dyDescent="0.25">
      <c r="B8" s="1" t="s">
        <v>5</v>
      </c>
      <c r="C8" s="1" t="s">
        <v>6</v>
      </c>
      <c r="D8" s="1" t="s">
        <v>240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53</v>
      </c>
      <c r="L8" s="1" t="s">
        <v>15</v>
      </c>
      <c r="M8" s="1" t="s">
        <v>138</v>
      </c>
      <c r="N8" s="1" t="s">
        <v>164</v>
      </c>
      <c r="O8" s="1" t="s">
        <v>17</v>
      </c>
      <c r="P8" s="1" t="s">
        <v>18</v>
      </c>
      <c r="Q8" s="1" t="s">
        <v>19</v>
      </c>
    </row>
    <row r="9" spans="2:17" ht="15" x14ac:dyDescent="0.25">
      <c r="H9" s="1" t="s">
        <v>20</v>
      </c>
      <c r="J9" s="1" t="s">
        <v>21</v>
      </c>
      <c r="K9" s="1" t="s">
        <v>21</v>
      </c>
      <c r="M9" s="1" t="s">
        <v>139</v>
      </c>
      <c r="N9" s="1" t="s">
        <v>22</v>
      </c>
      <c r="O9" s="1" t="s">
        <v>21</v>
      </c>
      <c r="P9" s="1" t="s">
        <v>21</v>
      </c>
      <c r="Q9" s="1" t="s">
        <v>21</v>
      </c>
    </row>
    <row r="10" spans="2:17" ht="15" x14ac:dyDescent="0.25">
      <c r="B10" s="1" t="s">
        <v>226</v>
      </c>
      <c r="H10" s="1">
        <v>6.05</v>
      </c>
      <c r="K10" s="2">
        <v>8.5000000000000006E-3</v>
      </c>
      <c r="N10" s="1">
        <v>614.54999999999995</v>
      </c>
      <c r="O10" s="2">
        <v>0</v>
      </c>
      <c r="P10" s="2">
        <v>1</v>
      </c>
      <c r="Q10" s="2">
        <f>N10/'סכום נכסי הקרן'!$C$43</f>
        <v>0.21019941249375371</v>
      </c>
    </row>
    <row r="11" spans="2:17" ht="15" x14ac:dyDescent="0.25">
      <c r="B11" s="1" t="s">
        <v>600</v>
      </c>
      <c r="H11" s="1">
        <v>6.05</v>
      </c>
      <c r="K11" s="2">
        <v>8.5000000000000006E-3</v>
      </c>
      <c r="N11" s="1">
        <v>614.54999999999995</v>
      </c>
      <c r="O11" s="2">
        <v>0</v>
      </c>
      <c r="P11" s="2">
        <v>1</v>
      </c>
      <c r="Q11" s="2">
        <f>N11/'סכום נכסי הקרן'!$C$43</f>
        <v>0.21019941249375371</v>
      </c>
    </row>
    <row r="12" spans="2:17" ht="15" x14ac:dyDescent="0.25">
      <c r="B12" s="1" t="s">
        <v>609</v>
      </c>
      <c r="H12" s="1">
        <v>7.91</v>
      </c>
      <c r="K12" s="2">
        <v>5.5999999999999999E-3</v>
      </c>
      <c r="N12" s="1">
        <v>256.64</v>
      </c>
      <c r="O12" s="2">
        <v>0</v>
      </c>
      <c r="P12" s="2">
        <v>0.41760000000000003</v>
      </c>
      <c r="Q12" s="2">
        <f>N12/'סכום נכסי הקרן'!$C$43</f>
        <v>8.7780615446093807E-2</v>
      </c>
    </row>
    <row r="13" spans="2:17" ht="15" x14ac:dyDescent="0.25">
      <c r="B13" s="1" t="s">
        <v>610</v>
      </c>
    </row>
    <row r="14" spans="2:17" ht="15" x14ac:dyDescent="0.25">
      <c r="B14" s="1" t="s">
        <v>611</v>
      </c>
    </row>
    <row r="15" spans="2:17" x14ac:dyDescent="0.2">
      <c r="B15" s="3" t="s">
        <v>612</v>
      </c>
      <c r="C15" s="3">
        <v>1128081</v>
      </c>
      <c r="D15" s="3" t="s">
        <v>256</v>
      </c>
      <c r="E15" s="3" t="s">
        <v>613</v>
      </c>
      <c r="G15" s="3" t="s">
        <v>382</v>
      </c>
      <c r="H15" s="3">
        <v>6.42</v>
      </c>
      <c r="I15" s="3" t="s">
        <v>59</v>
      </c>
      <c r="J15" s="4">
        <v>1.7500000000000002E-2</v>
      </c>
      <c r="K15" s="4">
        <v>4.0000000000000001E-3</v>
      </c>
      <c r="L15" s="5">
        <v>17085</v>
      </c>
      <c r="M15" s="3">
        <v>110.03</v>
      </c>
      <c r="N15" s="3">
        <v>18.8</v>
      </c>
      <c r="O15" s="4">
        <v>0</v>
      </c>
      <c r="P15" s="4">
        <v>3.0599999999999999E-2</v>
      </c>
      <c r="Q15" s="8">
        <f>N15/'סכום נכסי הקרן'!$C$43</f>
        <v>6.4303131639127332E-3</v>
      </c>
    </row>
    <row r="16" spans="2:17" x14ac:dyDescent="0.2">
      <c r="B16" s="3" t="s">
        <v>614</v>
      </c>
      <c r="C16" s="3">
        <v>1097708</v>
      </c>
      <c r="D16" s="3" t="s">
        <v>256</v>
      </c>
      <c r="E16" s="3" t="s">
        <v>613</v>
      </c>
      <c r="G16" s="3" t="s">
        <v>382</v>
      </c>
      <c r="H16" s="3">
        <v>14.77</v>
      </c>
      <c r="I16" s="3" t="s">
        <v>59</v>
      </c>
      <c r="J16" s="4">
        <v>0.04</v>
      </c>
      <c r="K16" s="4">
        <v>1.14E-2</v>
      </c>
      <c r="L16" s="5">
        <v>19991</v>
      </c>
      <c r="M16" s="3">
        <v>178.62</v>
      </c>
      <c r="N16" s="3">
        <v>35.71</v>
      </c>
      <c r="O16" s="4">
        <v>0</v>
      </c>
      <c r="P16" s="4">
        <v>5.8099999999999999E-2</v>
      </c>
      <c r="Q16" s="8">
        <f>N16/'סכום נכסי הקרן'!$C$43</f>
        <v>1.2214174632091686E-2</v>
      </c>
    </row>
    <row r="17" spans="2:17" x14ac:dyDescent="0.2">
      <c r="B17" s="3" t="s">
        <v>615</v>
      </c>
      <c r="C17" s="3">
        <v>1108927</v>
      </c>
      <c r="D17" s="3" t="s">
        <v>256</v>
      </c>
      <c r="E17" s="3" t="s">
        <v>613</v>
      </c>
      <c r="G17" s="3" t="s">
        <v>382</v>
      </c>
      <c r="H17" s="3">
        <v>1.3</v>
      </c>
      <c r="I17" s="3" t="s">
        <v>59</v>
      </c>
      <c r="J17" s="4">
        <v>3.5000000000000003E-2</v>
      </c>
      <c r="K17" s="4">
        <v>3.0000000000000001E-3</v>
      </c>
      <c r="L17" s="5">
        <v>24247</v>
      </c>
      <c r="M17" s="3">
        <v>123.8</v>
      </c>
      <c r="N17" s="3">
        <v>30.02</v>
      </c>
      <c r="O17" s="4">
        <v>0</v>
      </c>
      <c r="P17" s="4">
        <v>4.8800000000000003E-2</v>
      </c>
      <c r="Q17" s="8">
        <f>N17/'סכום נכסי הקרן'!$C$43</f>
        <v>1.0267978786205332E-2</v>
      </c>
    </row>
    <row r="18" spans="2:17" x14ac:dyDescent="0.2">
      <c r="B18" s="3" t="s">
        <v>616</v>
      </c>
      <c r="C18" s="3">
        <v>1114750</v>
      </c>
      <c r="D18" s="3" t="s">
        <v>256</v>
      </c>
      <c r="E18" s="3" t="s">
        <v>613</v>
      </c>
      <c r="G18" s="3" t="s">
        <v>382</v>
      </c>
      <c r="H18" s="3">
        <v>2.75</v>
      </c>
      <c r="I18" s="3" t="s">
        <v>59</v>
      </c>
      <c r="J18" s="4">
        <v>0.03</v>
      </c>
      <c r="K18" s="4">
        <v>-6.9999999999999999E-4</v>
      </c>
      <c r="L18" s="5">
        <v>18893</v>
      </c>
      <c r="M18" s="3">
        <v>118.92</v>
      </c>
      <c r="N18" s="3">
        <v>22.47</v>
      </c>
      <c r="O18" s="4">
        <v>0</v>
      </c>
      <c r="P18" s="4">
        <v>3.6600000000000001E-2</v>
      </c>
      <c r="Q18" s="8">
        <f>N18/'סכום נכסי הקרן'!$C$43</f>
        <v>7.6855923826127182E-3</v>
      </c>
    </row>
    <row r="19" spans="2:17" x14ac:dyDescent="0.2">
      <c r="B19" s="3" t="s">
        <v>617</v>
      </c>
      <c r="C19" s="3">
        <v>1120583</v>
      </c>
      <c r="D19" s="3" t="s">
        <v>256</v>
      </c>
      <c r="E19" s="3" t="s">
        <v>613</v>
      </c>
      <c r="G19" s="3" t="s">
        <v>382</v>
      </c>
      <c r="H19" s="3">
        <v>18.989999999999998</v>
      </c>
      <c r="I19" s="3" t="s">
        <v>59</v>
      </c>
      <c r="J19" s="4">
        <v>2.75E-2</v>
      </c>
      <c r="K19" s="4">
        <v>1.35E-2</v>
      </c>
      <c r="L19" s="5">
        <v>21782</v>
      </c>
      <c r="M19" s="3">
        <v>137.66999999999999</v>
      </c>
      <c r="N19" s="3">
        <v>29.99</v>
      </c>
      <c r="O19" s="4">
        <v>0</v>
      </c>
      <c r="P19" s="4">
        <v>4.8800000000000003E-2</v>
      </c>
      <c r="Q19" s="8">
        <f>N19/'סכום נכסי הקרן'!$C$43</f>
        <v>1.0257717648177811E-2</v>
      </c>
    </row>
    <row r="20" spans="2:17" x14ac:dyDescent="0.2">
      <c r="B20" s="3" t="s">
        <v>618</v>
      </c>
      <c r="C20" s="3">
        <v>1124056</v>
      </c>
      <c r="D20" s="3" t="s">
        <v>256</v>
      </c>
      <c r="E20" s="3" t="s">
        <v>613</v>
      </c>
      <c r="G20" s="3" t="s">
        <v>382</v>
      </c>
      <c r="H20" s="3">
        <v>5.4</v>
      </c>
      <c r="I20" s="3" t="s">
        <v>59</v>
      </c>
      <c r="J20" s="4">
        <v>2.75E-2</v>
      </c>
      <c r="K20" s="4">
        <v>2.3E-3</v>
      </c>
      <c r="L20" s="5">
        <v>19985</v>
      </c>
      <c r="M20" s="3">
        <v>117.85</v>
      </c>
      <c r="N20" s="3">
        <v>23.55</v>
      </c>
      <c r="O20" s="4">
        <v>0</v>
      </c>
      <c r="P20" s="4">
        <v>3.8300000000000001E-2</v>
      </c>
      <c r="Q20" s="8">
        <f>N20/'סכום נכסי הקרן'!$C$43</f>
        <v>8.0549933516034511E-3</v>
      </c>
    </row>
    <row r="21" spans="2:17" x14ac:dyDescent="0.2">
      <c r="B21" s="3" t="s">
        <v>619</v>
      </c>
      <c r="C21" s="3">
        <v>1125905</v>
      </c>
      <c r="D21" s="3" t="s">
        <v>256</v>
      </c>
      <c r="E21" s="3" t="s">
        <v>613</v>
      </c>
      <c r="G21" s="3" t="s">
        <v>382</v>
      </c>
      <c r="H21" s="3">
        <v>0.41</v>
      </c>
      <c r="I21" s="3" t="s">
        <v>59</v>
      </c>
      <c r="J21" s="4">
        <v>0.01</v>
      </c>
      <c r="K21" s="4">
        <v>7.7999999999999996E-3</v>
      </c>
      <c r="L21" s="5">
        <v>16295</v>
      </c>
      <c r="M21" s="3">
        <v>102.73</v>
      </c>
      <c r="N21" s="3">
        <v>16.739999999999998</v>
      </c>
      <c r="O21" s="4">
        <v>0</v>
      </c>
      <c r="P21" s="4">
        <v>2.7199999999999998E-2</v>
      </c>
      <c r="Q21" s="8">
        <f>N21/'סכום נכסי הקרן'!$C$43</f>
        <v>5.725715019356337E-3</v>
      </c>
    </row>
    <row r="22" spans="2:17" x14ac:dyDescent="0.2">
      <c r="B22" s="3" t="s">
        <v>620</v>
      </c>
      <c r="C22" s="3">
        <v>1134865</v>
      </c>
      <c r="D22" s="3" t="s">
        <v>256</v>
      </c>
      <c r="E22" s="3" t="s">
        <v>613</v>
      </c>
      <c r="G22" s="3" t="s">
        <v>382</v>
      </c>
      <c r="H22" s="3">
        <v>24.48</v>
      </c>
      <c r="I22" s="3" t="s">
        <v>59</v>
      </c>
      <c r="J22" s="4">
        <v>0.01</v>
      </c>
      <c r="K22" s="4">
        <v>1.4500000000000001E-2</v>
      </c>
      <c r="L22" s="5">
        <v>7639</v>
      </c>
      <c r="M22" s="3">
        <v>89.98</v>
      </c>
      <c r="N22" s="3">
        <v>6.87</v>
      </c>
      <c r="O22" s="4">
        <v>0</v>
      </c>
      <c r="P22" s="4">
        <v>1.12E-2</v>
      </c>
      <c r="Q22" s="8">
        <f>N22/'סכום נכסי הקרן'!$C$43</f>
        <v>2.349800608302153E-3</v>
      </c>
    </row>
    <row r="23" spans="2:17" x14ac:dyDescent="0.2">
      <c r="B23" s="3" t="s">
        <v>621</v>
      </c>
      <c r="C23" s="3">
        <v>1135912</v>
      </c>
      <c r="D23" s="3" t="s">
        <v>256</v>
      </c>
      <c r="E23" s="3" t="s">
        <v>613</v>
      </c>
      <c r="G23" s="3" t="s">
        <v>382</v>
      </c>
      <c r="H23" s="3">
        <v>8.58</v>
      </c>
      <c r="I23" s="3" t="s">
        <v>59</v>
      </c>
      <c r="J23" s="4">
        <v>7.4999999999999997E-3</v>
      </c>
      <c r="K23" s="4">
        <v>5.7000000000000002E-3</v>
      </c>
      <c r="L23" s="5">
        <v>12603</v>
      </c>
      <c r="M23" s="3">
        <v>100.95</v>
      </c>
      <c r="N23" s="3">
        <v>12.72</v>
      </c>
      <c r="O23" s="4">
        <v>0</v>
      </c>
      <c r="P23" s="4">
        <v>2.07E-2</v>
      </c>
      <c r="Q23" s="8">
        <f>N23/'סכום נכסי הקרן'!$C$43</f>
        <v>4.350722523668615E-3</v>
      </c>
    </row>
    <row r="24" spans="2:17" x14ac:dyDescent="0.2">
      <c r="B24" s="3" t="s">
        <v>622</v>
      </c>
      <c r="C24" s="3">
        <v>1137181</v>
      </c>
      <c r="D24" s="3" t="s">
        <v>256</v>
      </c>
      <c r="E24" s="3" t="s">
        <v>613</v>
      </c>
      <c r="G24" s="3" t="s">
        <v>382</v>
      </c>
      <c r="H24" s="3">
        <v>3.83</v>
      </c>
      <c r="I24" s="3" t="s">
        <v>59</v>
      </c>
      <c r="J24" s="4">
        <v>1E-3</v>
      </c>
      <c r="K24" s="4">
        <v>0</v>
      </c>
      <c r="L24" s="5">
        <v>9870</v>
      </c>
      <c r="M24" s="3">
        <v>100.08</v>
      </c>
      <c r="N24" s="3">
        <v>9.8800000000000008</v>
      </c>
      <c r="O24" s="4">
        <v>0</v>
      </c>
      <c r="P24" s="4">
        <v>1.61E-2</v>
      </c>
      <c r="Q24" s="8">
        <f>N24/'סכום נכסי הקרן'!$C$43</f>
        <v>3.379334790396692E-3</v>
      </c>
    </row>
    <row r="25" spans="2:17" x14ac:dyDescent="0.2">
      <c r="B25" s="3" t="s">
        <v>623</v>
      </c>
      <c r="C25" s="3">
        <v>9590332</v>
      </c>
      <c r="D25" s="3" t="s">
        <v>256</v>
      </c>
      <c r="E25" s="3" t="s">
        <v>613</v>
      </c>
      <c r="G25" s="3" t="s">
        <v>382</v>
      </c>
      <c r="H25" s="3">
        <v>4.25</v>
      </c>
      <c r="I25" s="3" t="s">
        <v>59</v>
      </c>
      <c r="J25" s="4">
        <v>0.04</v>
      </c>
      <c r="K25" s="4">
        <v>6.9999999999999999E-4</v>
      </c>
      <c r="L25" s="5">
        <v>19161</v>
      </c>
      <c r="M25" s="3">
        <v>154.33000000000001</v>
      </c>
      <c r="N25" s="3">
        <v>29.57</v>
      </c>
      <c r="O25" s="4">
        <v>0</v>
      </c>
      <c r="P25" s="4">
        <v>4.8099999999999997E-2</v>
      </c>
      <c r="Q25" s="8">
        <f>N25/'סכום נכסי הקרן'!$C$43</f>
        <v>1.0114061715792528E-2</v>
      </c>
    </row>
    <row r="26" spans="2:17" x14ac:dyDescent="0.2">
      <c r="B26" s="3" t="s">
        <v>624</v>
      </c>
      <c r="C26" s="3">
        <v>9590431</v>
      </c>
      <c r="D26" s="3" t="s">
        <v>256</v>
      </c>
      <c r="E26" s="3" t="s">
        <v>613</v>
      </c>
      <c r="G26" s="3" t="s">
        <v>382</v>
      </c>
      <c r="H26" s="3">
        <v>6.72</v>
      </c>
      <c r="I26" s="3" t="s">
        <v>59</v>
      </c>
      <c r="J26" s="4">
        <v>0.04</v>
      </c>
      <c r="K26" s="4">
        <v>4.8999999999999998E-3</v>
      </c>
      <c r="L26" s="5">
        <v>13029</v>
      </c>
      <c r="M26" s="3">
        <v>155.97999999999999</v>
      </c>
      <c r="N26" s="3">
        <v>20.32</v>
      </c>
      <c r="O26" s="4">
        <v>0</v>
      </c>
      <c r="P26" s="4">
        <v>3.3099999999999997E-2</v>
      </c>
      <c r="Q26" s="8">
        <f>N26/'סכום נכסי הקרן'!$C$43</f>
        <v>6.9502108239737626E-3</v>
      </c>
    </row>
    <row r="27" spans="2:17" ht="15" x14ac:dyDescent="0.25">
      <c r="B27" s="1" t="s">
        <v>625</v>
      </c>
    </row>
    <row r="28" spans="2:17" ht="15" x14ac:dyDescent="0.25">
      <c r="B28" s="1" t="s">
        <v>603</v>
      </c>
      <c r="H28" s="1">
        <v>4.71</v>
      </c>
      <c r="K28" s="2">
        <v>1.06E-2</v>
      </c>
      <c r="N28" s="1">
        <v>357.91</v>
      </c>
      <c r="O28" s="2">
        <v>0</v>
      </c>
      <c r="P28" s="2">
        <v>0.58240000000000003</v>
      </c>
      <c r="Q28" s="2">
        <f>N28/'סכום נכסי הקרן'!$C$43</f>
        <v>0.12241879704765991</v>
      </c>
    </row>
    <row r="29" spans="2:17" ht="15" x14ac:dyDescent="0.25">
      <c r="B29" s="1" t="s">
        <v>626</v>
      </c>
    </row>
    <row r="30" spans="2:17" ht="15" x14ac:dyDescent="0.25">
      <c r="B30" s="1" t="s">
        <v>627</v>
      </c>
    </row>
    <row r="31" spans="2:17" x14ac:dyDescent="0.2">
      <c r="B31" s="3" t="s">
        <v>628</v>
      </c>
      <c r="C31" s="3">
        <v>1099456</v>
      </c>
      <c r="D31" s="3" t="s">
        <v>256</v>
      </c>
      <c r="E31" s="3" t="s">
        <v>613</v>
      </c>
      <c r="G31" s="3" t="s">
        <v>382</v>
      </c>
      <c r="H31" s="3">
        <v>7.94</v>
      </c>
      <c r="I31" s="3" t="s">
        <v>59</v>
      </c>
      <c r="J31" s="4">
        <v>6.25E-2</v>
      </c>
      <c r="K31" s="4">
        <v>2.0899999999999998E-2</v>
      </c>
      <c r="L31" s="5">
        <v>20654</v>
      </c>
      <c r="M31" s="3">
        <v>137.69999999999999</v>
      </c>
      <c r="N31" s="3">
        <v>28.44</v>
      </c>
      <c r="O31" s="4">
        <v>0</v>
      </c>
      <c r="P31" s="4">
        <v>4.6300000000000001E-2</v>
      </c>
      <c r="Q31" s="8">
        <f>N31/'סכום נכסי הקרן'!$C$43</f>
        <v>9.7275588500892619E-3</v>
      </c>
    </row>
    <row r="32" spans="2:17" x14ac:dyDescent="0.2">
      <c r="B32" s="3" t="s">
        <v>629</v>
      </c>
      <c r="C32" s="3">
        <v>1101575</v>
      </c>
      <c r="D32" s="3" t="s">
        <v>256</v>
      </c>
      <c r="E32" s="3" t="s">
        <v>613</v>
      </c>
      <c r="G32" s="3" t="s">
        <v>382</v>
      </c>
      <c r="H32" s="3">
        <v>0.16</v>
      </c>
      <c r="I32" s="3" t="s">
        <v>59</v>
      </c>
      <c r="J32" s="4">
        <v>5.5E-2</v>
      </c>
      <c r="K32" s="4">
        <v>1.6999999999999999E-3</v>
      </c>
      <c r="L32" s="5">
        <v>15687</v>
      </c>
      <c r="M32" s="3">
        <v>105.47</v>
      </c>
      <c r="N32" s="3">
        <v>16.55</v>
      </c>
      <c r="O32" s="4">
        <v>0</v>
      </c>
      <c r="P32" s="4">
        <v>2.69E-2</v>
      </c>
      <c r="Q32" s="8">
        <f>N32/'סכום נכסי הקרן'!$C$43</f>
        <v>5.6607278118487097E-3</v>
      </c>
    </row>
    <row r="33" spans="2:17" x14ac:dyDescent="0.2">
      <c r="B33" s="3" t="s">
        <v>630</v>
      </c>
      <c r="C33" s="3">
        <v>1110907</v>
      </c>
      <c r="D33" s="3" t="s">
        <v>256</v>
      </c>
      <c r="E33" s="3" t="s">
        <v>613</v>
      </c>
      <c r="G33" s="3" t="s">
        <v>382</v>
      </c>
      <c r="H33" s="3">
        <v>2.0099999999999998</v>
      </c>
      <c r="I33" s="3" t="s">
        <v>59</v>
      </c>
      <c r="J33" s="4">
        <v>0.06</v>
      </c>
      <c r="K33" s="4">
        <v>3.8E-3</v>
      </c>
      <c r="L33" s="5">
        <v>22587</v>
      </c>
      <c r="M33" s="3">
        <v>117.11</v>
      </c>
      <c r="N33" s="3">
        <v>26.45</v>
      </c>
      <c r="O33" s="4">
        <v>0</v>
      </c>
      <c r="P33" s="4">
        <v>4.2999999999999997E-2</v>
      </c>
      <c r="Q33" s="8">
        <f>N33/'סכום נכסי הקרן'!$C$43</f>
        <v>9.0469033609304143E-3</v>
      </c>
    </row>
    <row r="34" spans="2:17" x14ac:dyDescent="0.2">
      <c r="B34" s="3" t="s">
        <v>631</v>
      </c>
      <c r="C34" s="3">
        <v>1115773</v>
      </c>
      <c r="D34" s="3" t="s">
        <v>256</v>
      </c>
      <c r="E34" s="3" t="s">
        <v>613</v>
      </c>
      <c r="G34" s="3" t="s">
        <v>382</v>
      </c>
      <c r="H34" s="3">
        <v>2.83</v>
      </c>
      <c r="I34" s="3" t="s">
        <v>59</v>
      </c>
      <c r="J34" s="4">
        <v>0.05</v>
      </c>
      <c r="K34" s="4">
        <v>6.3E-3</v>
      </c>
      <c r="L34" s="5">
        <v>22810</v>
      </c>
      <c r="M34" s="3">
        <v>117.91</v>
      </c>
      <c r="N34" s="3">
        <v>26.9</v>
      </c>
      <c r="O34" s="4">
        <v>0</v>
      </c>
      <c r="P34" s="4">
        <v>4.3799999999999999E-2</v>
      </c>
      <c r="Q34" s="8">
        <f>N34/'סכום נכסי הקרן'!$C$43</f>
        <v>9.2008204313432183E-3</v>
      </c>
    </row>
    <row r="35" spans="2:17" x14ac:dyDescent="0.2">
      <c r="B35" s="3" t="s">
        <v>632</v>
      </c>
      <c r="C35" s="3">
        <v>1123272</v>
      </c>
      <c r="D35" s="3" t="s">
        <v>256</v>
      </c>
      <c r="E35" s="3" t="s">
        <v>613</v>
      </c>
      <c r="G35" s="3" t="s">
        <v>382</v>
      </c>
      <c r="H35" s="3">
        <v>4.45</v>
      </c>
      <c r="I35" s="3" t="s">
        <v>59</v>
      </c>
      <c r="J35" s="4">
        <v>5.5E-2</v>
      </c>
      <c r="K35" s="4">
        <v>1.14E-2</v>
      </c>
      <c r="L35" s="5">
        <v>22130</v>
      </c>
      <c r="M35" s="3">
        <v>126.49</v>
      </c>
      <c r="N35" s="3">
        <v>27.99</v>
      </c>
      <c r="O35" s="4">
        <v>0</v>
      </c>
      <c r="P35" s="4">
        <v>4.5499999999999999E-2</v>
      </c>
      <c r="Q35" s="8">
        <f>N35/'סכום נכסי הקרן'!$C$43</f>
        <v>9.5736417796764561E-3</v>
      </c>
    </row>
    <row r="36" spans="2:17" x14ac:dyDescent="0.2">
      <c r="B36" s="3" t="s">
        <v>633</v>
      </c>
      <c r="C36" s="3">
        <v>1125400</v>
      </c>
      <c r="D36" s="3" t="s">
        <v>256</v>
      </c>
      <c r="E36" s="3" t="s">
        <v>613</v>
      </c>
      <c r="G36" s="3" t="s">
        <v>382</v>
      </c>
      <c r="H36" s="3">
        <v>15.3</v>
      </c>
      <c r="I36" s="3" t="s">
        <v>59</v>
      </c>
      <c r="J36" s="4">
        <v>5.5E-2</v>
      </c>
      <c r="K36" s="4">
        <v>3.2300000000000002E-2</v>
      </c>
      <c r="L36" s="5">
        <v>20829</v>
      </c>
      <c r="M36" s="3">
        <v>143.6</v>
      </c>
      <c r="N36" s="3">
        <v>29.91</v>
      </c>
      <c r="O36" s="4">
        <v>0</v>
      </c>
      <c r="P36" s="4">
        <v>4.87E-2</v>
      </c>
      <c r="Q36" s="8">
        <f>N36/'סכום נכסי הקרן'!$C$43</f>
        <v>1.0230354613437758E-2</v>
      </c>
    </row>
    <row r="37" spans="2:17" x14ac:dyDescent="0.2">
      <c r="B37" s="3" t="s">
        <v>634</v>
      </c>
      <c r="C37" s="3">
        <v>1126218</v>
      </c>
      <c r="D37" s="3" t="s">
        <v>256</v>
      </c>
      <c r="E37" s="3" t="s">
        <v>613</v>
      </c>
      <c r="G37" s="3" t="s">
        <v>382</v>
      </c>
      <c r="H37" s="3">
        <v>1.05</v>
      </c>
      <c r="I37" s="3" t="s">
        <v>59</v>
      </c>
      <c r="J37" s="4">
        <v>0.04</v>
      </c>
      <c r="K37" s="4">
        <v>2E-3</v>
      </c>
      <c r="L37" s="5">
        <v>20667</v>
      </c>
      <c r="M37" s="3">
        <v>107.78</v>
      </c>
      <c r="N37" s="3">
        <v>22.27</v>
      </c>
      <c r="O37" s="4">
        <v>0</v>
      </c>
      <c r="P37" s="4">
        <v>3.6200000000000003E-2</v>
      </c>
      <c r="Q37" s="8">
        <f>N37/'סכום נכסי הקרן'!$C$43</f>
        <v>7.6171847957625834E-3</v>
      </c>
    </row>
    <row r="38" spans="2:17" x14ac:dyDescent="0.2">
      <c r="B38" s="3" t="s">
        <v>635</v>
      </c>
      <c r="C38" s="3">
        <v>1126747</v>
      </c>
      <c r="D38" s="3" t="s">
        <v>256</v>
      </c>
      <c r="E38" s="3" t="s">
        <v>613</v>
      </c>
      <c r="G38" s="3" t="s">
        <v>382</v>
      </c>
      <c r="H38" s="3">
        <v>5.53</v>
      </c>
      <c r="I38" s="3" t="s">
        <v>59</v>
      </c>
      <c r="J38" s="4">
        <v>4.2500000000000003E-2</v>
      </c>
      <c r="K38" s="4">
        <v>1.46E-2</v>
      </c>
      <c r="L38" s="5">
        <v>21756</v>
      </c>
      <c r="M38" s="3">
        <v>119.77</v>
      </c>
      <c r="N38" s="3">
        <v>26.06</v>
      </c>
      <c r="O38" s="4">
        <v>0</v>
      </c>
      <c r="P38" s="4">
        <v>4.24E-2</v>
      </c>
      <c r="Q38" s="8">
        <f>N38/'סכום נכסי הקרן'!$C$43</f>
        <v>8.9135085665726504E-3</v>
      </c>
    </row>
    <row r="39" spans="2:17" x14ac:dyDescent="0.2">
      <c r="B39" s="3" t="s">
        <v>636</v>
      </c>
      <c r="C39" s="3">
        <v>1130848</v>
      </c>
      <c r="D39" s="3" t="s">
        <v>256</v>
      </c>
      <c r="E39" s="3" t="s">
        <v>613</v>
      </c>
      <c r="G39" s="3" t="s">
        <v>382</v>
      </c>
      <c r="H39" s="3">
        <v>6.39</v>
      </c>
      <c r="I39" s="3" t="s">
        <v>59</v>
      </c>
      <c r="J39" s="4">
        <v>3.7499999999999999E-2</v>
      </c>
      <c r="K39" s="4">
        <v>1.7000000000000001E-2</v>
      </c>
      <c r="L39" s="5">
        <v>18321</v>
      </c>
      <c r="M39" s="3">
        <v>116.64</v>
      </c>
      <c r="N39" s="3">
        <v>21.37</v>
      </c>
      <c r="O39" s="4">
        <v>0</v>
      </c>
      <c r="P39" s="4">
        <v>3.4799999999999998E-2</v>
      </c>
      <c r="Q39" s="8">
        <f>N39/'סכום נכסי הקרן'!$C$43</f>
        <v>7.3093506549369736E-3</v>
      </c>
    </row>
    <row r="40" spans="2:17" x14ac:dyDescent="0.2">
      <c r="B40" s="3" t="s">
        <v>637</v>
      </c>
      <c r="C40" s="3">
        <v>1131770</v>
      </c>
      <c r="D40" s="3" t="s">
        <v>256</v>
      </c>
      <c r="E40" s="3" t="s">
        <v>613</v>
      </c>
      <c r="G40" s="3" t="s">
        <v>382</v>
      </c>
      <c r="H40" s="3">
        <v>2.35</v>
      </c>
      <c r="I40" s="3" t="s">
        <v>59</v>
      </c>
      <c r="J40" s="4">
        <v>2.2499999999999999E-2</v>
      </c>
      <c r="K40" s="4">
        <v>4.5999999999999999E-3</v>
      </c>
      <c r="L40" s="5">
        <v>18910</v>
      </c>
      <c r="M40" s="3">
        <v>105.61</v>
      </c>
      <c r="N40" s="3">
        <v>19.97</v>
      </c>
      <c r="O40" s="4">
        <v>0</v>
      </c>
      <c r="P40" s="4">
        <v>3.2500000000000001E-2</v>
      </c>
      <c r="Q40" s="8">
        <f>N40/'סכום נכסי הקרן'!$C$43</f>
        <v>6.8304975469860247E-3</v>
      </c>
    </row>
    <row r="41" spans="2:17" x14ac:dyDescent="0.2">
      <c r="B41" s="3" t="s">
        <v>638</v>
      </c>
      <c r="C41" s="3">
        <v>1132786</v>
      </c>
      <c r="D41" s="3" t="s">
        <v>256</v>
      </c>
      <c r="E41" s="3" t="s">
        <v>613</v>
      </c>
      <c r="G41" s="3" t="s">
        <v>382</v>
      </c>
      <c r="H41" s="3">
        <v>0.84</v>
      </c>
      <c r="I41" s="3" t="s">
        <v>59</v>
      </c>
      <c r="J41" s="4">
        <v>0</v>
      </c>
      <c r="K41" s="4">
        <v>1.8E-3</v>
      </c>
      <c r="L41" s="5">
        <v>12239</v>
      </c>
      <c r="M41" s="3">
        <v>101.1</v>
      </c>
      <c r="N41" s="3">
        <v>12.37</v>
      </c>
      <c r="O41" s="4">
        <v>0</v>
      </c>
      <c r="P41" s="4">
        <v>2.01E-2</v>
      </c>
      <c r="Q41" s="8">
        <f>N41/'סכום נכסי הקרן'!$C$43</f>
        <v>4.231009246680878E-3</v>
      </c>
    </row>
    <row r="42" spans="2:17" x14ac:dyDescent="0.2">
      <c r="B42" s="3" t="s">
        <v>639</v>
      </c>
      <c r="C42" s="3">
        <v>1135557</v>
      </c>
      <c r="D42" s="3" t="s">
        <v>256</v>
      </c>
      <c r="E42" s="3" t="s">
        <v>613</v>
      </c>
      <c r="G42" s="3" t="s">
        <v>382</v>
      </c>
      <c r="H42" s="3">
        <v>8.07</v>
      </c>
      <c r="I42" s="3" t="s">
        <v>59</v>
      </c>
      <c r="J42" s="4">
        <v>1.7500000000000002E-2</v>
      </c>
      <c r="K42" s="4">
        <v>2.06E-2</v>
      </c>
      <c r="L42" s="5">
        <v>18018</v>
      </c>
      <c r="M42" s="3">
        <v>98.14</v>
      </c>
      <c r="N42" s="3">
        <v>17.68</v>
      </c>
      <c r="O42" s="4">
        <v>0</v>
      </c>
      <c r="P42" s="4">
        <v>2.8799999999999999E-2</v>
      </c>
      <c r="Q42" s="8">
        <f>N42/'סכום נכסי הקרן'!$C$43</f>
        <v>6.0472306775519744E-3</v>
      </c>
    </row>
    <row r="43" spans="2:17" x14ac:dyDescent="0.2">
      <c r="B43" s="3" t="s">
        <v>640</v>
      </c>
      <c r="C43" s="3">
        <v>1136548</v>
      </c>
      <c r="D43" s="3" t="s">
        <v>256</v>
      </c>
      <c r="E43" s="3" t="s">
        <v>613</v>
      </c>
      <c r="G43" s="3" t="s">
        <v>382</v>
      </c>
      <c r="H43" s="3">
        <v>1.83</v>
      </c>
      <c r="I43" s="3" t="s">
        <v>59</v>
      </c>
      <c r="J43" s="4">
        <v>5.0000000000000001E-3</v>
      </c>
      <c r="K43" s="4">
        <v>3.2000000000000002E-3</v>
      </c>
      <c r="L43" s="5">
        <v>16223</v>
      </c>
      <c r="M43" s="3">
        <v>100.42</v>
      </c>
      <c r="N43" s="3">
        <v>16.29</v>
      </c>
      <c r="O43" s="4">
        <v>0</v>
      </c>
      <c r="P43" s="4">
        <v>2.6499999999999999E-2</v>
      </c>
      <c r="Q43" s="8">
        <f>N43/'סכום נכסי הקרן'!$C$43</f>
        <v>5.571797948943533E-3</v>
      </c>
    </row>
    <row r="44" spans="2:17" x14ac:dyDescent="0.2">
      <c r="B44" s="3" t="s">
        <v>641</v>
      </c>
      <c r="C44" s="3">
        <v>1138130</v>
      </c>
      <c r="D44" s="3" t="s">
        <v>256</v>
      </c>
      <c r="E44" s="3" t="s">
        <v>613</v>
      </c>
      <c r="G44" s="3" t="s">
        <v>382</v>
      </c>
      <c r="H44" s="3">
        <v>4.24</v>
      </c>
      <c r="I44" s="3" t="s">
        <v>59</v>
      </c>
      <c r="J44" s="4">
        <v>0.01</v>
      </c>
      <c r="K44" s="4">
        <v>9.9000000000000008E-3</v>
      </c>
      <c r="L44" s="5">
        <v>9519</v>
      </c>
      <c r="M44" s="3">
        <v>100.71</v>
      </c>
      <c r="N44" s="3">
        <v>9.59</v>
      </c>
      <c r="O44" s="4">
        <v>0</v>
      </c>
      <c r="P44" s="4">
        <v>1.5599999999999999E-2</v>
      </c>
      <c r="Q44" s="8">
        <f>N44/'סכום נכסי הקרן'!$C$43</f>
        <v>3.2801437894639952E-3</v>
      </c>
    </row>
    <row r="45" spans="2:17" x14ac:dyDescent="0.2">
      <c r="B45" s="3" t="s">
        <v>642</v>
      </c>
      <c r="C45" s="3">
        <v>1139344</v>
      </c>
      <c r="D45" s="3" t="s">
        <v>256</v>
      </c>
      <c r="E45" s="3" t="s">
        <v>613</v>
      </c>
      <c r="G45" s="3" t="s">
        <v>382</v>
      </c>
      <c r="H45" s="3">
        <v>9.33</v>
      </c>
      <c r="I45" s="3" t="s">
        <v>59</v>
      </c>
      <c r="J45" s="4">
        <v>0.02</v>
      </c>
      <c r="K45" s="4">
        <v>2.24E-2</v>
      </c>
      <c r="L45" s="5">
        <v>2359</v>
      </c>
      <c r="M45" s="3">
        <v>98.08</v>
      </c>
      <c r="N45" s="3">
        <v>2.31</v>
      </c>
      <c r="O45" s="4">
        <v>0</v>
      </c>
      <c r="P45" s="4">
        <v>3.8E-3</v>
      </c>
      <c r="Q45" s="8">
        <f>N45/'סכום נכסי הקרן'!$C$43</f>
        <v>7.9010762811906454E-4</v>
      </c>
    </row>
    <row r="46" spans="2:17" ht="15" x14ac:dyDescent="0.25">
      <c r="B46" s="1" t="s">
        <v>643</v>
      </c>
    </row>
    <row r="47" spans="2:17" x14ac:dyDescent="0.2">
      <c r="B47" s="3" t="s">
        <v>644</v>
      </c>
      <c r="C47" s="3">
        <v>1106970</v>
      </c>
      <c r="D47" s="3" t="s">
        <v>256</v>
      </c>
      <c r="E47" s="3" t="s">
        <v>613</v>
      </c>
      <c r="G47" s="3" t="s">
        <v>382</v>
      </c>
      <c r="H47" s="3">
        <v>0.67</v>
      </c>
      <c r="I47" s="3" t="s">
        <v>59</v>
      </c>
      <c r="J47" s="4">
        <v>4.4900000000000002E-2</v>
      </c>
      <c r="K47" s="4">
        <v>2E-3</v>
      </c>
      <c r="L47" s="5">
        <v>18945</v>
      </c>
      <c r="M47" s="3">
        <v>99.98</v>
      </c>
      <c r="N47" s="3">
        <v>18.940000000000001</v>
      </c>
      <c r="O47" s="4">
        <v>0</v>
      </c>
      <c r="P47" s="4">
        <v>3.0800000000000001E-2</v>
      </c>
      <c r="Q47" s="8">
        <f>N47/'סכום נכסי הקרן'!$C$43</f>
        <v>6.4781984747078279E-3</v>
      </c>
    </row>
    <row r="48" spans="2:17" x14ac:dyDescent="0.2">
      <c r="B48" s="3" t="s">
        <v>645</v>
      </c>
      <c r="C48" s="3">
        <v>1116193</v>
      </c>
      <c r="D48" s="3" t="s">
        <v>256</v>
      </c>
      <c r="E48" s="3" t="s">
        <v>613</v>
      </c>
      <c r="G48" s="3" t="s">
        <v>382</v>
      </c>
      <c r="H48" s="3">
        <v>3.41</v>
      </c>
      <c r="I48" s="3" t="s">
        <v>59</v>
      </c>
      <c r="J48" s="4">
        <v>1.2500000000000001E-2</v>
      </c>
      <c r="K48" s="4">
        <v>3.3E-3</v>
      </c>
      <c r="L48" s="5">
        <v>22705</v>
      </c>
      <c r="M48" s="3">
        <v>99.37</v>
      </c>
      <c r="N48" s="3">
        <v>22.56</v>
      </c>
      <c r="O48" s="4">
        <v>0</v>
      </c>
      <c r="P48" s="4">
        <v>3.6700000000000003E-2</v>
      </c>
      <c r="Q48" s="8">
        <f>N48/'סכום נכסי הקרן'!$C$43</f>
        <v>7.7163757966952793E-3</v>
      </c>
    </row>
    <row r="49" spans="2:17" x14ac:dyDescent="0.2">
      <c r="B49" s="3" t="s">
        <v>646</v>
      </c>
      <c r="C49" s="3">
        <v>1127646</v>
      </c>
      <c r="D49" s="3" t="s">
        <v>256</v>
      </c>
      <c r="E49" s="3" t="s">
        <v>613</v>
      </c>
      <c r="G49" s="3" t="s">
        <v>382</v>
      </c>
      <c r="H49" s="3">
        <v>4.9000000000000004</v>
      </c>
      <c r="I49" s="3" t="s">
        <v>59</v>
      </c>
      <c r="J49" s="4">
        <v>0</v>
      </c>
      <c r="K49" s="4">
        <v>3.5000000000000001E-3</v>
      </c>
      <c r="L49" s="5">
        <v>12378</v>
      </c>
      <c r="M49" s="3">
        <v>98.97</v>
      </c>
      <c r="N49" s="3">
        <v>12.25</v>
      </c>
      <c r="O49" s="4">
        <v>0</v>
      </c>
      <c r="P49" s="4">
        <v>1.9900000000000001E-2</v>
      </c>
      <c r="Q49" s="8">
        <f>N49/'סכום נכסי הקרן'!$C$43</f>
        <v>4.1899646945707967E-3</v>
      </c>
    </row>
    <row r="50" spans="2:17" ht="15" x14ac:dyDescent="0.25">
      <c r="B50" s="1" t="s">
        <v>647</v>
      </c>
      <c r="H50" s="1">
        <v>0</v>
      </c>
      <c r="K50" s="2">
        <v>0</v>
      </c>
      <c r="N50" s="1">
        <v>0</v>
      </c>
      <c r="O50" s="2">
        <v>0</v>
      </c>
      <c r="P50" s="2">
        <v>0</v>
      </c>
      <c r="Q50" s="2">
        <f>N50/'סכום נכסי הקרן'!$C$43</f>
        <v>0</v>
      </c>
    </row>
    <row r="51" spans="2:17" ht="15" x14ac:dyDescent="0.25">
      <c r="B51" s="1" t="s">
        <v>648</v>
      </c>
    </row>
    <row r="52" spans="2:17" ht="15" x14ac:dyDescent="0.25">
      <c r="B52" s="1" t="s">
        <v>117</v>
      </c>
      <c r="H52" s="1">
        <v>0</v>
      </c>
      <c r="K52" s="2">
        <v>0</v>
      </c>
      <c r="N52" s="1">
        <v>0</v>
      </c>
      <c r="O52" s="2">
        <v>0</v>
      </c>
      <c r="P52" s="2">
        <v>0</v>
      </c>
      <c r="Q52" s="2">
        <v>0</v>
      </c>
    </row>
    <row r="53" spans="2:17" ht="15" x14ac:dyDescent="0.25">
      <c r="B53" s="1" t="s">
        <v>649</v>
      </c>
      <c r="H53" s="1">
        <v>0</v>
      </c>
      <c r="K53" s="2">
        <v>0</v>
      </c>
      <c r="N53" s="1">
        <v>0</v>
      </c>
      <c r="O53" s="2">
        <v>0</v>
      </c>
      <c r="P53" s="2">
        <v>0</v>
      </c>
      <c r="Q53" s="2">
        <v>0</v>
      </c>
    </row>
    <row r="54" spans="2:17" ht="15" x14ac:dyDescent="0.25">
      <c r="B54" s="1" t="s">
        <v>231</v>
      </c>
    </row>
    <row r="55" spans="2:17" ht="15" x14ac:dyDescent="0.25">
      <c r="B55" s="1" t="s">
        <v>232</v>
      </c>
      <c r="H55" s="1">
        <v>0</v>
      </c>
      <c r="K55" s="2">
        <v>0</v>
      </c>
      <c r="N55" s="1">
        <v>0</v>
      </c>
      <c r="O55" s="2">
        <v>0</v>
      </c>
      <c r="P55" s="2">
        <v>0</v>
      </c>
      <c r="Q55" s="2">
        <v>0</v>
      </c>
    </row>
    <row r="56" spans="2:17" ht="15" x14ac:dyDescent="0.25">
      <c r="B56" s="1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rightToLeft="1" workbookViewId="0">
      <selection activeCell="A41" sqref="A41:IV41"/>
    </sheetView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697</v>
      </c>
    </row>
    <row r="5" spans="2:16" ht="15" x14ac:dyDescent="0.25">
      <c r="B5" s="1" t="s">
        <v>4</v>
      </c>
    </row>
    <row r="7" spans="2:16" ht="15" x14ac:dyDescent="0.25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</row>
    <row r="8" spans="2:16" ht="15" x14ac:dyDescent="0.25">
      <c r="H8" s="1" t="s">
        <v>20</v>
      </c>
      <c r="J8" s="1" t="s">
        <v>21</v>
      </c>
      <c r="K8" s="1" t="s">
        <v>21</v>
      </c>
      <c r="M8" s="1" t="s">
        <v>22</v>
      </c>
      <c r="N8" s="1" t="s">
        <v>21</v>
      </c>
      <c r="O8" s="1" t="s">
        <v>21</v>
      </c>
      <c r="P8" s="1" t="s">
        <v>21</v>
      </c>
    </row>
    <row r="9" spans="2:16" ht="15" x14ac:dyDescent="0.25">
      <c r="B9" s="1" t="s">
        <v>23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rightToLeft="1" workbookViewId="0">
      <selection activeCell="A41" sqref="A41:IV41"/>
    </sheetView>
  </sheetViews>
  <sheetFormatPr defaultRowHeight="14.25" x14ac:dyDescent="0.2"/>
  <sheetData>
    <row r="1" spans="2:20" ht="15" x14ac:dyDescent="0.25">
      <c r="B1" s="1" t="s">
        <v>0</v>
      </c>
      <c r="C1" s="1" t="s">
        <v>1</v>
      </c>
    </row>
    <row r="2" spans="2:20" ht="15" x14ac:dyDescent="0.25">
      <c r="B2" s="1" t="s">
        <v>2</v>
      </c>
    </row>
    <row r="3" spans="2:20" ht="15" x14ac:dyDescent="0.25">
      <c r="B3" s="1" t="s">
        <v>3</v>
      </c>
    </row>
    <row r="4" spans="2:20" ht="15" x14ac:dyDescent="0.25">
      <c r="B4" s="1" t="s">
        <v>697</v>
      </c>
    </row>
    <row r="5" spans="2:20" ht="15" x14ac:dyDescent="0.25">
      <c r="B5" s="1" t="s">
        <v>234</v>
      </c>
    </row>
    <row r="6" spans="2:20" ht="15" x14ac:dyDescent="0.25">
      <c r="B6" s="1" t="s">
        <v>216</v>
      </c>
    </row>
    <row r="8" spans="2:20" ht="15" x14ac:dyDescent="0.25">
      <c r="B8" s="1" t="s">
        <v>5</v>
      </c>
      <c r="C8" s="1" t="s">
        <v>6</v>
      </c>
      <c r="D8" s="1" t="s">
        <v>240</v>
      </c>
      <c r="E8" s="1" t="s">
        <v>202</v>
      </c>
      <c r="F8" s="1" t="s">
        <v>119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53</v>
      </c>
      <c r="O8" s="1" t="s">
        <v>15</v>
      </c>
      <c r="P8" s="1" t="s">
        <v>138</v>
      </c>
      <c r="Q8" s="1" t="s">
        <v>164</v>
      </c>
      <c r="R8" s="1" t="s">
        <v>210</v>
      </c>
      <c r="S8" s="1" t="s">
        <v>18</v>
      </c>
      <c r="T8" s="1" t="s">
        <v>19</v>
      </c>
    </row>
    <row r="9" spans="2:20" ht="15" x14ac:dyDescent="0.25">
      <c r="K9" s="1" t="s">
        <v>20</v>
      </c>
      <c r="M9" s="1" t="s">
        <v>21</v>
      </c>
      <c r="N9" s="1" t="s">
        <v>21</v>
      </c>
      <c r="P9" s="1" t="s">
        <v>139</v>
      </c>
      <c r="Q9" s="1" t="s">
        <v>22</v>
      </c>
      <c r="R9" s="1" t="s">
        <v>21</v>
      </c>
      <c r="S9" s="1" t="s">
        <v>21</v>
      </c>
      <c r="T9" s="1" t="s">
        <v>21</v>
      </c>
    </row>
    <row r="10" spans="2:20" ht="15" x14ac:dyDescent="0.25">
      <c r="B10" s="1" t="s">
        <v>599</v>
      </c>
      <c r="K10" s="1">
        <v>0</v>
      </c>
      <c r="N10" s="2">
        <v>0</v>
      </c>
      <c r="Q10" s="1">
        <v>0</v>
      </c>
      <c r="R10" s="2">
        <v>0</v>
      </c>
      <c r="S10" s="2">
        <v>0</v>
      </c>
      <c r="T10" s="2">
        <v>0</v>
      </c>
    </row>
    <row r="11" spans="2:20" ht="15" x14ac:dyDescent="0.25">
      <c r="B11" s="1" t="s">
        <v>600</v>
      </c>
      <c r="K11" s="1">
        <v>0</v>
      </c>
      <c r="N11" s="2">
        <v>0</v>
      </c>
      <c r="Q11" s="1">
        <v>0</v>
      </c>
      <c r="R11" s="2">
        <v>0</v>
      </c>
      <c r="S11" s="2">
        <v>0</v>
      </c>
      <c r="T11" s="2">
        <v>0</v>
      </c>
    </row>
    <row r="12" spans="2:20" ht="15" x14ac:dyDescent="0.25">
      <c r="B12" s="1" t="s">
        <v>601</v>
      </c>
      <c r="K12" s="1">
        <v>0</v>
      </c>
      <c r="N12" s="2">
        <v>0</v>
      </c>
      <c r="Q12" s="1">
        <v>0</v>
      </c>
      <c r="R12" s="2">
        <v>0</v>
      </c>
      <c r="S12" s="2">
        <v>0</v>
      </c>
      <c r="T12" s="2">
        <v>0</v>
      </c>
    </row>
    <row r="13" spans="2:20" ht="15" x14ac:dyDescent="0.25">
      <c r="B13" s="1" t="s">
        <v>602</v>
      </c>
    </row>
    <row r="14" spans="2:20" ht="15" x14ac:dyDescent="0.25">
      <c r="B14" s="1" t="s">
        <v>603</v>
      </c>
      <c r="K14" s="1">
        <v>0</v>
      </c>
      <c r="N14" s="2">
        <v>0</v>
      </c>
      <c r="Q14" s="1">
        <v>0</v>
      </c>
      <c r="R14" s="2">
        <v>0</v>
      </c>
      <c r="S14" s="2">
        <v>0</v>
      </c>
      <c r="T14" s="2">
        <v>0</v>
      </c>
    </row>
    <row r="15" spans="2:20" ht="15" x14ac:dyDescent="0.25">
      <c r="B15" s="1" t="s">
        <v>39</v>
      </c>
    </row>
    <row r="16" spans="2:20" ht="15" x14ac:dyDescent="0.25">
      <c r="B16" s="1" t="s">
        <v>604</v>
      </c>
      <c r="K16" s="1">
        <v>0</v>
      </c>
      <c r="N16" s="2">
        <v>0</v>
      </c>
      <c r="Q16" s="1">
        <v>0</v>
      </c>
      <c r="R16" s="2">
        <v>0</v>
      </c>
      <c r="S16" s="2">
        <v>0</v>
      </c>
      <c r="T16" s="2">
        <v>0</v>
      </c>
    </row>
    <row r="17" spans="2:20" ht="15" x14ac:dyDescent="0.25">
      <c r="B17" s="1" t="s">
        <v>31</v>
      </c>
    </row>
    <row r="18" spans="2:20" ht="15" x14ac:dyDescent="0.25">
      <c r="B18" s="1" t="s">
        <v>605</v>
      </c>
      <c r="K18" s="1">
        <v>0</v>
      </c>
      <c r="N18" s="2">
        <v>0</v>
      </c>
      <c r="Q18" s="1">
        <v>0</v>
      </c>
      <c r="R18" s="2">
        <v>0</v>
      </c>
      <c r="S18" s="2">
        <v>0</v>
      </c>
      <c r="T18" s="2">
        <v>0</v>
      </c>
    </row>
    <row r="19" spans="2:20" ht="15" x14ac:dyDescent="0.25">
      <c r="B19" s="1" t="s">
        <v>606</v>
      </c>
      <c r="K19" s="1">
        <v>0</v>
      </c>
      <c r="N19" s="2">
        <v>0</v>
      </c>
      <c r="Q19" s="1">
        <v>0</v>
      </c>
      <c r="R19" s="2">
        <v>0</v>
      </c>
      <c r="S19" s="2">
        <v>0</v>
      </c>
      <c r="T19" s="2">
        <v>0</v>
      </c>
    </row>
    <row r="20" spans="2:20" ht="15" x14ac:dyDescent="0.25">
      <c r="B20" s="1" t="s">
        <v>206</v>
      </c>
    </row>
    <row r="21" spans="2:20" ht="15" x14ac:dyDescent="0.25">
      <c r="B21" s="1" t="s">
        <v>607</v>
      </c>
      <c r="K21" s="1">
        <v>0</v>
      </c>
      <c r="N21" s="2">
        <v>0</v>
      </c>
      <c r="Q21" s="1">
        <v>0</v>
      </c>
      <c r="R21" s="2">
        <v>0</v>
      </c>
      <c r="S21" s="2">
        <v>0</v>
      </c>
      <c r="T21" s="2">
        <v>0</v>
      </c>
    </row>
    <row r="22" spans="2:20" ht="15" x14ac:dyDescent="0.25">
      <c r="B22" s="1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4"/>
  <sheetViews>
    <sheetView rightToLeft="1" workbookViewId="0">
      <selection activeCell="T10" sqref="T10"/>
    </sheetView>
  </sheetViews>
  <sheetFormatPr defaultRowHeight="14.25" x14ac:dyDescent="0.2"/>
  <sheetData>
    <row r="1" spans="2:20" ht="15" x14ac:dyDescent="0.25">
      <c r="B1" s="1" t="s">
        <v>0</v>
      </c>
      <c r="C1" s="1" t="s">
        <v>1</v>
      </c>
    </row>
    <row r="2" spans="2:20" ht="15" x14ac:dyDescent="0.25">
      <c r="B2" s="1" t="s">
        <v>2</v>
      </c>
    </row>
    <row r="3" spans="2:20" ht="15" x14ac:dyDescent="0.25">
      <c r="B3" s="1" t="s">
        <v>3</v>
      </c>
    </row>
    <row r="4" spans="2:20" ht="15" x14ac:dyDescent="0.25">
      <c r="B4" s="1" t="s">
        <v>697</v>
      </c>
    </row>
    <row r="5" spans="2:20" ht="15" x14ac:dyDescent="0.25">
      <c r="B5" s="1" t="s">
        <v>234</v>
      </c>
    </row>
    <row r="6" spans="2:20" ht="15" x14ac:dyDescent="0.25">
      <c r="B6" s="1" t="s">
        <v>209</v>
      </c>
    </row>
    <row r="8" spans="2:20" ht="15" x14ac:dyDescent="0.25">
      <c r="B8" s="1" t="s">
        <v>5</v>
      </c>
      <c r="C8" s="1" t="s">
        <v>6</v>
      </c>
      <c r="D8" s="1" t="s">
        <v>240</v>
      </c>
      <c r="E8" s="1" t="s">
        <v>202</v>
      </c>
      <c r="F8" s="1" t="s">
        <v>119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53</v>
      </c>
      <c r="O8" s="1" t="s">
        <v>15</v>
      </c>
      <c r="P8" s="1" t="s">
        <v>138</v>
      </c>
      <c r="Q8" s="1" t="s">
        <v>164</v>
      </c>
      <c r="R8" s="1" t="s">
        <v>210</v>
      </c>
      <c r="S8" s="1" t="s">
        <v>18</v>
      </c>
      <c r="T8" s="1" t="s">
        <v>19</v>
      </c>
    </row>
    <row r="9" spans="2:20" ht="15" x14ac:dyDescent="0.25">
      <c r="K9" s="1" t="s">
        <v>20</v>
      </c>
      <c r="M9" s="1" t="s">
        <v>21</v>
      </c>
      <c r="N9" s="1" t="s">
        <v>21</v>
      </c>
      <c r="P9" s="1" t="s">
        <v>139</v>
      </c>
      <c r="Q9" s="1" t="s">
        <v>22</v>
      </c>
      <c r="R9" s="1" t="s">
        <v>21</v>
      </c>
      <c r="S9" s="1" t="s">
        <v>21</v>
      </c>
      <c r="T9" s="1" t="s">
        <v>21</v>
      </c>
    </row>
    <row r="10" spans="2:20" ht="15" x14ac:dyDescent="0.25">
      <c r="B10" s="1" t="s">
        <v>378</v>
      </c>
      <c r="K10" s="1">
        <v>4.01</v>
      </c>
      <c r="N10" s="2">
        <v>2.12E-2</v>
      </c>
      <c r="Q10" s="1">
        <v>766.7</v>
      </c>
      <c r="R10" s="2">
        <v>0</v>
      </c>
      <c r="S10" s="2">
        <v>1</v>
      </c>
      <c r="T10" s="2">
        <f>Q10/'סכום נכסי הקרן'!$C$43</f>
        <v>0.26224048418999429</v>
      </c>
    </row>
    <row r="11" spans="2:20" ht="15" x14ac:dyDescent="0.25">
      <c r="B11" s="1" t="s">
        <v>46</v>
      </c>
      <c r="K11" s="1">
        <v>4.01</v>
      </c>
      <c r="N11" s="2">
        <v>2.12E-2</v>
      </c>
      <c r="Q11" s="1">
        <v>766.7</v>
      </c>
      <c r="R11" s="2">
        <v>0</v>
      </c>
      <c r="S11" s="2">
        <v>1</v>
      </c>
      <c r="T11" s="2">
        <f>Q11/'סכום נכסי הקרן'!$C$43</f>
        <v>0.26224048418999429</v>
      </c>
    </row>
    <row r="12" spans="2:20" ht="15" x14ac:dyDescent="0.25">
      <c r="B12" s="1" t="s">
        <v>36</v>
      </c>
      <c r="K12" s="1">
        <v>3.94</v>
      </c>
      <c r="N12" s="2">
        <v>1.5800000000000002E-2</v>
      </c>
      <c r="Q12" s="1">
        <v>383.72</v>
      </c>
      <c r="R12" s="2">
        <v>0</v>
      </c>
      <c r="S12" s="2">
        <v>0.50049999999999994</v>
      </c>
      <c r="T12" s="2">
        <f>Q12/'סכום נכסי הקרן'!$C$43</f>
        <v>0.13124679613066989</v>
      </c>
    </row>
    <row r="13" spans="2:20" ht="15" x14ac:dyDescent="0.25">
      <c r="B13" s="1" t="s">
        <v>37</v>
      </c>
    </row>
    <row r="14" spans="2:20" x14ac:dyDescent="0.2">
      <c r="B14" s="3" t="s">
        <v>379</v>
      </c>
      <c r="C14" s="3">
        <v>1940576</v>
      </c>
      <c r="D14" s="3" t="s">
        <v>256</v>
      </c>
      <c r="E14" s="3" t="s">
        <v>273</v>
      </c>
      <c r="F14" s="3">
        <v>520032640</v>
      </c>
      <c r="G14" s="3" t="s">
        <v>274</v>
      </c>
      <c r="H14" s="3" t="s">
        <v>380</v>
      </c>
      <c r="I14" s="3" t="s">
        <v>381</v>
      </c>
      <c r="J14" s="3" t="s">
        <v>382</v>
      </c>
      <c r="K14" s="3">
        <v>3.19</v>
      </c>
      <c r="L14" s="3" t="s">
        <v>59</v>
      </c>
      <c r="M14" s="4">
        <v>7.0000000000000001E-3</v>
      </c>
      <c r="N14" s="4">
        <v>5.8999999999999999E-3</v>
      </c>
      <c r="O14" s="5">
        <v>12301</v>
      </c>
      <c r="P14" s="3">
        <v>101.29</v>
      </c>
      <c r="Q14" s="3">
        <v>12.46</v>
      </c>
      <c r="R14" s="4">
        <v>0</v>
      </c>
      <c r="S14" s="4">
        <v>1.6299999999999999E-2</v>
      </c>
      <c r="T14" s="8">
        <f>Q14/'סכום נכסי הקרן'!$C$43</f>
        <v>4.2617926607634391E-3</v>
      </c>
    </row>
    <row r="15" spans="2:20" x14ac:dyDescent="0.2">
      <c r="B15" s="3" t="s">
        <v>383</v>
      </c>
      <c r="C15" s="3">
        <v>1126762</v>
      </c>
      <c r="D15" s="3" t="s">
        <v>256</v>
      </c>
      <c r="E15" s="3" t="s">
        <v>273</v>
      </c>
      <c r="F15" s="3">
        <v>513668277</v>
      </c>
      <c r="G15" s="3" t="s">
        <v>274</v>
      </c>
      <c r="H15" s="3" t="s">
        <v>384</v>
      </c>
      <c r="I15" s="3" t="s">
        <v>385</v>
      </c>
      <c r="J15" s="3" t="s">
        <v>382</v>
      </c>
      <c r="K15" s="3">
        <v>1.08</v>
      </c>
      <c r="L15" s="3" t="s">
        <v>59</v>
      </c>
      <c r="M15" s="4">
        <v>1.6E-2</v>
      </c>
      <c r="N15" s="4">
        <v>7.0000000000000001E-3</v>
      </c>
      <c r="O15" s="5">
        <v>1262</v>
      </c>
      <c r="P15" s="3">
        <v>102.72</v>
      </c>
      <c r="Q15" s="3">
        <v>1.3</v>
      </c>
      <c r="R15" s="4">
        <v>0</v>
      </c>
      <c r="S15" s="4">
        <v>1.6999999999999999E-3</v>
      </c>
      <c r="T15" s="8">
        <f>Q15/'סכום נכסי הקרן'!$C$43</f>
        <v>4.4464931452588047E-4</v>
      </c>
    </row>
    <row r="16" spans="2:20" x14ac:dyDescent="0.2">
      <c r="B16" s="3" t="s">
        <v>386</v>
      </c>
      <c r="C16" s="3">
        <v>1124080</v>
      </c>
      <c r="D16" s="3" t="s">
        <v>256</v>
      </c>
      <c r="E16" s="3" t="s">
        <v>273</v>
      </c>
      <c r="F16" s="3">
        <v>513668277</v>
      </c>
      <c r="G16" s="3" t="s">
        <v>274</v>
      </c>
      <c r="H16" s="3" t="s">
        <v>387</v>
      </c>
      <c r="J16" s="3" t="s">
        <v>382</v>
      </c>
      <c r="K16" s="3">
        <v>3.3</v>
      </c>
      <c r="L16" s="3" t="s">
        <v>59</v>
      </c>
      <c r="M16" s="4">
        <v>4.1500000000000002E-2</v>
      </c>
      <c r="N16" s="4">
        <v>9.7000000000000003E-3</v>
      </c>
      <c r="O16" s="3">
        <v>743</v>
      </c>
      <c r="P16" s="3">
        <v>115.68</v>
      </c>
      <c r="Q16" s="3">
        <v>0.86</v>
      </c>
      <c r="R16" s="4">
        <v>0</v>
      </c>
      <c r="S16" s="4">
        <v>1.1000000000000001E-3</v>
      </c>
      <c r="T16" s="8">
        <f>Q16/'סכום נכסי הקרן'!$C$43</f>
        <v>2.9415262345558246E-4</v>
      </c>
    </row>
    <row r="17" spans="2:20" x14ac:dyDescent="0.2">
      <c r="B17" s="3" t="s">
        <v>388</v>
      </c>
      <c r="C17" s="3">
        <v>1115278</v>
      </c>
      <c r="D17" s="3" t="s">
        <v>256</v>
      </c>
      <c r="E17" s="3" t="s">
        <v>273</v>
      </c>
      <c r="F17" s="3">
        <v>513668277</v>
      </c>
      <c r="G17" s="3" t="s">
        <v>274</v>
      </c>
      <c r="H17" s="3" t="s">
        <v>389</v>
      </c>
      <c r="I17" s="3" t="s">
        <v>385</v>
      </c>
      <c r="J17" s="3" t="s">
        <v>382</v>
      </c>
      <c r="K17" s="3">
        <v>3.4</v>
      </c>
      <c r="L17" s="3" t="s">
        <v>59</v>
      </c>
      <c r="M17" s="4">
        <v>5.2999999999999999E-2</v>
      </c>
      <c r="N17" s="4">
        <v>1.32E-2</v>
      </c>
      <c r="O17" s="3">
        <v>642</v>
      </c>
      <c r="P17" s="3">
        <v>123.51</v>
      </c>
      <c r="Q17" s="3">
        <v>0.79</v>
      </c>
      <c r="R17" s="4">
        <v>0</v>
      </c>
      <c r="S17" s="4">
        <v>1E-3</v>
      </c>
      <c r="T17" s="8">
        <f>Q17/'סכום נכסי הקרן'!$C$43</f>
        <v>2.7020996805803509E-4</v>
      </c>
    </row>
    <row r="18" spans="2:20" x14ac:dyDescent="0.2">
      <c r="B18" s="3" t="s">
        <v>58</v>
      </c>
      <c r="C18" s="3">
        <v>6040315</v>
      </c>
      <c r="D18" s="3" t="s">
        <v>256</v>
      </c>
      <c r="E18" s="3" t="s">
        <v>273</v>
      </c>
      <c r="F18" s="3">
        <v>520018078</v>
      </c>
      <c r="G18" s="3" t="s">
        <v>274</v>
      </c>
      <c r="H18" s="3" t="s">
        <v>380</v>
      </c>
      <c r="I18" s="3" t="s">
        <v>381</v>
      </c>
      <c r="J18" s="3" t="s">
        <v>382</v>
      </c>
      <c r="K18" s="3">
        <v>3.47</v>
      </c>
      <c r="L18" s="3" t="s">
        <v>59</v>
      </c>
      <c r="M18" s="4">
        <v>5.8999999999999999E-3</v>
      </c>
      <c r="N18" s="4">
        <v>8.9999999999999993E-3</v>
      </c>
      <c r="O18" s="5">
        <v>13193</v>
      </c>
      <c r="P18" s="3">
        <v>98.95</v>
      </c>
      <c r="Q18" s="3">
        <v>13.05</v>
      </c>
      <c r="R18" s="4">
        <v>0</v>
      </c>
      <c r="S18" s="4">
        <v>1.7000000000000001E-2</v>
      </c>
      <c r="T18" s="8">
        <f>Q18/'סכום נכסי הקרן'!$C$43</f>
        <v>4.4635950419713386E-3</v>
      </c>
    </row>
    <row r="19" spans="2:20" x14ac:dyDescent="0.2">
      <c r="B19" s="3" t="s">
        <v>390</v>
      </c>
      <c r="C19" s="3">
        <v>6040141</v>
      </c>
      <c r="D19" s="3" t="s">
        <v>256</v>
      </c>
      <c r="E19" s="3" t="s">
        <v>273</v>
      </c>
      <c r="F19" s="3">
        <v>520018078</v>
      </c>
      <c r="G19" s="3" t="s">
        <v>274</v>
      </c>
      <c r="H19" s="3" t="s">
        <v>391</v>
      </c>
      <c r="I19" s="3" t="s">
        <v>381</v>
      </c>
      <c r="J19" s="3" t="s">
        <v>382</v>
      </c>
      <c r="K19" s="3">
        <v>3.8</v>
      </c>
      <c r="L19" s="3" t="s">
        <v>59</v>
      </c>
      <c r="M19" s="4">
        <v>0.04</v>
      </c>
      <c r="N19" s="4">
        <v>1.1599999999999999E-2</v>
      </c>
      <c r="O19" s="5">
        <v>3336</v>
      </c>
      <c r="P19" s="3">
        <v>119.86</v>
      </c>
      <c r="Q19" s="3">
        <v>4</v>
      </c>
      <c r="R19" s="4">
        <v>0</v>
      </c>
      <c r="S19" s="4">
        <v>5.1999999999999998E-3</v>
      </c>
      <c r="T19" s="8">
        <f>Q19/'סכום נכסי הקרן'!$C$43</f>
        <v>1.368151737002709E-3</v>
      </c>
    </row>
    <row r="20" spans="2:20" x14ac:dyDescent="0.2">
      <c r="B20" s="3" t="s">
        <v>392</v>
      </c>
      <c r="C20" s="3">
        <v>6910129</v>
      </c>
      <c r="D20" s="3" t="s">
        <v>256</v>
      </c>
      <c r="E20" s="3" t="s">
        <v>273</v>
      </c>
      <c r="F20" s="3">
        <v>520007030</v>
      </c>
      <c r="G20" s="3" t="s">
        <v>274</v>
      </c>
      <c r="H20" s="3" t="s">
        <v>391</v>
      </c>
      <c r="J20" s="3" t="s">
        <v>382</v>
      </c>
      <c r="K20" s="3">
        <v>3.72</v>
      </c>
      <c r="L20" s="3" t="s">
        <v>59</v>
      </c>
      <c r="M20" s="4">
        <v>3.85E-2</v>
      </c>
      <c r="N20" s="4">
        <v>8.3999999999999995E-3</v>
      </c>
      <c r="O20" s="5">
        <v>1052</v>
      </c>
      <c r="P20" s="3">
        <v>119.25</v>
      </c>
      <c r="Q20" s="3">
        <v>1.25</v>
      </c>
      <c r="R20" s="4">
        <v>0</v>
      </c>
      <c r="S20" s="4">
        <v>1.6000000000000001E-3</v>
      </c>
      <c r="T20" s="8">
        <f>Q20/'סכום נכסי הקרן'!$C$43</f>
        <v>4.275474178133466E-4</v>
      </c>
    </row>
    <row r="21" spans="2:20" x14ac:dyDescent="0.2">
      <c r="B21" s="3" t="s">
        <v>61</v>
      </c>
      <c r="C21" s="3">
        <v>6990188</v>
      </c>
      <c r="D21" s="3" t="s">
        <v>256</v>
      </c>
      <c r="E21" s="3" t="s">
        <v>273</v>
      </c>
      <c r="F21" s="3">
        <v>520025438</v>
      </c>
      <c r="G21" s="3" t="s">
        <v>283</v>
      </c>
      <c r="H21" s="3" t="s">
        <v>387</v>
      </c>
      <c r="I21" s="3" t="s">
        <v>385</v>
      </c>
      <c r="J21" s="3" t="s">
        <v>382</v>
      </c>
      <c r="K21" s="3">
        <v>3.73</v>
      </c>
      <c r="L21" s="3" t="s">
        <v>59</v>
      </c>
      <c r="M21" s="4">
        <v>4.9500000000000002E-2</v>
      </c>
      <c r="N21" s="4">
        <v>1.78E-2</v>
      </c>
      <c r="O21" s="5">
        <v>2139</v>
      </c>
      <c r="P21" s="3">
        <v>112.76</v>
      </c>
      <c r="Q21" s="3">
        <v>2.41</v>
      </c>
      <c r="R21" s="4">
        <v>0</v>
      </c>
      <c r="S21" s="4">
        <v>3.0999999999999999E-3</v>
      </c>
      <c r="T21" s="8">
        <f>Q21/'סכום נכסי הקרן'!$C$43</f>
        <v>8.2431142154413227E-4</v>
      </c>
    </row>
    <row r="22" spans="2:20" x14ac:dyDescent="0.2">
      <c r="B22" s="3" t="s">
        <v>393</v>
      </c>
      <c r="C22" s="3">
        <v>6990139</v>
      </c>
      <c r="D22" s="3" t="s">
        <v>256</v>
      </c>
      <c r="E22" s="3" t="s">
        <v>273</v>
      </c>
      <c r="F22" s="3">
        <v>520025438</v>
      </c>
      <c r="G22" s="3" t="s">
        <v>283</v>
      </c>
      <c r="H22" s="3" t="s">
        <v>389</v>
      </c>
      <c r="I22" s="3" t="s">
        <v>381</v>
      </c>
      <c r="J22" s="3" t="s">
        <v>382</v>
      </c>
      <c r="K22" s="3">
        <v>0.9</v>
      </c>
      <c r="L22" s="3" t="s">
        <v>59</v>
      </c>
      <c r="M22" s="4">
        <v>0.05</v>
      </c>
      <c r="N22" s="4">
        <v>5.1999999999999998E-3</v>
      </c>
      <c r="O22" s="3">
        <v>695</v>
      </c>
      <c r="P22" s="3">
        <v>124.28</v>
      </c>
      <c r="Q22" s="3">
        <v>0.86</v>
      </c>
      <c r="R22" s="4">
        <v>0</v>
      </c>
      <c r="S22" s="4">
        <v>1.1000000000000001E-3</v>
      </c>
      <c r="T22" s="8">
        <f>Q22/'סכום נכסי הקרן'!$C$43</f>
        <v>2.9415262345558246E-4</v>
      </c>
    </row>
    <row r="23" spans="2:20" x14ac:dyDescent="0.2">
      <c r="B23" s="3" t="s">
        <v>63</v>
      </c>
      <c r="C23" s="3">
        <v>6990154</v>
      </c>
      <c r="D23" s="3" t="s">
        <v>256</v>
      </c>
      <c r="E23" s="3" t="s">
        <v>273</v>
      </c>
      <c r="F23" s="3">
        <v>520025438</v>
      </c>
      <c r="G23" s="3" t="s">
        <v>283</v>
      </c>
      <c r="H23" s="3" t="s">
        <v>389</v>
      </c>
      <c r="I23" s="3" t="s">
        <v>381</v>
      </c>
      <c r="J23" s="3" t="s">
        <v>382</v>
      </c>
      <c r="K23" s="3">
        <v>5.7</v>
      </c>
      <c r="L23" s="3" t="s">
        <v>59</v>
      </c>
      <c r="M23" s="4">
        <v>4.9500000000000002E-2</v>
      </c>
      <c r="N23" s="4">
        <v>2.6599999999999999E-2</v>
      </c>
      <c r="O23" s="5">
        <v>3993</v>
      </c>
      <c r="P23" s="3">
        <v>135.61000000000001</v>
      </c>
      <c r="Q23" s="3">
        <v>5.41</v>
      </c>
      <c r="R23" s="4">
        <v>0</v>
      </c>
      <c r="S23" s="4">
        <v>7.1000000000000004E-3</v>
      </c>
      <c r="T23" s="8">
        <f>Q23/'סכום נכסי הקרן'!$C$43</f>
        <v>1.8504252242961643E-3</v>
      </c>
    </row>
    <row r="24" spans="2:20" x14ac:dyDescent="0.2">
      <c r="B24" s="3" t="s">
        <v>394</v>
      </c>
      <c r="C24" s="3">
        <v>1123256</v>
      </c>
      <c r="D24" s="3" t="s">
        <v>256</v>
      </c>
      <c r="E24" s="3" t="s">
        <v>273</v>
      </c>
      <c r="F24" s="3">
        <v>520040072</v>
      </c>
      <c r="G24" s="3" t="s">
        <v>395</v>
      </c>
      <c r="H24" s="3" t="s">
        <v>387</v>
      </c>
      <c r="I24" s="3" t="s">
        <v>385</v>
      </c>
      <c r="J24" s="3" t="s">
        <v>382</v>
      </c>
      <c r="K24" s="3">
        <v>1.51</v>
      </c>
      <c r="L24" s="3" t="s">
        <v>59</v>
      </c>
      <c r="M24" s="4">
        <v>3.9E-2</v>
      </c>
      <c r="N24" s="4">
        <v>1.29E-2</v>
      </c>
      <c r="O24" s="5">
        <v>1275</v>
      </c>
      <c r="P24" s="3">
        <v>108.89</v>
      </c>
      <c r="Q24" s="3">
        <v>1.39</v>
      </c>
      <c r="R24" s="4">
        <v>0</v>
      </c>
      <c r="S24" s="4">
        <v>1.8E-3</v>
      </c>
      <c r="T24" s="8">
        <f>Q24/'סכום נכסי הקרן'!$C$43</f>
        <v>4.754327286084414E-4</v>
      </c>
    </row>
    <row r="25" spans="2:20" x14ac:dyDescent="0.2">
      <c r="B25" s="3" t="s">
        <v>396</v>
      </c>
      <c r="C25" s="3">
        <v>2310209</v>
      </c>
      <c r="D25" s="3" t="s">
        <v>256</v>
      </c>
      <c r="E25" s="3" t="s">
        <v>273</v>
      </c>
      <c r="F25" s="3">
        <v>520032046</v>
      </c>
      <c r="G25" s="3" t="s">
        <v>274</v>
      </c>
      <c r="H25" s="3" t="s">
        <v>380</v>
      </c>
      <c r="I25" s="3" t="s">
        <v>381</v>
      </c>
      <c r="J25" s="3" t="s">
        <v>382</v>
      </c>
      <c r="K25" s="3">
        <v>5.59</v>
      </c>
      <c r="L25" s="3" t="s">
        <v>59</v>
      </c>
      <c r="M25" s="4">
        <v>9.9000000000000008E-3</v>
      </c>
      <c r="N25" s="4">
        <v>1.0500000000000001E-2</v>
      </c>
      <c r="O25" s="5">
        <v>7449</v>
      </c>
      <c r="P25" s="3">
        <v>99.61</v>
      </c>
      <c r="Q25" s="3">
        <v>7.42</v>
      </c>
      <c r="R25" s="4">
        <v>0</v>
      </c>
      <c r="S25" s="4">
        <v>9.7000000000000003E-3</v>
      </c>
      <c r="T25" s="8">
        <f>Q25/'סכום נכסי הקרן'!$C$43</f>
        <v>2.5379214721400253E-3</v>
      </c>
    </row>
    <row r="26" spans="2:20" x14ac:dyDescent="0.2">
      <c r="B26" s="3" t="s">
        <v>397</v>
      </c>
      <c r="C26" s="3">
        <v>3900206</v>
      </c>
      <c r="D26" s="3" t="s">
        <v>256</v>
      </c>
      <c r="E26" s="3" t="s">
        <v>273</v>
      </c>
      <c r="F26" s="3">
        <v>520038506</v>
      </c>
      <c r="G26" s="3" t="s">
        <v>283</v>
      </c>
      <c r="H26" s="3" t="s">
        <v>384</v>
      </c>
      <c r="I26" s="3" t="s">
        <v>381</v>
      </c>
      <c r="J26" s="3" t="s">
        <v>382</v>
      </c>
      <c r="K26" s="3">
        <v>1.1599999999999999</v>
      </c>
      <c r="L26" s="3" t="s">
        <v>59</v>
      </c>
      <c r="M26" s="4">
        <v>4.2500000000000003E-2</v>
      </c>
      <c r="N26" s="4">
        <v>1.0800000000000001E-2</v>
      </c>
      <c r="O26" s="5">
        <v>1492</v>
      </c>
      <c r="P26" s="3">
        <v>128.24</v>
      </c>
      <c r="Q26" s="3">
        <v>1.91</v>
      </c>
      <c r="R26" s="4">
        <v>0</v>
      </c>
      <c r="S26" s="4">
        <v>2.5000000000000001E-3</v>
      </c>
      <c r="T26" s="8">
        <f>Q26/'סכום נכסי הקרן'!$C$43</f>
        <v>6.5329245441879359E-4</v>
      </c>
    </row>
    <row r="27" spans="2:20" x14ac:dyDescent="0.2">
      <c r="B27" s="3" t="s">
        <v>398</v>
      </c>
      <c r="C27" s="3">
        <v>3900271</v>
      </c>
      <c r="D27" s="3" t="s">
        <v>256</v>
      </c>
      <c r="E27" s="3" t="s">
        <v>273</v>
      </c>
      <c r="F27" s="3">
        <v>520038506</v>
      </c>
      <c r="G27" s="3" t="s">
        <v>283</v>
      </c>
      <c r="H27" s="3" t="s">
        <v>384</v>
      </c>
      <c r="I27" s="3" t="s">
        <v>385</v>
      </c>
      <c r="J27" s="3" t="s">
        <v>382</v>
      </c>
      <c r="K27" s="3">
        <v>2.95</v>
      </c>
      <c r="L27" s="3" t="s">
        <v>59</v>
      </c>
      <c r="M27" s="4">
        <v>4.4499999999999998E-2</v>
      </c>
      <c r="N27" s="4">
        <v>1.32E-2</v>
      </c>
      <c r="O27" s="5">
        <v>1881</v>
      </c>
      <c r="P27" s="3">
        <v>115.59</v>
      </c>
      <c r="Q27" s="3">
        <v>2.17</v>
      </c>
      <c r="R27" s="4">
        <v>0</v>
      </c>
      <c r="S27" s="4">
        <v>2.8E-3</v>
      </c>
      <c r="T27" s="8">
        <f>Q27/'סכום נכסי הקרן'!$C$43</f>
        <v>7.4222231732396968E-4</v>
      </c>
    </row>
    <row r="28" spans="2:20" x14ac:dyDescent="0.2">
      <c r="B28" s="3" t="s">
        <v>399</v>
      </c>
      <c r="C28" s="3">
        <v>2310183</v>
      </c>
      <c r="D28" s="3" t="s">
        <v>256</v>
      </c>
      <c r="E28" s="3" t="s">
        <v>273</v>
      </c>
      <c r="F28" s="3">
        <v>520032046</v>
      </c>
      <c r="G28" s="3" t="s">
        <v>274</v>
      </c>
      <c r="H28" s="3" t="s">
        <v>380</v>
      </c>
      <c r="I28" s="3" t="s">
        <v>381</v>
      </c>
      <c r="J28" s="3" t="s">
        <v>382</v>
      </c>
      <c r="K28" s="3">
        <v>12.71</v>
      </c>
      <c r="L28" s="3" t="s">
        <v>59</v>
      </c>
      <c r="M28" s="4">
        <v>1.0999999999999999E-2</v>
      </c>
      <c r="N28" s="4">
        <v>1.0999999999999999E-2</v>
      </c>
      <c r="O28" s="5">
        <v>1176</v>
      </c>
      <c r="P28" s="3">
        <v>98.99</v>
      </c>
      <c r="Q28" s="3">
        <v>1.1599999999999999</v>
      </c>
      <c r="R28" s="4">
        <v>0</v>
      </c>
      <c r="S28" s="4">
        <v>1.5E-3</v>
      </c>
      <c r="T28" s="8">
        <f>Q28/'סכום נכסי הקרן'!$C$43</f>
        <v>3.9676400373078562E-4</v>
      </c>
    </row>
    <row r="29" spans="2:20" x14ac:dyDescent="0.2">
      <c r="B29" s="3" t="s">
        <v>400</v>
      </c>
      <c r="C29" s="3">
        <v>2310191</v>
      </c>
      <c r="D29" s="3" t="s">
        <v>256</v>
      </c>
      <c r="E29" s="3" t="s">
        <v>273</v>
      </c>
      <c r="F29" s="3">
        <v>520032046</v>
      </c>
      <c r="G29" s="3" t="s">
        <v>274</v>
      </c>
      <c r="H29" s="3" t="s">
        <v>380</v>
      </c>
      <c r="I29" s="3" t="s">
        <v>381</v>
      </c>
      <c r="J29" s="3" t="s">
        <v>382</v>
      </c>
      <c r="K29" s="3">
        <v>4.25</v>
      </c>
      <c r="L29" s="3" t="s">
        <v>59</v>
      </c>
      <c r="M29" s="4">
        <v>0.04</v>
      </c>
      <c r="N29" s="4">
        <v>8.0000000000000002E-3</v>
      </c>
      <c r="O29" s="5">
        <v>5120</v>
      </c>
      <c r="P29" s="3">
        <v>116.35</v>
      </c>
      <c r="Q29" s="3">
        <v>5.96</v>
      </c>
      <c r="R29" s="4">
        <v>0</v>
      </c>
      <c r="S29" s="4">
        <v>7.7999999999999996E-3</v>
      </c>
      <c r="T29" s="8">
        <f>Q29/'סכום נכסי הקרן'!$C$43</f>
        <v>2.0385460881340365E-3</v>
      </c>
    </row>
    <row r="30" spans="2:20" x14ac:dyDescent="0.2">
      <c r="B30" s="3" t="s">
        <v>401</v>
      </c>
      <c r="C30" s="3">
        <v>2310118</v>
      </c>
      <c r="D30" s="3" t="s">
        <v>256</v>
      </c>
      <c r="E30" s="3" t="s">
        <v>273</v>
      </c>
      <c r="F30" s="3">
        <v>520032046</v>
      </c>
      <c r="G30" s="3" t="s">
        <v>274</v>
      </c>
      <c r="H30" s="3" t="s">
        <v>380</v>
      </c>
      <c r="I30" s="3" t="s">
        <v>381</v>
      </c>
      <c r="J30" s="3" t="s">
        <v>382</v>
      </c>
      <c r="K30" s="3">
        <v>1.99</v>
      </c>
      <c r="L30" s="3" t="s">
        <v>59</v>
      </c>
      <c r="M30" s="4">
        <v>2.58E-2</v>
      </c>
      <c r="N30" s="4">
        <v>7.6E-3</v>
      </c>
      <c r="O30" s="5">
        <v>6731</v>
      </c>
      <c r="P30" s="3">
        <v>108.3</v>
      </c>
      <c r="Q30" s="3">
        <v>7.29</v>
      </c>
      <c r="R30" s="4">
        <v>0</v>
      </c>
      <c r="S30" s="4">
        <v>9.4999999999999998E-3</v>
      </c>
      <c r="T30" s="8">
        <f>Q30/'סכום נכסי הקרן'!$C$43</f>
        <v>2.4934565406874373E-3</v>
      </c>
    </row>
    <row r="31" spans="2:20" x14ac:dyDescent="0.2">
      <c r="B31" s="3" t="s">
        <v>402</v>
      </c>
      <c r="C31" s="3">
        <v>2310142</v>
      </c>
      <c r="D31" s="3" t="s">
        <v>256</v>
      </c>
      <c r="E31" s="3" t="s">
        <v>273</v>
      </c>
      <c r="F31" s="3">
        <v>520032046</v>
      </c>
      <c r="G31" s="3" t="s">
        <v>274</v>
      </c>
      <c r="H31" s="3" t="s">
        <v>380</v>
      </c>
      <c r="I31" s="3" t="s">
        <v>381</v>
      </c>
      <c r="J31" s="3" t="s">
        <v>382</v>
      </c>
      <c r="K31" s="3">
        <v>2.67</v>
      </c>
      <c r="L31" s="3" t="s">
        <v>59</v>
      </c>
      <c r="M31" s="4">
        <v>4.1000000000000003E-3</v>
      </c>
      <c r="N31" s="4">
        <v>9.7000000000000003E-3</v>
      </c>
      <c r="O31" s="5">
        <v>5078</v>
      </c>
      <c r="P31" s="3">
        <v>98.63</v>
      </c>
      <c r="Q31" s="3">
        <v>5.01</v>
      </c>
      <c r="R31" s="4">
        <v>0</v>
      </c>
      <c r="S31" s="4">
        <v>6.4999999999999997E-3</v>
      </c>
      <c r="T31" s="8">
        <f>Q31/'סכום נכסי הקרן'!$C$43</f>
        <v>1.7136100505958931E-3</v>
      </c>
    </row>
    <row r="32" spans="2:20" x14ac:dyDescent="0.2">
      <c r="B32" s="3" t="s">
        <v>403</v>
      </c>
      <c r="C32" s="3">
        <v>2310159</v>
      </c>
      <c r="D32" s="3" t="s">
        <v>256</v>
      </c>
      <c r="E32" s="3" t="s">
        <v>273</v>
      </c>
      <c r="F32" s="3">
        <v>520032046</v>
      </c>
      <c r="G32" s="3" t="s">
        <v>274</v>
      </c>
      <c r="H32" s="3" t="s">
        <v>380</v>
      </c>
      <c r="I32" s="3" t="s">
        <v>381</v>
      </c>
      <c r="J32" s="3" t="s">
        <v>382</v>
      </c>
      <c r="K32" s="3">
        <v>3.05</v>
      </c>
      <c r="L32" s="3" t="s">
        <v>59</v>
      </c>
      <c r="M32" s="4">
        <v>6.4000000000000003E-3</v>
      </c>
      <c r="N32" s="4">
        <v>5.7999999999999996E-3</v>
      </c>
      <c r="O32" s="5">
        <v>7785</v>
      </c>
      <c r="P32" s="3">
        <v>99.57</v>
      </c>
      <c r="Q32" s="3">
        <v>7.75</v>
      </c>
      <c r="R32" s="4">
        <v>0</v>
      </c>
      <c r="S32" s="4">
        <v>1.01E-2</v>
      </c>
      <c r="T32" s="8">
        <f>Q32/'סכום נכסי הקרן'!$C$43</f>
        <v>2.6507939904427489E-3</v>
      </c>
    </row>
    <row r="33" spans="2:20" x14ac:dyDescent="0.2">
      <c r="B33" s="3" t="s">
        <v>404</v>
      </c>
      <c r="C33" s="3">
        <v>2310076</v>
      </c>
      <c r="D33" s="3" t="s">
        <v>256</v>
      </c>
      <c r="E33" s="3" t="s">
        <v>273</v>
      </c>
      <c r="F33" s="3">
        <v>520032046</v>
      </c>
      <c r="G33" s="3" t="s">
        <v>274</v>
      </c>
      <c r="H33" s="3" t="s">
        <v>405</v>
      </c>
      <c r="I33" s="3" t="s">
        <v>381</v>
      </c>
      <c r="J33" s="3" t="s">
        <v>382</v>
      </c>
      <c r="K33" s="3">
        <v>2.64</v>
      </c>
      <c r="L33" s="3" t="s">
        <v>59</v>
      </c>
      <c r="M33" s="4">
        <v>0.03</v>
      </c>
      <c r="N33" s="4">
        <v>7.4000000000000003E-3</v>
      </c>
      <c r="O33" s="5">
        <v>1186</v>
      </c>
      <c r="P33" s="3">
        <v>112.61</v>
      </c>
      <c r="Q33" s="3">
        <v>1.34</v>
      </c>
      <c r="R33" s="4">
        <v>0</v>
      </c>
      <c r="S33" s="4">
        <v>1.6999999999999999E-3</v>
      </c>
      <c r="T33" s="8">
        <f>Q33/'סכום נכסי הקרן'!$C$43</f>
        <v>4.5833083189590759E-4</v>
      </c>
    </row>
    <row r="34" spans="2:20" x14ac:dyDescent="0.2">
      <c r="B34" s="3" t="s">
        <v>406</v>
      </c>
      <c r="C34" s="3">
        <v>2310068</v>
      </c>
      <c r="D34" s="3" t="s">
        <v>256</v>
      </c>
      <c r="E34" s="3" t="s">
        <v>273</v>
      </c>
      <c r="F34" s="3">
        <v>520032046</v>
      </c>
      <c r="G34" s="3" t="s">
        <v>274</v>
      </c>
      <c r="H34" s="3" t="s">
        <v>405</v>
      </c>
      <c r="I34" s="3" t="s">
        <v>381</v>
      </c>
      <c r="J34" s="3" t="s">
        <v>382</v>
      </c>
      <c r="K34" s="3">
        <v>0.41</v>
      </c>
      <c r="L34" s="3" t="s">
        <v>59</v>
      </c>
      <c r="M34" s="4">
        <v>3.9E-2</v>
      </c>
      <c r="N34" s="4">
        <v>1.55E-2</v>
      </c>
      <c r="O34" s="5">
        <v>3586</v>
      </c>
      <c r="P34" s="3">
        <v>122.92</v>
      </c>
      <c r="Q34" s="3">
        <v>4.41</v>
      </c>
      <c r="R34" s="4">
        <v>0</v>
      </c>
      <c r="S34" s="4">
        <v>5.7000000000000002E-3</v>
      </c>
      <c r="T34" s="8">
        <f>Q34/'סכום נכסי הקרן'!$C$43</f>
        <v>1.5083872900454869E-3</v>
      </c>
    </row>
    <row r="35" spans="2:20" x14ac:dyDescent="0.2">
      <c r="B35" s="3" t="s">
        <v>407</v>
      </c>
      <c r="C35" s="3">
        <v>1131614</v>
      </c>
      <c r="D35" s="3" t="s">
        <v>256</v>
      </c>
      <c r="E35" s="3" t="s">
        <v>273</v>
      </c>
      <c r="F35" s="3">
        <v>520044264</v>
      </c>
      <c r="G35" s="3" t="s">
        <v>408</v>
      </c>
      <c r="H35" s="3" t="s">
        <v>409</v>
      </c>
      <c r="I35" s="3" t="s">
        <v>385</v>
      </c>
      <c r="J35" s="3" t="s">
        <v>382</v>
      </c>
      <c r="K35" s="3">
        <v>3.69</v>
      </c>
      <c r="L35" s="3" t="s">
        <v>59</v>
      </c>
      <c r="M35" s="4">
        <v>0.06</v>
      </c>
      <c r="N35" s="4">
        <v>2.2800000000000001E-2</v>
      </c>
      <c r="O35" s="5">
        <v>1309</v>
      </c>
      <c r="P35" s="3">
        <v>116.26</v>
      </c>
      <c r="Q35" s="3">
        <v>1.52</v>
      </c>
      <c r="R35" s="4">
        <v>0</v>
      </c>
      <c r="S35" s="4">
        <v>2E-3</v>
      </c>
      <c r="T35" s="8">
        <f>Q35/'סכום נכסי הקרן'!$C$43</f>
        <v>5.1989766006102945E-4</v>
      </c>
    </row>
    <row r="36" spans="2:20" x14ac:dyDescent="0.2">
      <c r="B36" s="3" t="s">
        <v>410</v>
      </c>
      <c r="C36" s="3">
        <v>1120880</v>
      </c>
      <c r="D36" s="3" t="s">
        <v>256</v>
      </c>
      <c r="E36" s="3" t="s">
        <v>273</v>
      </c>
      <c r="F36" s="3">
        <v>520044264</v>
      </c>
      <c r="G36" s="3" t="s">
        <v>297</v>
      </c>
      <c r="H36" s="3" t="s">
        <v>409</v>
      </c>
      <c r="I36" s="3" t="s">
        <v>385</v>
      </c>
      <c r="J36" s="3" t="s">
        <v>382</v>
      </c>
      <c r="K36" s="3">
        <v>1.1599999999999999</v>
      </c>
      <c r="L36" s="3" t="s">
        <v>59</v>
      </c>
      <c r="M36" s="4">
        <v>4.4499999999999998E-2</v>
      </c>
      <c r="N36" s="4">
        <v>1.8700000000000001E-2</v>
      </c>
      <c r="O36" s="3">
        <v>909</v>
      </c>
      <c r="P36" s="3">
        <v>109.96</v>
      </c>
      <c r="Q36" s="3">
        <v>1</v>
      </c>
      <c r="R36" s="4">
        <v>0</v>
      </c>
      <c r="S36" s="4">
        <v>1.2999999999999999E-3</v>
      </c>
      <c r="T36" s="8">
        <f>Q36/'סכום נכסי הקרן'!$C$43</f>
        <v>3.4203793425067726E-4</v>
      </c>
    </row>
    <row r="37" spans="2:20" x14ac:dyDescent="0.2">
      <c r="B37" s="3" t="s">
        <v>411</v>
      </c>
      <c r="C37" s="3">
        <v>1135177</v>
      </c>
      <c r="D37" s="3" t="s">
        <v>256</v>
      </c>
      <c r="E37" s="3" t="s">
        <v>273</v>
      </c>
      <c r="F37" s="3">
        <v>513141879</v>
      </c>
      <c r="G37" s="3" t="s">
        <v>274</v>
      </c>
      <c r="H37" s="3" t="s">
        <v>405</v>
      </c>
      <c r="I37" s="3" t="s">
        <v>381</v>
      </c>
      <c r="J37" s="3" t="s">
        <v>382</v>
      </c>
      <c r="K37" s="3">
        <v>3.2</v>
      </c>
      <c r="L37" s="3" t="s">
        <v>59</v>
      </c>
      <c r="M37" s="4">
        <v>8.0000000000000002E-3</v>
      </c>
      <c r="N37" s="4">
        <v>7.4000000000000003E-3</v>
      </c>
      <c r="O37" s="5">
        <v>1593</v>
      </c>
      <c r="P37" s="3">
        <v>101.19</v>
      </c>
      <c r="Q37" s="3">
        <v>1.61</v>
      </c>
      <c r="R37" s="4">
        <v>0</v>
      </c>
      <c r="S37" s="4">
        <v>2.0999999999999999E-3</v>
      </c>
      <c r="T37" s="8">
        <f>Q37/'סכום נכסי הקרן'!$C$43</f>
        <v>5.5068107414359049E-4</v>
      </c>
    </row>
    <row r="38" spans="2:20" x14ac:dyDescent="0.2">
      <c r="B38" s="3" t="s">
        <v>412</v>
      </c>
      <c r="C38" s="3">
        <v>1105576</v>
      </c>
      <c r="D38" s="3" t="s">
        <v>256</v>
      </c>
      <c r="E38" s="3" t="s">
        <v>273</v>
      </c>
      <c r="F38" s="3">
        <v>513141879</v>
      </c>
      <c r="G38" s="3" t="s">
        <v>274</v>
      </c>
      <c r="H38" s="3" t="s">
        <v>391</v>
      </c>
      <c r="I38" s="3" t="s">
        <v>381</v>
      </c>
      <c r="J38" s="3" t="s">
        <v>382</v>
      </c>
      <c r="K38" s="3">
        <v>0.44</v>
      </c>
      <c r="L38" s="3" t="s">
        <v>59</v>
      </c>
      <c r="M38" s="4">
        <v>3.85E-2</v>
      </c>
      <c r="N38" s="4">
        <v>1.46E-2</v>
      </c>
      <c r="O38" s="3">
        <v>907</v>
      </c>
      <c r="P38" s="3">
        <v>120.57</v>
      </c>
      <c r="Q38" s="3">
        <v>1.0900000000000001</v>
      </c>
      <c r="R38" s="4">
        <v>0</v>
      </c>
      <c r="S38" s="4">
        <v>1.4E-3</v>
      </c>
      <c r="T38" s="8">
        <f>Q38/'סכום נכסי הקרן'!$C$43</f>
        <v>3.7282134833323824E-4</v>
      </c>
    </row>
    <row r="39" spans="2:20" x14ac:dyDescent="0.2">
      <c r="B39" s="3" t="s">
        <v>413</v>
      </c>
      <c r="C39" s="3">
        <v>1126598</v>
      </c>
      <c r="D39" s="3" t="s">
        <v>256</v>
      </c>
      <c r="E39" s="3" t="s">
        <v>273</v>
      </c>
      <c r="F39" s="3">
        <v>513141879</v>
      </c>
      <c r="G39" s="3" t="s">
        <v>274</v>
      </c>
      <c r="H39" s="3" t="s">
        <v>391</v>
      </c>
      <c r="I39" s="3" t="s">
        <v>385</v>
      </c>
      <c r="J39" s="3" t="s">
        <v>382</v>
      </c>
      <c r="K39" s="3">
        <v>2.4500000000000002</v>
      </c>
      <c r="L39" s="3" t="s">
        <v>59</v>
      </c>
      <c r="M39" s="4">
        <v>2.8000000000000001E-2</v>
      </c>
      <c r="N39" s="4">
        <v>7.7000000000000002E-3</v>
      </c>
      <c r="O39" s="5">
        <v>2430</v>
      </c>
      <c r="P39" s="3">
        <v>107.21</v>
      </c>
      <c r="Q39" s="3">
        <v>2.61</v>
      </c>
      <c r="R39" s="4">
        <v>0</v>
      </c>
      <c r="S39" s="4">
        <v>3.3999999999999998E-3</v>
      </c>
      <c r="T39" s="8">
        <f>Q39/'סכום נכסי הקרן'!$C$43</f>
        <v>8.9271900839426764E-4</v>
      </c>
    </row>
    <row r="40" spans="2:20" x14ac:dyDescent="0.2">
      <c r="B40" s="3" t="s">
        <v>414</v>
      </c>
      <c r="C40" s="3">
        <v>1121953</v>
      </c>
      <c r="D40" s="3" t="s">
        <v>256</v>
      </c>
      <c r="E40" s="3" t="s">
        <v>273</v>
      </c>
      <c r="F40" s="3">
        <v>513141879</v>
      </c>
      <c r="G40" s="3" t="s">
        <v>274</v>
      </c>
      <c r="H40" s="3" t="s">
        <v>391</v>
      </c>
      <c r="I40" s="3" t="s">
        <v>385</v>
      </c>
      <c r="J40" s="3" t="s">
        <v>382</v>
      </c>
      <c r="K40" s="3">
        <v>2.0099999999999998</v>
      </c>
      <c r="L40" s="3" t="s">
        <v>59</v>
      </c>
      <c r="M40" s="4">
        <v>3.1E-2</v>
      </c>
      <c r="N40" s="4">
        <v>7.7999999999999996E-3</v>
      </c>
      <c r="O40" s="5">
        <v>2125</v>
      </c>
      <c r="P40" s="3">
        <v>112.61</v>
      </c>
      <c r="Q40" s="3">
        <v>2.39</v>
      </c>
      <c r="R40" s="4">
        <v>0</v>
      </c>
      <c r="S40" s="4">
        <v>3.0999999999999999E-3</v>
      </c>
      <c r="T40" s="8">
        <f>Q40/'סכום נכסי הקרן'!$C$43</f>
        <v>8.1747066285911877E-4</v>
      </c>
    </row>
    <row r="41" spans="2:20" x14ac:dyDescent="0.2">
      <c r="B41" s="3" t="s">
        <v>415</v>
      </c>
      <c r="C41" s="3">
        <v>5760160</v>
      </c>
      <c r="D41" s="3" t="s">
        <v>256</v>
      </c>
      <c r="E41" s="3" t="s">
        <v>273</v>
      </c>
      <c r="F41" s="3">
        <v>520028010</v>
      </c>
      <c r="G41" s="3" t="s">
        <v>297</v>
      </c>
      <c r="H41" s="3" t="s">
        <v>389</v>
      </c>
      <c r="I41" s="3" t="s">
        <v>381</v>
      </c>
      <c r="J41" s="3" t="s">
        <v>382</v>
      </c>
      <c r="K41" s="3">
        <v>2.09</v>
      </c>
      <c r="L41" s="3" t="s">
        <v>59</v>
      </c>
      <c r="M41" s="4">
        <v>4.7E-2</v>
      </c>
      <c r="N41" s="4">
        <v>2.1700000000000001E-2</v>
      </c>
      <c r="O41" s="5">
        <v>6090</v>
      </c>
      <c r="P41" s="3">
        <v>128.31</v>
      </c>
      <c r="Q41" s="3">
        <v>7.81</v>
      </c>
      <c r="R41" s="4">
        <v>0</v>
      </c>
      <c r="S41" s="4">
        <v>1.0200000000000001E-2</v>
      </c>
      <c r="T41" s="8">
        <f>Q41/'סכום נכסי הקרן'!$C$43</f>
        <v>2.6713162664977895E-3</v>
      </c>
    </row>
    <row r="42" spans="2:20" x14ac:dyDescent="0.2">
      <c r="B42" s="3" t="s">
        <v>416</v>
      </c>
      <c r="C42" s="3">
        <v>4110094</v>
      </c>
      <c r="D42" s="3" t="s">
        <v>256</v>
      </c>
      <c r="E42" s="3" t="s">
        <v>273</v>
      </c>
      <c r="F42" s="3">
        <v>520038902</v>
      </c>
      <c r="G42" s="3" t="s">
        <v>283</v>
      </c>
      <c r="H42" s="3" t="s">
        <v>389</v>
      </c>
      <c r="I42" s="3" t="s">
        <v>385</v>
      </c>
      <c r="J42" s="3" t="s">
        <v>382</v>
      </c>
      <c r="K42" s="3">
        <v>2.4</v>
      </c>
      <c r="L42" s="3" t="s">
        <v>59</v>
      </c>
      <c r="M42" s="4">
        <v>4.5999999999999999E-2</v>
      </c>
      <c r="N42" s="4">
        <v>1.8599999999999998E-2</v>
      </c>
      <c r="O42" s="5">
        <v>1186</v>
      </c>
      <c r="P42" s="3">
        <v>129.58000000000001</v>
      </c>
      <c r="Q42" s="3">
        <v>1.54</v>
      </c>
      <c r="R42" s="4">
        <v>0</v>
      </c>
      <c r="S42" s="4">
        <v>2E-3</v>
      </c>
      <c r="T42" s="8">
        <f>Q42/'סכום נכסי הקרן'!$C$43</f>
        <v>5.2673841874604306E-4</v>
      </c>
    </row>
    <row r="43" spans="2:20" x14ac:dyDescent="0.2">
      <c r="B43" s="3" t="s">
        <v>66</v>
      </c>
      <c r="C43" s="3">
        <v>1119999</v>
      </c>
      <c r="D43" s="3" t="s">
        <v>256</v>
      </c>
      <c r="E43" s="3" t="s">
        <v>273</v>
      </c>
      <c r="F43" s="3">
        <v>513765859</v>
      </c>
      <c r="G43" s="3" t="s">
        <v>283</v>
      </c>
      <c r="H43" s="3" t="s">
        <v>389</v>
      </c>
      <c r="I43" s="3" t="s">
        <v>385</v>
      </c>
      <c r="J43" s="3" t="s">
        <v>382</v>
      </c>
      <c r="K43" s="3">
        <v>1.94</v>
      </c>
      <c r="L43" s="3" t="s">
        <v>59</v>
      </c>
      <c r="M43" s="4">
        <v>4.4999999999999998E-2</v>
      </c>
      <c r="N43" s="4">
        <v>1.44E-2</v>
      </c>
      <c r="O43" s="5">
        <v>1717</v>
      </c>
      <c r="P43" s="3">
        <v>113.74</v>
      </c>
      <c r="Q43" s="3">
        <v>1.95</v>
      </c>
      <c r="R43" s="4">
        <v>0</v>
      </c>
      <c r="S43" s="4">
        <v>2.5000000000000001E-3</v>
      </c>
      <c r="T43" s="8">
        <f>Q43/'סכום נכסי הקרן'!$C$43</f>
        <v>6.669739717888207E-4</v>
      </c>
    </row>
    <row r="44" spans="2:20" x14ac:dyDescent="0.2">
      <c r="B44" s="3" t="s">
        <v>417</v>
      </c>
      <c r="C44" s="3">
        <v>1130467</v>
      </c>
      <c r="D44" s="3" t="s">
        <v>256</v>
      </c>
      <c r="E44" s="3" t="s">
        <v>273</v>
      </c>
      <c r="F44" s="3">
        <v>513765859</v>
      </c>
      <c r="G44" s="3" t="s">
        <v>283</v>
      </c>
      <c r="H44" s="3" t="s">
        <v>389</v>
      </c>
      <c r="I44" s="3" t="s">
        <v>385</v>
      </c>
      <c r="J44" s="3" t="s">
        <v>382</v>
      </c>
      <c r="K44" s="3">
        <v>4.6399999999999997</v>
      </c>
      <c r="L44" s="3" t="s">
        <v>59</v>
      </c>
      <c r="M44" s="4">
        <v>3.3000000000000002E-2</v>
      </c>
      <c r="N44" s="4">
        <v>2.5100000000000001E-2</v>
      </c>
      <c r="O44" s="5">
        <v>1603</v>
      </c>
      <c r="P44" s="3">
        <v>104</v>
      </c>
      <c r="Q44" s="3">
        <v>1.67</v>
      </c>
      <c r="R44" s="4">
        <v>0</v>
      </c>
      <c r="S44" s="4">
        <v>2.2000000000000001E-3</v>
      </c>
      <c r="T44" s="8">
        <f>Q44/'סכום נכסי הקרן'!$C$43</f>
        <v>5.71203350198631E-4</v>
      </c>
    </row>
    <row r="45" spans="2:20" x14ac:dyDescent="0.2">
      <c r="B45" s="3" t="s">
        <v>418</v>
      </c>
      <c r="C45" s="3">
        <v>6130207</v>
      </c>
      <c r="D45" s="3" t="s">
        <v>256</v>
      </c>
      <c r="E45" s="3" t="s">
        <v>273</v>
      </c>
      <c r="F45" s="3">
        <v>520017807</v>
      </c>
      <c r="G45" s="3" t="s">
        <v>283</v>
      </c>
      <c r="H45" s="3" t="s">
        <v>387</v>
      </c>
      <c r="I45" s="3" t="s">
        <v>385</v>
      </c>
      <c r="J45" s="3" t="s">
        <v>382</v>
      </c>
      <c r="K45" s="3">
        <v>7.04</v>
      </c>
      <c r="L45" s="3" t="s">
        <v>59</v>
      </c>
      <c r="M45" s="4">
        <v>1.5800000000000002E-2</v>
      </c>
      <c r="N45" s="4">
        <v>2.01E-2</v>
      </c>
      <c r="O45" s="3">
        <v>779</v>
      </c>
      <c r="P45" s="3">
        <v>97.69</v>
      </c>
      <c r="Q45" s="3">
        <v>0.76</v>
      </c>
      <c r="R45" s="4">
        <v>0</v>
      </c>
      <c r="S45" s="4">
        <v>1E-3</v>
      </c>
      <c r="T45" s="8">
        <f>Q45/'סכום נכסי הקרן'!$C$43</f>
        <v>2.5994883003051472E-4</v>
      </c>
    </row>
    <row r="46" spans="2:20" x14ac:dyDescent="0.2">
      <c r="B46" s="3" t="s">
        <v>419</v>
      </c>
      <c r="C46" s="3">
        <v>6130173</v>
      </c>
      <c r="D46" s="3" t="s">
        <v>256</v>
      </c>
      <c r="E46" s="3" t="s">
        <v>273</v>
      </c>
      <c r="F46" s="3">
        <v>520017807</v>
      </c>
      <c r="G46" s="3" t="s">
        <v>297</v>
      </c>
      <c r="H46" s="3" t="s">
        <v>387</v>
      </c>
      <c r="I46" s="3" t="s">
        <v>385</v>
      </c>
      <c r="J46" s="3" t="s">
        <v>382</v>
      </c>
      <c r="K46" s="3">
        <v>2.12</v>
      </c>
      <c r="L46" s="3" t="s">
        <v>59</v>
      </c>
      <c r="M46" s="4">
        <v>4.4299999999999999E-2</v>
      </c>
      <c r="N46" s="4">
        <v>1.47E-2</v>
      </c>
      <c r="O46" s="3">
        <v>941</v>
      </c>
      <c r="P46" s="3">
        <v>107.79</v>
      </c>
      <c r="Q46" s="3">
        <v>1.01</v>
      </c>
      <c r="R46" s="4">
        <v>0</v>
      </c>
      <c r="S46" s="4">
        <v>1.2999999999999999E-3</v>
      </c>
      <c r="T46" s="8">
        <f>Q46/'סכום נכסי הקרן'!$C$43</f>
        <v>3.4545831359318407E-4</v>
      </c>
    </row>
    <row r="47" spans="2:20" x14ac:dyDescent="0.2">
      <c r="B47" s="3" t="s">
        <v>68</v>
      </c>
      <c r="C47" s="3">
        <v>6130181</v>
      </c>
      <c r="D47" s="3" t="s">
        <v>256</v>
      </c>
      <c r="E47" s="3" t="s">
        <v>273</v>
      </c>
      <c r="F47" s="3">
        <v>520017807</v>
      </c>
      <c r="G47" s="3" t="s">
        <v>297</v>
      </c>
      <c r="H47" s="3" t="s">
        <v>387</v>
      </c>
      <c r="I47" s="3" t="s">
        <v>385</v>
      </c>
      <c r="J47" s="3" t="s">
        <v>382</v>
      </c>
      <c r="K47" s="3">
        <v>4.3600000000000003</v>
      </c>
      <c r="L47" s="3" t="s">
        <v>59</v>
      </c>
      <c r="M47" s="4">
        <v>3.4799999999999998E-2</v>
      </c>
      <c r="N47" s="4">
        <v>2.1499999999999998E-2</v>
      </c>
      <c r="O47" s="3">
        <v>915</v>
      </c>
      <c r="P47" s="3">
        <v>105.86</v>
      </c>
      <c r="Q47" s="3">
        <v>0.97</v>
      </c>
      <c r="R47" s="4">
        <v>0</v>
      </c>
      <c r="S47" s="4">
        <v>1.2999999999999999E-3</v>
      </c>
      <c r="T47" s="8">
        <f>Q47/'סכום נכסי הקרן'!$C$43</f>
        <v>3.3177679622315695E-4</v>
      </c>
    </row>
    <row r="48" spans="2:20" x14ac:dyDescent="0.2">
      <c r="B48" s="3" t="s">
        <v>420</v>
      </c>
      <c r="C48" s="3">
        <v>6000160</v>
      </c>
      <c r="D48" s="3" t="s">
        <v>256</v>
      </c>
      <c r="E48" s="3" t="s">
        <v>273</v>
      </c>
      <c r="F48" s="3">
        <v>520000472</v>
      </c>
      <c r="G48" s="3" t="s">
        <v>346</v>
      </c>
      <c r="H48" s="3" t="s">
        <v>380</v>
      </c>
      <c r="I48" s="3" t="s">
        <v>385</v>
      </c>
      <c r="J48" s="3" t="s">
        <v>382</v>
      </c>
      <c r="K48" s="3">
        <v>0.52</v>
      </c>
      <c r="L48" s="3" t="s">
        <v>59</v>
      </c>
      <c r="M48" s="4">
        <v>1.21E-2</v>
      </c>
      <c r="N48" s="4">
        <v>3.0000000000000001E-3</v>
      </c>
      <c r="O48" s="5">
        <v>2471</v>
      </c>
      <c r="P48" s="3">
        <v>101.83</v>
      </c>
      <c r="Q48" s="3">
        <v>2.52</v>
      </c>
      <c r="R48" s="4">
        <v>0</v>
      </c>
      <c r="S48" s="4">
        <v>3.3E-3</v>
      </c>
      <c r="T48" s="8">
        <f>Q48/'סכום נכסי הקרן'!$C$43</f>
        <v>8.6193559431170682E-4</v>
      </c>
    </row>
    <row r="49" spans="2:20" x14ac:dyDescent="0.2">
      <c r="B49" s="3" t="s">
        <v>421</v>
      </c>
      <c r="C49" s="3">
        <v>6000210</v>
      </c>
      <c r="D49" s="3" t="s">
        <v>256</v>
      </c>
      <c r="E49" s="3" t="s">
        <v>273</v>
      </c>
      <c r="F49" s="3">
        <v>520000472</v>
      </c>
      <c r="G49" s="3" t="s">
        <v>422</v>
      </c>
      <c r="H49" s="3" t="s">
        <v>391</v>
      </c>
      <c r="I49" s="3" t="s">
        <v>385</v>
      </c>
      <c r="J49" s="3" t="s">
        <v>382</v>
      </c>
      <c r="K49" s="3">
        <v>8.9600000000000009</v>
      </c>
      <c r="L49" s="3" t="s">
        <v>59</v>
      </c>
      <c r="M49" s="4">
        <v>3.85E-2</v>
      </c>
      <c r="N49" s="4">
        <v>2.5999999999999999E-2</v>
      </c>
      <c r="O49" s="5">
        <v>6863</v>
      </c>
      <c r="P49" s="3">
        <v>112.62</v>
      </c>
      <c r="Q49" s="3">
        <v>7.73</v>
      </c>
      <c r="R49" s="4">
        <v>0</v>
      </c>
      <c r="S49" s="4">
        <v>1.01E-2</v>
      </c>
      <c r="T49" s="8">
        <f>Q49/'סכום נכסי הקרן'!$C$43</f>
        <v>2.6439532317577355E-3</v>
      </c>
    </row>
    <row r="50" spans="2:20" x14ac:dyDescent="0.2">
      <c r="B50" s="3" t="s">
        <v>423</v>
      </c>
      <c r="C50" s="3">
        <v>7390131</v>
      </c>
      <c r="D50" s="3" t="s">
        <v>256</v>
      </c>
      <c r="E50" s="3" t="s">
        <v>273</v>
      </c>
      <c r="F50" s="3">
        <v>520028911</v>
      </c>
      <c r="G50" s="3" t="s">
        <v>297</v>
      </c>
      <c r="H50" s="3" t="s">
        <v>387</v>
      </c>
      <c r="I50" s="3" t="s">
        <v>385</v>
      </c>
      <c r="J50" s="3" t="s">
        <v>382</v>
      </c>
      <c r="K50" s="3">
        <v>2.23</v>
      </c>
      <c r="L50" s="3" t="s">
        <v>59</v>
      </c>
      <c r="M50" s="4">
        <v>0.05</v>
      </c>
      <c r="N50" s="4">
        <v>1.12E-2</v>
      </c>
      <c r="O50" s="3">
        <v>608</v>
      </c>
      <c r="P50" s="3">
        <v>130.41999999999999</v>
      </c>
      <c r="Q50" s="3">
        <v>0.79</v>
      </c>
      <c r="R50" s="4">
        <v>0</v>
      </c>
      <c r="S50" s="4">
        <v>1E-3</v>
      </c>
      <c r="T50" s="8">
        <f>Q50/'סכום נכסי הקרן'!$C$43</f>
        <v>2.7020996805803509E-4</v>
      </c>
    </row>
    <row r="51" spans="2:20" x14ac:dyDescent="0.2">
      <c r="B51" s="3" t="s">
        <v>71</v>
      </c>
      <c r="C51" s="3">
        <v>1820158</v>
      </c>
      <c r="D51" s="3" t="s">
        <v>256</v>
      </c>
      <c r="E51" s="3" t="s">
        <v>273</v>
      </c>
      <c r="F51" s="3">
        <v>520035171</v>
      </c>
      <c r="G51" s="3" t="s">
        <v>283</v>
      </c>
      <c r="H51" s="3" t="s">
        <v>409</v>
      </c>
      <c r="I51" s="3" t="s">
        <v>385</v>
      </c>
      <c r="J51" s="3" t="s">
        <v>382</v>
      </c>
      <c r="K51" s="3">
        <v>1.94</v>
      </c>
      <c r="L51" s="3" t="s">
        <v>59</v>
      </c>
      <c r="M51" s="4">
        <v>5.6000000000000001E-2</v>
      </c>
      <c r="N51" s="4">
        <v>1.2999999999999999E-2</v>
      </c>
      <c r="O51" s="3">
        <v>469</v>
      </c>
      <c r="P51" s="3">
        <v>113.49</v>
      </c>
      <c r="Q51" s="3">
        <v>0.53</v>
      </c>
      <c r="R51" s="4">
        <v>0</v>
      </c>
      <c r="S51" s="4">
        <v>6.9999999999999999E-4</v>
      </c>
      <c r="T51" s="8">
        <f>Q51/'סכום נכסי הקרן'!$C$43</f>
        <v>1.8128010515285897E-4</v>
      </c>
    </row>
    <row r="52" spans="2:20" x14ac:dyDescent="0.2">
      <c r="B52" s="3" t="s">
        <v>72</v>
      </c>
      <c r="C52" s="3">
        <v>1820174</v>
      </c>
      <c r="D52" s="3" t="s">
        <v>256</v>
      </c>
      <c r="E52" s="3" t="s">
        <v>273</v>
      </c>
      <c r="F52" s="3">
        <v>520035171</v>
      </c>
      <c r="G52" s="3" t="s">
        <v>297</v>
      </c>
      <c r="H52" s="3" t="s">
        <v>409</v>
      </c>
      <c r="I52" s="3" t="s">
        <v>385</v>
      </c>
      <c r="J52" s="3" t="s">
        <v>382</v>
      </c>
      <c r="K52" s="3">
        <v>3.76</v>
      </c>
      <c r="L52" s="3" t="s">
        <v>59</v>
      </c>
      <c r="M52" s="4">
        <v>3.5000000000000003E-2</v>
      </c>
      <c r="N52" s="4">
        <v>2.5899999999999999E-2</v>
      </c>
      <c r="O52" s="5">
        <v>1038</v>
      </c>
      <c r="P52" s="3">
        <v>103.45</v>
      </c>
      <c r="Q52" s="3">
        <v>1.07</v>
      </c>
      <c r="R52" s="4">
        <v>0</v>
      </c>
      <c r="S52" s="4">
        <v>1.4E-3</v>
      </c>
      <c r="T52" s="8">
        <f>Q52/'סכום נכסי הקרן'!$C$43</f>
        <v>3.6598058964822474E-4</v>
      </c>
    </row>
    <row r="53" spans="2:20" x14ac:dyDescent="0.2">
      <c r="B53" s="3" t="s">
        <v>73</v>
      </c>
      <c r="C53" s="3">
        <v>1820190</v>
      </c>
      <c r="D53" s="3" t="s">
        <v>256</v>
      </c>
      <c r="E53" s="3" t="s">
        <v>273</v>
      </c>
      <c r="F53" s="3">
        <v>520035171</v>
      </c>
      <c r="G53" s="3" t="s">
        <v>283</v>
      </c>
      <c r="H53" s="3" t="s">
        <v>409</v>
      </c>
      <c r="I53" s="3" t="s">
        <v>385</v>
      </c>
      <c r="J53" s="3" t="s">
        <v>382</v>
      </c>
      <c r="K53" s="3">
        <v>5.71</v>
      </c>
      <c r="L53" s="3" t="s">
        <v>59</v>
      </c>
      <c r="M53" s="4">
        <v>4.65E-2</v>
      </c>
      <c r="N53" s="4">
        <v>3.4500000000000003E-2</v>
      </c>
      <c r="O53" s="3">
        <v>980</v>
      </c>
      <c r="P53" s="3">
        <v>107.05</v>
      </c>
      <c r="Q53" s="3">
        <v>1.05</v>
      </c>
      <c r="R53" s="4">
        <v>0</v>
      </c>
      <c r="S53" s="4">
        <v>1.4E-3</v>
      </c>
      <c r="T53" s="8">
        <f>Q53/'סכום נכסי הקרן'!$C$43</f>
        <v>3.5913983096321118E-4</v>
      </c>
    </row>
    <row r="54" spans="2:20" x14ac:dyDescent="0.2">
      <c r="B54" s="3" t="s">
        <v>424</v>
      </c>
      <c r="C54" s="3">
        <v>1260397</v>
      </c>
      <c r="D54" s="3" t="s">
        <v>256</v>
      </c>
      <c r="E54" s="3" t="s">
        <v>273</v>
      </c>
      <c r="F54" s="3">
        <v>520033234</v>
      </c>
      <c r="G54" s="3" t="s">
        <v>283</v>
      </c>
      <c r="H54" s="3" t="s">
        <v>384</v>
      </c>
      <c r="I54" s="3" t="s">
        <v>381</v>
      </c>
      <c r="J54" s="3" t="s">
        <v>382</v>
      </c>
      <c r="K54" s="3">
        <v>3.08</v>
      </c>
      <c r="L54" s="3" t="s">
        <v>59</v>
      </c>
      <c r="M54" s="4">
        <v>5.0999999999999997E-2</v>
      </c>
      <c r="N54" s="4">
        <v>1.9300000000000001E-2</v>
      </c>
      <c r="O54" s="5">
        <v>5113</v>
      </c>
      <c r="P54" s="3">
        <v>133.72999999999999</v>
      </c>
      <c r="Q54" s="3">
        <v>6.84</v>
      </c>
      <c r="R54" s="4">
        <v>0</v>
      </c>
      <c r="S54" s="4">
        <v>8.8999999999999999E-3</v>
      </c>
      <c r="T54" s="8">
        <f>Q54/'סכום נכסי הקרן'!$C$43</f>
        <v>2.3395394702746325E-3</v>
      </c>
    </row>
    <row r="55" spans="2:20" x14ac:dyDescent="0.2">
      <c r="B55" s="3" t="s">
        <v>425</v>
      </c>
      <c r="C55" s="3">
        <v>1260546</v>
      </c>
      <c r="D55" s="3" t="s">
        <v>256</v>
      </c>
      <c r="E55" s="3" t="s">
        <v>273</v>
      </c>
      <c r="F55" s="3">
        <v>520033234</v>
      </c>
      <c r="G55" s="3" t="s">
        <v>283</v>
      </c>
      <c r="H55" s="3" t="s">
        <v>384</v>
      </c>
      <c r="I55" s="3" t="s">
        <v>381</v>
      </c>
      <c r="J55" s="3" t="s">
        <v>382</v>
      </c>
      <c r="K55" s="3">
        <v>5.0599999999999996</v>
      </c>
      <c r="L55" s="3" t="s">
        <v>59</v>
      </c>
      <c r="M55" s="4">
        <v>5.3499999999999999E-2</v>
      </c>
      <c r="N55" s="4">
        <v>2.86E-2</v>
      </c>
      <c r="O55" s="5">
        <v>6557</v>
      </c>
      <c r="P55" s="3">
        <v>117.25</v>
      </c>
      <c r="Q55" s="3">
        <v>7.69</v>
      </c>
      <c r="R55" s="4">
        <v>0</v>
      </c>
      <c r="S55" s="4">
        <v>0.01</v>
      </c>
      <c r="T55" s="8">
        <f>Q55/'סכום נכסי הקרן'!$C$43</f>
        <v>2.6302717143877083E-3</v>
      </c>
    </row>
    <row r="56" spans="2:20" x14ac:dyDescent="0.2">
      <c r="B56" s="3" t="s">
        <v>75</v>
      </c>
      <c r="C56" s="3">
        <v>1260603</v>
      </c>
      <c r="D56" s="3" t="s">
        <v>256</v>
      </c>
      <c r="E56" s="3" t="s">
        <v>273</v>
      </c>
      <c r="F56" s="3">
        <v>520033234</v>
      </c>
      <c r="G56" s="3" t="s">
        <v>283</v>
      </c>
      <c r="H56" s="3" t="s">
        <v>384</v>
      </c>
      <c r="I56" s="3" t="s">
        <v>381</v>
      </c>
      <c r="J56" s="3" t="s">
        <v>382</v>
      </c>
      <c r="K56" s="3">
        <v>7.67</v>
      </c>
      <c r="L56" s="3" t="s">
        <v>59</v>
      </c>
      <c r="M56" s="4">
        <v>0.04</v>
      </c>
      <c r="N56" s="4">
        <v>3.9600000000000003E-2</v>
      </c>
      <c r="O56" s="5">
        <v>7310</v>
      </c>
      <c r="P56" s="3">
        <v>100.6</v>
      </c>
      <c r="Q56" s="3">
        <v>7.35</v>
      </c>
      <c r="R56" s="4">
        <v>0</v>
      </c>
      <c r="S56" s="4">
        <v>9.5999999999999992E-3</v>
      </c>
      <c r="T56" s="8">
        <f>Q56/'סכום נכסי הקרן'!$C$43</f>
        <v>2.5139788167424779E-3</v>
      </c>
    </row>
    <row r="57" spans="2:20" x14ac:dyDescent="0.2">
      <c r="B57" s="3" t="s">
        <v>76</v>
      </c>
      <c r="C57" s="3">
        <v>1260462</v>
      </c>
      <c r="D57" s="3" t="s">
        <v>256</v>
      </c>
      <c r="E57" s="3" t="s">
        <v>273</v>
      </c>
      <c r="F57" s="3">
        <v>520033234</v>
      </c>
      <c r="G57" s="3" t="s">
        <v>283</v>
      </c>
      <c r="H57" s="3" t="s">
        <v>384</v>
      </c>
      <c r="I57" s="3" t="s">
        <v>381</v>
      </c>
      <c r="J57" s="3" t="s">
        <v>382</v>
      </c>
      <c r="K57" s="3">
        <v>1.46</v>
      </c>
      <c r="L57" s="3" t="s">
        <v>59</v>
      </c>
      <c r="M57" s="4">
        <v>5.2999999999999999E-2</v>
      </c>
      <c r="N57" s="4">
        <v>1.23E-2</v>
      </c>
      <c r="O57" s="5">
        <v>1183</v>
      </c>
      <c r="P57" s="3">
        <v>123.15</v>
      </c>
      <c r="Q57" s="3">
        <v>1.46</v>
      </c>
      <c r="R57" s="4">
        <v>0</v>
      </c>
      <c r="S57" s="4">
        <v>1.9E-3</v>
      </c>
      <c r="T57" s="8">
        <f>Q57/'סכום נכסי הקרן'!$C$43</f>
        <v>4.9937538400598883E-4</v>
      </c>
    </row>
    <row r="58" spans="2:20" x14ac:dyDescent="0.2">
      <c r="B58" s="3" t="s">
        <v>426</v>
      </c>
      <c r="C58" s="3">
        <v>1260488</v>
      </c>
      <c r="D58" s="3" t="s">
        <v>256</v>
      </c>
      <c r="E58" s="3" t="s">
        <v>273</v>
      </c>
      <c r="F58" s="3">
        <v>520033234</v>
      </c>
      <c r="G58" s="3" t="s">
        <v>283</v>
      </c>
      <c r="H58" s="3" t="s">
        <v>384</v>
      </c>
      <c r="I58" s="3" t="s">
        <v>381</v>
      </c>
      <c r="J58" s="3" t="s">
        <v>382</v>
      </c>
      <c r="K58" s="3">
        <v>2.48</v>
      </c>
      <c r="L58" s="3" t="s">
        <v>59</v>
      </c>
      <c r="M58" s="4">
        <v>6.5000000000000002E-2</v>
      </c>
      <c r="N58" s="4">
        <v>1.0500000000000001E-2</v>
      </c>
      <c r="O58" s="5">
        <v>1725</v>
      </c>
      <c r="P58" s="3">
        <v>129.63</v>
      </c>
      <c r="Q58" s="3">
        <v>2.2400000000000002</v>
      </c>
      <c r="R58" s="4">
        <v>0</v>
      </c>
      <c r="S58" s="4">
        <v>2.8999999999999998E-3</v>
      </c>
      <c r="T58" s="8">
        <f>Q58/'סכום נכסי הקרן'!$C$43</f>
        <v>7.6616497272151722E-4</v>
      </c>
    </row>
    <row r="59" spans="2:20" x14ac:dyDescent="0.2">
      <c r="B59" s="3" t="s">
        <v>77</v>
      </c>
      <c r="C59" s="3">
        <v>1260306</v>
      </c>
      <c r="D59" s="3" t="s">
        <v>256</v>
      </c>
      <c r="E59" s="3" t="s">
        <v>273</v>
      </c>
      <c r="F59" s="3">
        <v>520033234</v>
      </c>
      <c r="G59" s="3" t="s">
        <v>283</v>
      </c>
      <c r="H59" s="3" t="s">
        <v>384</v>
      </c>
      <c r="I59" s="3" t="s">
        <v>381</v>
      </c>
      <c r="J59" s="3" t="s">
        <v>382</v>
      </c>
      <c r="K59" s="3">
        <v>1.23</v>
      </c>
      <c r="L59" s="3" t="s">
        <v>59</v>
      </c>
      <c r="M59" s="4">
        <v>4.9500000000000002E-2</v>
      </c>
      <c r="N59" s="4">
        <v>1.2500000000000001E-2</v>
      </c>
      <c r="O59" s="5">
        <v>1237</v>
      </c>
      <c r="P59" s="3">
        <v>128.46</v>
      </c>
      <c r="Q59" s="3">
        <v>1.59</v>
      </c>
      <c r="R59" s="4">
        <v>0</v>
      </c>
      <c r="S59" s="4">
        <v>2.0999999999999999E-3</v>
      </c>
      <c r="T59" s="8">
        <f>Q59/'סכום נכסי הקרן'!$C$43</f>
        <v>5.4384031545857687E-4</v>
      </c>
    </row>
    <row r="60" spans="2:20" x14ac:dyDescent="0.2">
      <c r="B60" s="3" t="s">
        <v>79</v>
      </c>
      <c r="C60" s="3">
        <v>7150337</v>
      </c>
      <c r="D60" s="3" t="s">
        <v>256</v>
      </c>
      <c r="E60" s="3" t="s">
        <v>273</v>
      </c>
      <c r="F60" s="3">
        <v>520025990</v>
      </c>
      <c r="G60" s="3" t="s">
        <v>283</v>
      </c>
      <c r="H60" s="3" t="s">
        <v>389</v>
      </c>
      <c r="I60" s="3" t="s">
        <v>385</v>
      </c>
      <c r="J60" s="3" t="s">
        <v>382</v>
      </c>
      <c r="K60" s="3">
        <v>2.84</v>
      </c>
      <c r="L60" s="3" t="s">
        <v>59</v>
      </c>
      <c r="M60" s="4">
        <v>5.3499999999999999E-2</v>
      </c>
      <c r="N60" s="4">
        <v>1.6500000000000001E-2</v>
      </c>
      <c r="O60" s="3">
        <v>725</v>
      </c>
      <c r="P60" s="3">
        <v>111.38</v>
      </c>
      <c r="Q60" s="3">
        <v>0.81</v>
      </c>
      <c r="R60" s="4">
        <v>0</v>
      </c>
      <c r="S60" s="4">
        <v>1.1000000000000001E-3</v>
      </c>
      <c r="T60" s="8">
        <f>Q60/'סכום נכסי הקרן'!$C$43</f>
        <v>2.7705072674304859E-4</v>
      </c>
    </row>
    <row r="61" spans="2:20" x14ac:dyDescent="0.2">
      <c r="B61" s="3" t="s">
        <v>427</v>
      </c>
      <c r="C61" s="3">
        <v>7770191</v>
      </c>
      <c r="D61" s="3" t="s">
        <v>256</v>
      </c>
      <c r="E61" s="3" t="s">
        <v>273</v>
      </c>
      <c r="F61" s="3">
        <v>520022732</v>
      </c>
      <c r="G61" s="3" t="s">
        <v>293</v>
      </c>
      <c r="H61" s="3" t="s">
        <v>387</v>
      </c>
      <c r="I61" s="3" t="s">
        <v>381</v>
      </c>
      <c r="J61" s="3" t="s">
        <v>382</v>
      </c>
      <c r="K61" s="3">
        <v>6.08</v>
      </c>
      <c r="L61" s="3" t="s">
        <v>59</v>
      </c>
      <c r="M61" s="4">
        <v>2.9899999999999999E-2</v>
      </c>
      <c r="N61" s="4">
        <v>2.5600000000000001E-2</v>
      </c>
      <c r="O61" s="3">
        <v>948</v>
      </c>
      <c r="P61" s="3">
        <v>103.26</v>
      </c>
      <c r="Q61" s="3">
        <v>0.98</v>
      </c>
      <c r="R61" s="4">
        <v>0</v>
      </c>
      <c r="S61" s="4">
        <v>1.2999999999999999E-3</v>
      </c>
      <c r="T61" s="8">
        <f>Q61/'סכום נכסי הקרן'!$C$43</f>
        <v>3.3519717556566376E-4</v>
      </c>
    </row>
    <row r="62" spans="2:20" x14ac:dyDescent="0.2">
      <c r="B62" s="3" t="s">
        <v>428</v>
      </c>
      <c r="C62" s="3">
        <v>7770217</v>
      </c>
      <c r="D62" s="3" t="s">
        <v>256</v>
      </c>
      <c r="E62" s="3" t="s">
        <v>273</v>
      </c>
      <c r="F62" s="3">
        <v>520022732</v>
      </c>
      <c r="G62" s="3" t="s">
        <v>293</v>
      </c>
      <c r="H62" s="3" t="s">
        <v>387</v>
      </c>
      <c r="I62" s="3" t="s">
        <v>381</v>
      </c>
      <c r="J62" s="3" t="s">
        <v>382</v>
      </c>
      <c r="K62" s="3">
        <v>6.73</v>
      </c>
      <c r="L62" s="3" t="s">
        <v>59</v>
      </c>
      <c r="M62" s="4">
        <v>4.2999999999999997E-2</v>
      </c>
      <c r="N62" s="4">
        <v>2.9000000000000001E-2</v>
      </c>
      <c r="O62" s="5">
        <v>2268</v>
      </c>
      <c r="P62" s="3">
        <v>110.5</v>
      </c>
      <c r="Q62" s="3">
        <v>2.5099999999999998</v>
      </c>
      <c r="R62" s="4">
        <v>0</v>
      </c>
      <c r="S62" s="4">
        <v>3.3E-3</v>
      </c>
      <c r="T62" s="8">
        <f>Q62/'סכום נכסי הקרן'!$C$43</f>
        <v>8.585152149691999E-4</v>
      </c>
    </row>
    <row r="63" spans="2:20" x14ac:dyDescent="0.2">
      <c r="B63" s="3" t="s">
        <v>429</v>
      </c>
      <c r="C63" s="3">
        <v>1121326</v>
      </c>
      <c r="D63" s="3" t="s">
        <v>256</v>
      </c>
      <c r="E63" s="3" t="s">
        <v>273</v>
      </c>
      <c r="F63" s="3">
        <v>520044322</v>
      </c>
      <c r="G63" s="3" t="s">
        <v>297</v>
      </c>
      <c r="H63" s="3" t="s">
        <v>389</v>
      </c>
      <c r="I63" s="3" t="s">
        <v>385</v>
      </c>
      <c r="J63" s="3" t="s">
        <v>382</v>
      </c>
      <c r="K63" s="3">
        <v>4</v>
      </c>
      <c r="L63" s="3" t="s">
        <v>59</v>
      </c>
      <c r="M63" s="4">
        <v>4.65E-2</v>
      </c>
      <c r="N63" s="4">
        <v>2.0299999999999999E-2</v>
      </c>
      <c r="O63" s="5">
        <v>1383</v>
      </c>
      <c r="P63" s="3">
        <v>117.15</v>
      </c>
      <c r="Q63" s="3">
        <v>1.62</v>
      </c>
      <c r="R63" s="4">
        <v>0</v>
      </c>
      <c r="S63" s="4">
        <v>2.0999999999999999E-3</v>
      </c>
      <c r="T63" s="8">
        <f>Q63/'סכום נכסי הקרן'!$C$43</f>
        <v>5.5410145348609718E-4</v>
      </c>
    </row>
    <row r="64" spans="2:20" x14ac:dyDescent="0.2">
      <c r="B64" s="3" t="s">
        <v>430</v>
      </c>
      <c r="C64" s="3">
        <v>1115823</v>
      </c>
      <c r="D64" s="3" t="s">
        <v>256</v>
      </c>
      <c r="E64" s="3" t="s">
        <v>273</v>
      </c>
      <c r="F64" s="3">
        <v>520044322</v>
      </c>
      <c r="G64" s="3" t="s">
        <v>297</v>
      </c>
      <c r="H64" s="3" t="s">
        <v>389</v>
      </c>
      <c r="I64" s="3" t="s">
        <v>385</v>
      </c>
      <c r="J64" s="3" t="s">
        <v>382</v>
      </c>
      <c r="K64" s="3">
        <v>3.34</v>
      </c>
      <c r="L64" s="3" t="s">
        <v>59</v>
      </c>
      <c r="M64" s="4">
        <v>6.0999999999999999E-2</v>
      </c>
      <c r="N64" s="4">
        <v>2.06E-2</v>
      </c>
      <c r="O64" s="5">
        <v>2188</v>
      </c>
      <c r="P64" s="3">
        <v>123.69</v>
      </c>
      <c r="Q64" s="3">
        <v>2.71</v>
      </c>
      <c r="R64" s="4">
        <v>0</v>
      </c>
      <c r="S64" s="4">
        <v>3.5000000000000001E-3</v>
      </c>
      <c r="T64" s="8">
        <f>Q64/'סכום נכסי הקרן'!$C$43</f>
        <v>9.2692280181933548E-4</v>
      </c>
    </row>
    <row r="65" spans="2:20" x14ac:dyDescent="0.2">
      <c r="B65" s="3" t="s">
        <v>431</v>
      </c>
      <c r="C65" s="3">
        <v>1105543</v>
      </c>
      <c r="D65" s="3" t="s">
        <v>256</v>
      </c>
      <c r="E65" s="3" t="s">
        <v>273</v>
      </c>
      <c r="F65" s="3">
        <v>520044322</v>
      </c>
      <c r="G65" s="3" t="s">
        <v>297</v>
      </c>
      <c r="H65" s="3" t="s">
        <v>389</v>
      </c>
      <c r="I65" s="3" t="s">
        <v>381</v>
      </c>
      <c r="J65" s="3" t="s">
        <v>382</v>
      </c>
      <c r="K65" s="3">
        <v>3.25</v>
      </c>
      <c r="L65" s="3" t="s">
        <v>59</v>
      </c>
      <c r="M65" s="4">
        <v>4.5999999999999999E-2</v>
      </c>
      <c r="N65" s="4">
        <v>1.9099999999999999E-2</v>
      </c>
      <c r="O65" s="5">
        <v>1354</v>
      </c>
      <c r="P65" s="3">
        <v>132.16999999999999</v>
      </c>
      <c r="Q65" s="3">
        <v>1.79</v>
      </c>
      <c r="R65" s="4">
        <v>0</v>
      </c>
      <c r="S65" s="4">
        <v>2.3E-3</v>
      </c>
      <c r="T65" s="8">
        <f>Q65/'סכום נכסי הקרן'!$C$43</f>
        <v>6.1224790230871235E-4</v>
      </c>
    </row>
    <row r="66" spans="2:20" x14ac:dyDescent="0.2">
      <c r="B66" s="3" t="s">
        <v>432</v>
      </c>
      <c r="C66" s="3">
        <v>1106046</v>
      </c>
      <c r="D66" s="3" t="s">
        <v>256</v>
      </c>
      <c r="E66" s="3" t="s">
        <v>273</v>
      </c>
      <c r="F66" s="3">
        <v>520044322</v>
      </c>
      <c r="G66" s="3" t="s">
        <v>297</v>
      </c>
      <c r="H66" s="3" t="s">
        <v>389</v>
      </c>
      <c r="I66" s="3" t="s">
        <v>381</v>
      </c>
      <c r="J66" s="3" t="s">
        <v>382</v>
      </c>
      <c r="K66" s="3">
        <v>3.46</v>
      </c>
      <c r="L66" s="3" t="s">
        <v>59</v>
      </c>
      <c r="M66" s="4">
        <v>4.4999999999999998E-2</v>
      </c>
      <c r="N66" s="4">
        <v>4.4999999999999998E-2</v>
      </c>
      <c r="O66" s="3">
        <v>926</v>
      </c>
      <c r="P66" s="3">
        <v>129.77000000000001</v>
      </c>
      <c r="Q66" s="3">
        <v>1.2</v>
      </c>
      <c r="R66" s="4">
        <v>0</v>
      </c>
      <c r="S66" s="4">
        <v>1.6000000000000001E-3</v>
      </c>
      <c r="T66" s="8">
        <f>Q66/'סכום נכסי הקרן'!$C$43</f>
        <v>4.1044552110081273E-4</v>
      </c>
    </row>
    <row r="67" spans="2:20" x14ac:dyDescent="0.2">
      <c r="B67" s="3" t="s">
        <v>80</v>
      </c>
      <c r="C67" s="3">
        <v>2510139</v>
      </c>
      <c r="D67" s="3" t="s">
        <v>256</v>
      </c>
      <c r="E67" s="3" t="s">
        <v>273</v>
      </c>
      <c r="F67" s="3">
        <v>520036617</v>
      </c>
      <c r="G67" s="3" t="s">
        <v>283</v>
      </c>
      <c r="H67" s="3" t="s">
        <v>389</v>
      </c>
      <c r="I67" s="3" t="s">
        <v>381</v>
      </c>
      <c r="J67" s="3" t="s">
        <v>382</v>
      </c>
      <c r="K67" s="3">
        <v>2.42</v>
      </c>
      <c r="L67" s="3" t="s">
        <v>59</v>
      </c>
      <c r="M67" s="4">
        <v>4.2500000000000003E-2</v>
      </c>
      <c r="N67" s="4">
        <v>1.14E-2</v>
      </c>
      <c r="O67" s="3">
        <v>570</v>
      </c>
      <c r="P67" s="3">
        <v>114.43</v>
      </c>
      <c r="Q67" s="3">
        <v>0.65</v>
      </c>
      <c r="R67" s="4">
        <v>0</v>
      </c>
      <c r="S67" s="4">
        <v>8.0000000000000004E-4</v>
      </c>
      <c r="T67" s="8">
        <f>Q67/'סכום נכסי הקרן'!$C$43</f>
        <v>2.2232465726294023E-4</v>
      </c>
    </row>
    <row r="68" spans="2:20" x14ac:dyDescent="0.2">
      <c r="B68" s="3" t="s">
        <v>433</v>
      </c>
      <c r="C68" s="3">
        <v>2510162</v>
      </c>
      <c r="D68" s="3" t="s">
        <v>256</v>
      </c>
      <c r="E68" s="3" t="s">
        <v>273</v>
      </c>
      <c r="F68" s="3">
        <v>520036617</v>
      </c>
      <c r="G68" s="3" t="s">
        <v>283</v>
      </c>
      <c r="H68" s="3" t="s">
        <v>389</v>
      </c>
      <c r="I68" s="3" t="s">
        <v>381</v>
      </c>
      <c r="J68" s="3" t="s">
        <v>382</v>
      </c>
      <c r="K68" s="3">
        <v>3</v>
      </c>
      <c r="L68" s="3" t="s">
        <v>59</v>
      </c>
      <c r="M68" s="4">
        <v>4.5999999999999999E-2</v>
      </c>
      <c r="N68" s="4">
        <v>1.6899999999999998E-2</v>
      </c>
      <c r="O68" s="5">
        <v>1163</v>
      </c>
      <c r="P68" s="3">
        <v>109.4</v>
      </c>
      <c r="Q68" s="3">
        <v>1.27</v>
      </c>
      <c r="R68" s="4">
        <v>0</v>
      </c>
      <c r="S68" s="4">
        <v>1.6999999999999999E-3</v>
      </c>
      <c r="T68" s="8">
        <f>Q68/'סכום נכסי הקרן'!$C$43</f>
        <v>4.3438817649836016E-4</v>
      </c>
    </row>
    <row r="69" spans="2:20" x14ac:dyDescent="0.2">
      <c r="B69" s="3" t="s">
        <v>434</v>
      </c>
      <c r="C69" s="3">
        <v>1410281</v>
      </c>
      <c r="D69" s="3" t="s">
        <v>256</v>
      </c>
      <c r="E69" s="3" t="s">
        <v>273</v>
      </c>
      <c r="F69" s="3">
        <v>520034372</v>
      </c>
      <c r="G69" s="3" t="s">
        <v>346</v>
      </c>
      <c r="H69" s="3" t="s">
        <v>389</v>
      </c>
      <c r="I69" s="3" t="s">
        <v>381</v>
      </c>
      <c r="J69" s="3" t="s">
        <v>382</v>
      </c>
      <c r="K69" s="3">
        <v>3.01</v>
      </c>
      <c r="L69" s="3" t="s">
        <v>59</v>
      </c>
      <c r="M69" s="4">
        <v>2.1499999999999998E-2</v>
      </c>
      <c r="N69" s="4">
        <v>2.1700000000000001E-2</v>
      </c>
      <c r="O69" s="5">
        <v>2140</v>
      </c>
      <c r="P69" s="3">
        <v>100.46</v>
      </c>
      <c r="Q69" s="3">
        <v>2.15</v>
      </c>
      <c r="R69" s="4">
        <v>0</v>
      </c>
      <c r="S69" s="4">
        <v>2.8E-3</v>
      </c>
      <c r="T69" s="8">
        <f>Q69/'סכום נכסי הקרן'!$C$43</f>
        <v>7.3538155863895618E-4</v>
      </c>
    </row>
    <row r="70" spans="2:20" x14ac:dyDescent="0.2">
      <c r="B70" s="3" t="s">
        <v>435</v>
      </c>
      <c r="C70" s="3">
        <v>1410265</v>
      </c>
      <c r="D70" s="3" t="s">
        <v>256</v>
      </c>
      <c r="E70" s="3" t="s">
        <v>273</v>
      </c>
      <c r="F70" s="3">
        <v>520034372</v>
      </c>
      <c r="G70" s="3" t="s">
        <v>346</v>
      </c>
      <c r="H70" s="3" t="s">
        <v>389</v>
      </c>
      <c r="I70" s="3" t="s">
        <v>385</v>
      </c>
      <c r="J70" s="3" t="s">
        <v>382</v>
      </c>
      <c r="K70" s="3">
        <v>1.62</v>
      </c>
      <c r="L70" s="3" t="s">
        <v>59</v>
      </c>
      <c r="M70" s="4">
        <v>3.7499999999999999E-2</v>
      </c>
      <c r="N70" s="4">
        <v>1.8599999999999998E-2</v>
      </c>
      <c r="O70" s="5">
        <v>1374</v>
      </c>
      <c r="P70" s="3">
        <v>103.83</v>
      </c>
      <c r="Q70" s="3">
        <v>1.43</v>
      </c>
      <c r="R70" s="4">
        <v>0</v>
      </c>
      <c r="S70" s="4">
        <v>1.9E-3</v>
      </c>
      <c r="T70" s="8">
        <f>Q70/'סכום נכסי הקרן'!$C$43</f>
        <v>4.8911424597846852E-4</v>
      </c>
    </row>
    <row r="71" spans="2:20" x14ac:dyDescent="0.2">
      <c r="B71" s="3" t="s">
        <v>436</v>
      </c>
      <c r="C71" s="3">
        <v>7590128</v>
      </c>
      <c r="D71" s="3" t="s">
        <v>256</v>
      </c>
      <c r="E71" s="3" t="s">
        <v>273</v>
      </c>
      <c r="F71" s="3">
        <v>520001736</v>
      </c>
      <c r="G71" s="3" t="s">
        <v>283</v>
      </c>
      <c r="H71" s="3" t="s">
        <v>384</v>
      </c>
      <c r="I71" s="3" t="s">
        <v>381</v>
      </c>
      <c r="J71" s="3" t="s">
        <v>382</v>
      </c>
      <c r="K71" s="3">
        <v>5.89</v>
      </c>
      <c r="L71" s="3" t="s">
        <v>59</v>
      </c>
      <c r="M71" s="4">
        <v>4.7500000000000001E-2</v>
      </c>
      <c r="N71" s="4">
        <v>1.9699999999999999E-2</v>
      </c>
      <c r="O71" s="5">
        <v>3916</v>
      </c>
      <c r="P71" s="3">
        <v>142.25</v>
      </c>
      <c r="Q71" s="3">
        <v>5.57</v>
      </c>
      <c r="R71" s="4">
        <v>0</v>
      </c>
      <c r="S71" s="4">
        <v>7.3000000000000001E-3</v>
      </c>
      <c r="T71" s="8">
        <f>Q71/'סכום נכסי הקרן'!$C$43</f>
        <v>1.9051512937762725E-3</v>
      </c>
    </row>
    <row r="72" spans="2:20" x14ac:dyDescent="0.2">
      <c r="B72" s="3" t="s">
        <v>437</v>
      </c>
      <c r="C72" s="3">
        <v>2260479</v>
      </c>
      <c r="D72" s="3" t="s">
        <v>256</v>
      </c>
      <c r="E72" s="3" t="s">
        <v>273</v>
      </c>
      <c r="F72" s="3">
        <v>520024126</v>
      </c>
      <c r="G72" s="3" t="s">
        <v>698</v>
      </c>
      <c r="H72" s="3" t="s">
        <v>409</v>
      </c>
      <c r="I72" s="3" t="s">
        <v>381</v>
      </c>
      <c r="J72" s="3" t="s">
        <v>382</v>
      </c>
      <c r="K72" s="3">
        <v>6.38</v>
      </c>
      <c r="L72" s="3" t="s">
        <v>59</v>
      </c>
      <c r="M72" s="4">
        <v>2.8500000000000001E-2</v>
      </c>
      <c r="N72" s="4">
        <v>2.0899999999999998E-2</v>
      </c>
      <c r="O72" s="5">
        <v>1688</v>
      </c>
      <c r="P72" s="3">
        <v>106.34</v>
      </c>
      <c r="Q72" s="3">
        <v>1.8</v>
      </c>
      <c r="R72" s="4">
        <v>0</v>
      </c>
      <c r="S72" s="4">
        <v>2.3E-3</v>
      </c>
      <c r="T72" s="8">
        <f>Q72/'סכום נכסי הקרן'!$C$43</f>
        <v>6.1566828165121915E-4</v>
      </c>
    </row>
    <row r="73" spans="2:20" x14ac:dyDescent="0.2">
      <c r="B73" s="3" t="s">
        <v>438</v>
      </c>
      <c r="C73" s="3">
        <v>7230303</v>
      </c>
      <c r="D73" s="3" t="s">
        <v>256</v>
      </c>
      <c r="E73" s="3" t="s">
        <v>273</v>
      </c>
      <c r="F73" s="3">
        <v>359</v>
      </c>
      <c r="G73" s="3" t="s">
        <v>283</v>
      </c>
      <c r="H73" s="3" t="s">
        <v>387</v>
      </c>
      <c r="I73" s="3" t="s">
        <v>381</v>
      </c>
      <c r="J73" s="3" t="s">
        <v>382</v>
      </c>
      <c r="K73" s="3">
        <v>2.27</v>
      </c>
      <c r="L73" s="3" t="s">
        <v>59</v>
      </c>
      <c r="M73" s="4">
        <v>4.7E-2</v>
      </c>
      <c r="N73" s="4">
        <v>1.83E-2</v>
      </c>
      <c r="O73" s="3">
        <v>851</v>
      </c>
      <c r="P73" s="3">
        <v>115.16</v>
      </c>
      <c r="Q73" s="3">
        <v>0.98</v>
      </c>
      <c r="R73" s="4">
        <v>0</v>
      </c>
      <c r="S73" s="4">
        <v>1.2999999999999999E-3</v>
      </c>
      <c r="T73" s="8">
        <f>Q73/'סכום נכסי הקרן'!$C$43</f>
        <v>3.3519717556566376E-4</v>
      </c>
    </row>
    <row r="74" spans="2:20" x14ac:dyDescent="0.2">
      <c r="B74" s="3" t="s">
        <v>439</v>
      </c>
      <c r="C74" s="3">
        <v>7230345</v>
      </c>
      <c r="D74" s="3" t="s">
        <v>256</v>
      </c>
      <c r="E74" s="3" t="s">
        <v>273</v>
      </c>
      <c r="F74" s="3">
        <v>359</v>
      </c>
      <c r="G74" s="3" t="s">
        <v>283</v>
      </c>
      <c r="H74" s="3" t="s">
        <v>387</v>
      </c>
      <c r="I74" s="3" t="s">
        <v>381</v>
      </c>
      <c r="J74" s="3" t="s">
        <v>382</v>
      </c>
      <c r="K74" s="3">
        <v>3.91</v>
      </c>
      <c r="L74" s="3" t="s">
        <v>59</v>
      </c>
      <c r="M74" s="4">
        <v>4.4200000000000003E-2</v>
      </c>
      <c r="N74" s="4">
        <v>2.87E-2</v>
      </c>
      <c r="O74" s="5">
        <v>1757</v>
      </c>
      <c r="P74" s="3">
        <v>107.99</v>
      </c>
      <c r="Q74" s="3">
        <v>1.9</v>
      </c>
      <c r="R74" s="4">
        <v>0</v>
      </c>
      <c r="S74" s="4">
        <v>2.5000000000000001E-3</v>
      </c>
      <c r="T74" s="8">
        <f>Q74/'סכום נכסי הקרן'!$C$43</f>
        <v>6.4987207507628678E-4</v>
      </c>
    </row>
    <row r="75" spans="2:20" x14ac:dyDescent="0.2">
      <c r="B75" s="3" t="s">
        <v>440</v>
      </c>
      <c r="C75" s="3">
        <v>1117357</v>
      </c>
      <c r="D75" s="3" t="s">
        <v>256</v>
      </c>
      <c r="E75" s="3" t="s">
        <v>273</v>
      </c>
      <c r="F75" s="3">
        <v>520026683</v>
      </c>
      <c r="G75" s="3" t="s">
        <v>283</v>
      </c>
      <c r="H75" s="3" t="s">
        <v>384</v>
      </c>
      <c r="I75" s="3" t="s">
        <v>385</v>
      </c>
      <c r="J75" s="3" t="s">
        <v>382</v>
      </c>
      <c r="K75" s="3">
        <v>2.44</v>
      </c>
      <c r="L75" s="3" t="s">
        <v>59</v>
      </c>
      <c r="M75" s="4">
        <v>4.9000000000000002E-2</v>
      </c>
      <c r="N75" s="4">
        <v>8.6999999999999994E-3</v>
      </c>
      <c r="O75" s="3">
        <v>979</v>
      </c>
      <c r="P75" s="3">
        <v>117.63</v>
      </c>
      <c r="Q75" s="3">
        <v>1.1499999999999999</v>
      </c>
      <c r="R75" s="4">
        <v>0</v>
      </c>
      <c r="S75" s="4">
        <v>1.5E-3</v>
      </c>
      <c r="T75" s="8">
        <f>Q75/'סכום נכסי הקרן'!$C$43</f>
        <v>3.9334362438827886E-4</v>
      </c>
    </row>
    <row r="76" spans="2:20" x14ac:dyDescent="0.2">
      <c r="B76" s="3" t="s">
        <v>441</v>
      </c>
      <c r="C76" s="3">
        <v>1133149</v>
      </c>
      <c r="D76" s="3" t="s">
        <v>256</v>
      </c>
      <c r="E76" s="3" t="s">
        <v>273</v>
      </c>
      <c r="F76" s="3">
        <v>520026683</v>
      </c>
      <c r="G76" s="3" t="s">
        <v>283</v>
      </c>
      <c r="H76" s="3" t="s">
        <v>384</v>
      </c>
      <c r="I76" s="3" t="s">
        <v>385</v>
      </c>
      <c r="J76" s="3" t="s">
        <v>382</v>
      </c>
      <c r="K76" s="3">
        <v>7.71</v>
      </c>
      <c r="L76" s="3" t="s">
        <v>59</v>
      </c>
      <c r="M76" s="4">
        <v>3.2000000000000001E-2</v>
      </c>
      <c r="N76" s="4">
        <v>2.5700000000000001E-2</v>
      </c>
      <c r="O76" s="5">
        <v>1121</v>
      </c>
      <c r="P76" s="3">
        <v>106.49</v>
      </c>
      <c r="Q76" s="3">
        <v>1.19</v>
      </c>
      <c r="R76" s="4">
        <v>0</v>
      </c>
      <c r="S76" s="4">
        <v>1.6000000000000001E-3</v>
      </c>
      <c r="T76" s="8">
        <f>Q76/'סכום נכסי הקרן'!$C$43</f>
        <v>4.0702514175830593E-4</v>
      </c>
    </row>
    <row r="77" spans="2:20" x14ac:dyDescent="0.2">
      <c r="B77" s="3" t="s">
        <v>442</v>
      </c>
      <c r="C77" s="3">
        <v>1097385</v>
      </c>
      <c r="D77" s="3" t="s">
        <v>256</v>
      </c>
      <c r="E77" s="3" t="s">
        <v>273</v>
      </c>
      <c r="F77" s="3">
        <v>520026683</v>
      </c>
      <c r="G77" s="3" t="s">
        <v>283</v>
      </c>
      <c r="H77" s="3" t="s">
        <v>384</v>
      </c>
      <c r="I77" s="3" t="s">
        <v>381</v>
      </c>
      <c r="J77" s="3" t="s">
        <v>382</v>
      </c>
      <c r="K77" s="3">
        <v>1.48</v>
      </c>
      <c r="L77" s="3" t="s">
        <v>59</v>
      </c>
      <c r="M77" s="4">
        <v>4.9500000000000002E-2</v>
      </c>
      <c r="N77" s="4">
        <v>0.01</v>
      </c>
      <c r="O77" s="3">
        <v>956</v>
      </c>
      <c r="P77" s="3">
        <v>127.29</v>
      </c>
      <c r="Q77" s="3">
        <v>1.22</v>
      </c>
      <c r="R77" s="4">
        <v>0</v>
      </c>
      <c r="S77" s="4">
        <v>1.6000000000000001E-3</v>
      </c>
      <c r="T77" s="8">
        <f>Q77/'סכום נכסי הקרן'!$C$43</f>
        <v>4.1728627978582629E-4</v>
      </c>
    </row>
    <row r="78" spans="2:20" x14ac:dyDescent="0.2">
      <c r="B78" s="3" t="s">
        <v>443</v>
      </c>
      <c r="C78" s="3">
        <v>1126630</v>
      </c>
      <c r="D78" s="3" t="s">
        <v>256</v>
      </c>
      <c r="E78" s="3" t="s">
        <v>273</v>
      </c>
      <c r="F78" s="3">
        <v>520026683</v>
      </c>
      <c r="G78" s="3" t="s">
        <v>283</v>
      </c>
      <c r="H78" s="3" t="s">
        <v>384</v>
      </c>
      <c r="I78" s="3" t="s">
        <v>385</v>
      </c>
      <c r="J78" s="3" t="s">
        <v>382</v>
      </c>
      <c r="K78" s="3">
        <v>3.95</v>
      </c>
      <c r="L78" s="3" t="s">
        <v>59</v>
      </c>
      <c r="M78" s="4">
        <v>4.8000000000000001E-2</v>
      </c>
      <c r="N78" s="4">
        <v>1.23E-2</v>
      </c>
      <c r="O78" s="5">
        <v>3360</v>
      </c>
      <c r="P78" s="3">
        <v>118.14</v>
      </c>
      <c r="Q78" s="3">
        <v>3.97</v>
      </c>
      <c r="R78" s="4">
        <v>0</v>
      </c>
      <c r="S78" s="4">
        <v>5.1999999999999998E-3</v>
      </c>
      <c r="T78" s="8">
        <f>Q78/'סכום נכסי הקרן'!$C$43</f>
        <v>1.3578905989751889E-3</v>
      </c>
    </row>
    <row r="79" spans="2:20" x14ac:dyDescent="0.2">
      <c r="B79" s="3" t="s">
        <v>444</v>
      </c>
      <c r="C79" s="3">
        <v>1134147</v>
      </c>
      <c r="D79" s="3" t="s">
        <v>256</v>
      </c>
      <c r="E79" s="3" t="s">
        <v>273</v>
      </c>
      <c r="F79" s="3">
        <v>513704304</v>
      </c>
      <c r="G79" s="3" t="s">
        <v>274</v>
      </c>
      <c r="H79" s="3" t="s">
        <v>384</v>
      </c>
      <c r="I79" s="3" t="s">
        <v>381</v>
      </c>
      <c r="J79" s="3" t="s">
        <v>382</v>
      </c>
      <c r="K79" s="3">
        <v>6.14</v>
      </c>
      <c r="L79" s="3" t="s">
        <v>59</v>
      </c>
      <c r="M79" s="4">
        <v>1.4999999999999999E-2</v>
      </c>
      <c r="N79" s="4">
        <v>1.4800000000000001E-2</v>
      </c>
      <c r="O79" s="5">
        <v>1607</v>
      </c>
      <c r="P79" s="3">
        <v>101.47</v>
      </c>
      <c r="Q79" s="3">
        <v>1.63</v>
      </c>
      <c r="R79" s="4">
        <v>0</v>
      </c>
      <c r="S79" s="4">
        <v>2.0999999999999999E-3</v>
      </c>
      <c r="T79" s="8">
        <f>Q79/'סכום נכסי הקרן'!$C$43</f>
        <v>5.5752183282860399E-4</v>
      </c>
    </row>
    <row r="80" spans="2:20" x14ac:dyDescent="0.2">
      <c r="B80" s="3" t="s">
        <v>445</v>
      </c>
      <c r="C80" s="3">
        <v>1119825</v>
      </c>
      <c r="D80" s="3" t="s">
        <v>256</v>
      </c>
      <c r="E80" s="3" t="s">
        <v>273</v>
      </c>
      <c r="F80" s="3">
        <v>513704304</v>
      </c>
      <c r="G80" s="3" t="s">
        <v>274</v>
      </c>
      <c r="H80" s="3" t="s">
        <v>384</v>
      </c>
      <c r="I80" s="3" t="s">
        <v>381</v>
      </c>
      <c r="J80" s="3" t="s">
        <v>382</v>
      </c>
      <c r="K80" s="3">
        <v>3.43</v>
      </c>
      <c r="L80" s="3" t="s">
        <v>59</v>
      </c>
      <c r="M80" s="4">
        <v>3.5499999999999997E-2</v>
      </c>
      <c r="N80" s="4">
        <v>8.3000000000000001E-3</v>
      </c>
      <c r="O80" s="5">
        <v>1233</v>
      </c>
      <c r="P80" s="3">
        <v>118.35</v>
      </c>
      <c r="Q80" s="3">
        <v>1.46</v>
      </c>
      <c r="R80" s="4">
        <v>0</v>
      </c>
      <c r="S80" s="4">
        <v>1.9E-3</v>
      </c>
      <c r="T80" s="8">
        <f>Q80/'סכום נכסי הקרן'!$C$43</f>
        <v>4.9937538400598883E-4</v>
      </c>
    </row>
    <row r="81" spans="2:20" x14ac:dyDescent="0.2">
      <c r="B81" s="3" t="s">
        <v>446</v>
      </c>
      <c r="C81" s="3">
        <v>1095066</v>
      </c>
      <c r="D81" s="3" t="s">
        <v>256</v>
      </c>
      <c r="E81" s="3" t="s">
        <v>273</v>
      </c>
      <c r="F81" s="3">
        <v>513704304</v>
      </c>
      <c r="G81" s="3" t="s">
        <v>274</v>
      </c>
      <c r="H81" s="3" t="s">
        <v>384</v>
      </c>
      <c r="I81" s="3" t="s">
        <v>381</v>
      </c>
      <c r="J81" s="3" t="s">
        <v>382</v>
      </c>
      <c r="K81" s="3">
        <v>2.38</v>
      </c>
      <c r="L81" s="3" t="s">
        <v>59</v>
      </c>
      <c r="M81" s="4">
        <v>4.65E-2</v>
      </c>
      <c r="N81" s="4">
        <v>8.0000000000000002E-3</v>
      </c>
      <c r="O81" s="5">
        <v>1296</v>
      </c>
      <c r="P81" s="3">
        <v>130.22</v>
      </c>
      <c r="Q81" s="3">
        <v>1.69</v>
      </c>
      <c r="R81" s="4">
        <v>0</v>
      </c>
      <c r="S81" s="4">
        <v>2.2000000000000001E-3</v>
      </c>
      <c r="T81" s="8">
        <f>Q81/'סכום נכסי הקרן'!$C$43</f>
        <v>5.7804410888364461E-4</v>
      </c>
    </row>
    <row r="82" spans="2:20" x14ac:dyDescent="0.2">
      <c r="B82" s="3" t="s">
        <v>447</v>
      </c>
      <c r="C82" s="3">
        <v>3870094</v>
      </c>
      <c r="D82" s="3" t="s">
        <v>256</v>
      </c>
      <c r="E82" s="3" t="s">
        <v>273</v>
      </c>
      <c r="F82" s="3">
        <v>520038894</v>
      </c>
      <c r="G82" s="3" t="s">
        <v>283</v>
      </c>
      <c r="H82" s="3" t="s">
        <v>389</v>
      </c>
      <c r="I82" s="3" t="s">
        <v>385</v>
      </c>
      <c r="J82" s="3" t="s">
        <v>382</v>
      </c>
      <c r="K82" s="3">
        <v>1.98</v>
      </c>
      <c r="L82" s="3" t="s">
        <v>59</v>
      </c>
      <c r="M82" s="4">
        <v>4.8000000000000001E-2</v>
      </c>
      <c r="N82" s="4">
        <v>1.7399999999999999E-2</v>
      </c>
      <c r="O82" s="5">
        <v>1057</v>
      </c>
      <c r="P82" s="3">
        <v>109.38</v>
      </c>
      <c r="Q82" s="3">
        <v>1.1599999999999999</v>
      </c>
      <c r="R82" s="4">
        <v>0</v>
      </c>
      <c r="S82" s="4">
        <v>1.5E-3</v>
      </c>
      <c r="T82" s="8">
        <f>Q82/'סכום נכסי הקרן'!$C$43</f>
        <v>3.9676400373078562E-4</v>
      </c>
    </row>
    <row r="83" spans="2:20" x14ac:dyDescent="0.2">
      <c r="B83" s="3" t="s">
        <v>448</v>
      </c>
      <c r="C83" s="3">
        <v>7670177</v>
      </c>
      <c r="D83" s="3" t="s">
        <v>256</v>
      </c>
      <c r="E83" s="3" t="s">
        <v>273</v>
      </c>
      <c r="F83" s="3">
        <v>520017450</v>
      </c>
      <c r="G83" s="3" t="s">
        <v>322</v>
      </c>
      <c r="H83" s="3" t="s">
        <v>384</v>
      </c>
      <c r="I83" s="3" t="s">
        <v>385</v>
      </c>
      <c r="J83" s="3" t="s">
        <v>382</v>
      </c>
      <c r="K83" s="3">
        <v>4.28</v>
      </c>
      <c r="L83" s="3" t="s">
        <v>59</v>
      </c>
      <c r="M83" s="4">
        <v>2.5499999999999998E-2</v>
      </c>
      <c r="N83" s="4">
        <v>1.4500000000000001E-2</v>
      </c>
      <c r="O83" s="5">
        <v>1302</v>
      </c>
      <c r="P83" s="3">
        <v>105.89</v>
      </c>
      <c r="Q83" s="3">
        <v>1.38</v>
      </c>
      <c r="R83" s="4">
        <v>0</v>
      </c>
      <c r="S83" s="4">
        <v>1.8E-3</v>
      </c>
      <c r="T83" s="8">
        <f>Q83/'סכום נכסי הקרן'!$C$43</f>
        <v>4.7201234926593459E-4</v>
      </c>
    </row>
    <row r="84" spans="2:20" x14ac:dyDescent="0.2">
      <c r="B84" s="3" t="s">
        <v>449</v>
      </c>
      <c r="C84" s="3">
        <v>1129733</v>
      </c>
      <c r="D84" s="3" t="s">
        <v>256</v>
      </c>
      <c r="E84" s="3" t="s">
        <v>273</v>
      </c>
      <c r="F84" s="3">
        <v>520036104</v>
      </c>
      <c r="G84" s="3" t="s">
        <v>283</v>
      </c>
      <c r="H84" s="3" t="s">
        <v>389</v>
      </c>
      <c r="I84" s="3" t="s">
        <v>385</v>
      </c>
      <c r="J84" s="3" t="s">
        <v>382</v>
      </c>
      <c r="K84" s="3">
        <v>5.09</v>
      </c>
      <c r="L84" s="3" t="s">
        <v>59</v>
      </c>
      <c r="M84" s="4">
        <v>4.0899999999999999E-2</v>
      </c>
      <c r="N84" s="4">
        <v>3.04E-2</v>
      </c>
      <c r="O84" s="5">
        <v>4344</v>
      </c>
      <c r="P84" s="3">
        <v>107.9</v>
      </c>
      <c r="Q84" s="3">
        <v>4.6900000000000004</v>
      </c>
      <c r="R84" s="4">
        <v>0</v>
      </c>
      <c r="S84" s="4">
        <v>6.1000000000000004E-3</v>
      </c>
      <c r="T84" s="8">
        <f>Q84/'סכום נכסי הקרן'!$C$43</f>
        <v>1.6041579116356766E-3</v>
      </c>
    </row>
    <row r="85" spans="2:20" x14ac:dyDescent="0.2">
      <c r="B85" s="3" t="s">
        <v>450</v>
      </c>
      <c r="C85" s="3">
        <v>1135888</v>
      </c>
      <c r="D85" s="3" t="s">
        <v>256</v>
      </c>
      <c r="E85" s="3" t="s">
        <v>273</v>
      </c>
      <c r="F85" s="3">
        <v>520036104</v>
      </c>
      <c r="G85" s="3" t="s">
        <v>283</v>
      </c>
      <c r="H85" s="3" t="s">
        <v>389</v>
      </c>
      <c r="I85" s="3" t="s">
        <v>381</v>
      </c>
      <c r="J85" s="3" t="s">
        <v>382</v>
      </c>
      <c r="K85" s="3">
        <v>6.72</v>
      </c>
      <c r="L85" s="3" t="s">
        <v>59</v>
      </c>
      <c r="M85" s="4">
        <v>3.6499999999999998E-2</v>
      </c>
      <c r="N85" s="4">
        <v>3.7400000000000003E-2</v>
      </c>
      <c r="O85" s="5">
        <v>2992</v>
      </c>
      <c r="P85" s="3">
        <v>101.9</v>
      </c>
      <c r="Q85" s="3">
        <v>3.05</v>
      </c>
      <c r="R85" s="4">
        <v>0</v>
      </c>
      <c r="S85" s="4">
        <v>4.0000000000000001E-3</v>
      </c>
      <c r="T85" s="8">
        <f>Q85/'סכום נכסי הקרן'!$C$43</f>
        <v>1.0432156994645656E-3</v>
      </c>
    </row>
    <row r="86" spans="2:20" x14ac:dyDescent="0.2">
      <c r="B86" s="3" t="s">
        <v>85</v>
      </c>
      <c r="C86" s="3">
        <v>7430069</v>
      </c>
      <c r="D86" s="3" t="s">
        <v>256</v>
      </c>
      <c r="E86" s="3" t="s">
        <v>273</v>
      </c>
      <c r="F86" s="3">
        <v>520029208</v>
      </c>
      <c r="G86" s="3" t="s">
        <v>283</v>
      </c>
      <c r="H86" s="3" t="s">
        <v>389</v>
      </c>
      <c r="I86" s="3" t="s">
        <v>381</v>
      </c>
      <c r="J86" s="3" t="s">
        <v>382</v>
      </c>
      <c r="K86" s="3">
        <v>2.41</v>
      </c>
      <c r="L86" s="3" t="s">
        <v>59</v>
      </c>
      <c r="M86" s="4">
        <v>5.3999999999999999E-2</v>
      </c>
      <c r="N86" s="4">
        <v>1.2500000000000001E-2</v>
      </c>
      <c r="O86" s="3">
        <v>503</v>
      </c>
      <c r="P86" s="3">
        <v>131.09</v>
      </c>
      <c r="Q86" s="3">
        <v>0.65</v>
      </c>
      <c r="R86" s="4">
        <v>0</v>
      </c>
      <c r="S86" s="4">
        <v>8.9999999999999998E-4</v>
      </c>
      <c r="T86" s="8">
        <f>Q86/'סכום נכסי הקרן'!$C$43</f>
        <v>2.2232465726294023E-4</v>
      </c>
    </row>
    <row r="87" spans="2:20" x14ac:dyDescent="0.2">
      <c r="B87" s="3" t="s">
        <v>451</v>
      </c>
      <c r="C87" s="3">
        <v>1110915</v>
      </c>
      <c r="D87" s="3" t="s">
        <v>256</v>
      </c>
      <c r="E87" s="3" t="s">
        <v>273</v>
      </c>
      <c r="F87" s="3">
        <v>520043605</v>
      </c>
      <c r="G87" s="3" t="s">
        <v>281</v>
      </c>
      <c r="H87" s="3" t="s">
        <v>384</v>
      </c>
      <c r="I87" s="3" t="s">
        <v>381</v>
      </c>
      <c r="J87" s="3" t="s">
        <v>382</v>
      </c>
      <c r="K87" s="3">
        <v>8.93</v>
      </c>
      <c r="L87" s="3" t="s">
        <v>59</v>
      </c>
      <c r="M87" s="4">
        <v>5.1499999999999997E-2</v>
      </c>
      <c r="N87" s="4">
        <v>4.2700000000000002E-2</v>
      </c>
      <c r="O87" s="5">
        <v>8776</v>
      </c>
      <c r="P87" s="3">
        <v>129.56</v>
      </c>
      <c r="Q87" s="3">
        <v>11.37</v>
      </c>
      <c r="R87" s="4">
        <v>0</v>
      </c>
      <c r="S87" s="4">
        <v>1.4800000000000001E-2</v>
      </c>
      <c r="T87" s="8">
        <f>Q87/'סכום נכסי הקרן'!$C$43</f>
        <v>3.8889713124302004E-3</v>
      </c>
    </row>
    <row r="88" spans="2:20" x14ac:dyDescent="0.2">
      <c r="B88" s="3" t="s">
        <v>452</v>
      </c>
      <c r="C88" s="3">
        <v>2300184</v>
      </c>
      <c r="D88" s="3" t="s">
        <v>256</v>
      </c>
      <c r="E88" s="3" t="s">
        <v>273</v>
      </c>
      <c r="F88" s="3">
        <v>520031931</v>
      </c>
      <c r="G88" s="3" t="s">
        <v>395</v>
      </c>
      <c r="H88" s="3" t="s">
        <v>391</v>
      </c>
      <c r="I88" s="3" t="s">
        <v>385</v>
      </c>
      <c r="J88" s="3" t="s">
        <v>382</v>
      </c>
      <c r="K88" s="3">
        <v>7.14</v>
      </c>
      <c r="L88" s="3" t="s">
        <v>59</v>
      </c>
      <c r="M88" s="4">
        <v>2.2200000000000001E-2</v>
      </c>
      <c r="N88" s="4">
        <v>1.9300000000000001E-2</v>
      </c>
      <c r="O88" s="3">
        <v>988</v>
      </c>
      <c r="P88" s="3">
        <v>102.19</v>
      </c>
      <c r="Q88" s="3">
        <v>1.01</v>
      </c>
      <c r="R88" s="4">
        <v>0</v>
      </c>
      <c r="S88" s="4">
        <v>1.2999999999999999E-3</v>
      </c>
      <c r="T88" s="8">
        <f>Q88/'סכום נכסי הקרן'!$C$43</f>
        <v>3.4545831359318407E-4</v>
      </c>
    </row>
    <row r="89" spans="2:20" x14ac:dyDescent="0.2">
      <c r="B89" s="3" t="s">
        <v>453</v>
      </c>
      <c r="C89" s="3">
        <v>2300143</v>
      </c>
      <c r="D89" s="3" t="s">
        <v>256</v>
      </c>
      <c r="E89" s="3" t="s">
        <v>273</v>
      </c>
      <c r="F89" s="3">
        <v>520031931</v>
      </c>
      <c r="G89" s="3" t="s">
        <v>395</v>
      </c>
      <c r="H89" s="3" t="s">
        <v>391</v>
      </c>
      <c r="I89" s="3" t="s">
        <v>385</v>
      </c>
      <c r="J89" s="3" t="s">
        <v>382</v>
      </c>
      <c r="K89" s="3">
        <v>3.7</v>
      </c>
      <c r="L89" s="3" t="s">
        <v>59</v>
      </c>
      <c r="M89" s="4">
        <v>3.6999999999999998E-2</v>
      </c>
      <c r="N89" s="4">
        <v>1.0800000000000001E-2</v>
      </c>
      <c r="O89" s="5">
        <v>7103</v>
      </c>
      <c r="P89" s="3">
        <v>112.98</v>
      </c>
      <c r="Q89" s="3">
        <v>8.02</v>
      </c>
      <c r="R89" s="4">
        <v>0</v>
      </c>
      <c r="S89" s="4">
        <v>1.0500000000000001E-2</v>
      </c>
      <c r="T89" s="8">
        <f>Q89/'סכום נכסי הקרן'!$C$43</f>
        <v>2.7431442326904315E-3</v>
      </c>
    </row>
    <row r="90" spans="2:20" x14ac:dyDescent="0.2">
      <c r="B90" s="3" t="s">
        <v>87</v>
      </c>
      <c r="C90" s="3">
        <v>3130291</v>
      </c>
      <c r="D90" s="3" t="s">
        <v>256</v>
      </c>
      <c r="E90" s="3" t="s">
        <v>273</v>
      </c>
      <c r="F90" s="3">
        <v>520037540</v>
      </c>
      <c r="G90" s="3" t="s">
        <v>283</v>
      </c>
      <c r="H90" s="3" t="s">
        <v>409</v>
      </c>
      <c r="J90" s="3" t="s">
        <v>382</v>
      </c>
      <c r="K90" s="3">
        <v>4.37</v>
      </c>
      <c r="L90" s="3" t="s">
        <v>59</v>
      </c>
      <c r="M90" s="4">
        <v>3.9E-2</v>
      </c>
      <c r="N90" s="4">
        <v>3.7400000000000003E-2</v>
      </c>
      <c r="O90" s="5">
        <v>1163</v>
      </c>
      <c r="P90" s="3">
        <v>100.83</v>
      </c>
      <c r="Q90" s="3">
        <v>1.17</v>
      </c>
      <c r="R90" s="4">
        <v>0</v>
      </c>
      <c r="S90" s="4">
        <v>1.5E-3</v>
      </c>
      <c r="T90" s="8">
        <f>Q90/'סכום נכסי הקרן'!$C$43</f>
        <v>4.0018438307329242E-4</v>
      </c>
    </row>
    <row r="91" spans="2:20" x14ac:dyDescent="0.2">
      <c r="B91" s="3" t="s">
        <v>89</v>
      </c>
      <c r="C91" s="3">
        <v>3230208</v>
      </c>
      <c r="D91" s="3" t="s">
        <v>256</v>
      </c>
      <c r="E91" s="3" t="s">
        <v>273</v>
      </c>
      <c r="F91" s="3">
        <v>520037789</v>
      </c>
      <c r="G91" s="3" t="s">
        <v>283</v>
      </c>
      <c r="H91" s="3" t="s">
        <v>384</v>
      </c>
      <c r="I91" s="3" t="s">
        <v>381</v>
      </c>
      <c r="J91" s="3" t="s">
        <v>382</v>
      </c>
      <c r="K91" s="3">
        <v>7.16</v>
      </c>
      <c r="L91" s="3" t="s">
        <v>59</v>
      </c>
      <c r="M91" s="4">
        <v>2.3E-2</v>
      </c>
      <c r="N91" s="4">
        <v>2.5499999999999998E-2</v>
      </c>
      <c r="O91" s="5">
        <v>1343</v>
      </c>
      <c r="P91" s="3">
        <v>97.88</v>
      </c>
      <c r="Q91" s="3">
        <v>1.31</v>
      </c>
      <c r="R91" s="4">
        <v>0</v>
      </c>
      <c r="S91" s="4">
        <v>1.6999999999999999E-3</v>
      </c>
      <c r="T91" s="8">
        <f>Q91/'סכום נכסי הקרן'!$C$43</f>
        <v>4.4806969386838728E-4</v>
      </c>
    </row>
    <row r="92" spans="2:20" x14ac:dyDescent="0.2">
      <c r="B92" s="3" t="s">
        <v>454</v>
      </c>
      <c r="C92" s="3">
        <v>3230224</v>
      </c>
      <c r="D92" s="3" t="s">
        <v>256</v>
      </c>
      <c r="E92" s="3" t="s">
        <v>273</v>
      </c>
      <c r="F92" s="3">
        <v>520037789</v>
      </c>
      <c r="G92" s="3" t="s">
        <v>283</v>
      </c>
      <c r="H92" s="3" t="s">
        <v>384</v>
      </c>
      <c r="I92" s="3" t="s">
        <v>381</v>
      </c>
      <c r="J92" s="3" t="s">
        <v>382</v>
      </c>
      <c r="K92" s="3">
        <v>3.2</v>
      </c>
      <c r="L92" s="3" t="s">
        <v>59</v>
      </c>
      <c r="M92" s="4">
        <v>5.8500000000000003E-2</v>
      </c>
      <c r="N92" s="4">
        <v>1.5100000000000001E-2</v>
      </c>
      <c r="O92" s="5">
        <v>3782</v>
      </c>
      <c r="P92" s="3">
        <v>122.89</v>
      </c>
      <c r="Q92" s="3">
        <v>4.6500000000000004</v>
      </c>
      <c r="R92" s="4">
        <v>0</v>
      </c>
      <c r="S92" s="4">
        <v>6.1000000000000004E-3</v>
      </c>
      <c r="T92" s="8">
        <f>Q92/'סכום נכסי הקרן'!$C$43</f>
        <v>1.5904763942656496E-3</v>
      </c>
    </row>
    <row r="93" spans="2:20" x14ac:dyDescent="0.2">
      <c r="B93" s="3" t="s">
        <v>455</v>
      </c>
      <c r="C93" s="3">
        <v>3230232</v>
      </c>
      <c r="D93" s="3" t="s">
        <v>256</v>
      </c>
      <c r="E93" s="3" t="s">
        <v>273</v>
      </c>
      <c r="F93" s="3">
        <v>520037789</v>
      </c>
      <c r="G93" s="3" t="s">
        <v>698</v>
      </c>
      <c r="H93" s="3" t="s">
        <v>384</v>
      </c>
      <c r="I93" s="3" t="s">
        <v>381</v>
      </c>
      <c r="J93" s="3" t="s">
        <v>382</v>
      </c>
      <c r="K93" s="3">
        <v>7.68</v>
      </c>
      <c r="L93" s="3" t="s">
        <v>59</v>
      </c>
      <c r="M93" s="4">
        <v>2.1499999999999998E-2</v>
      </c>
      <c r="N93" s="4">
        <v>2.64E-2</v>
      </c>
      <c r="O93" s="5">
        <v>1332</v>
      </c>
      <c r="P93" s="3">
        <v>97.4</v>
      </c>
      <c r="Q93" s="3">
        <v>1.3</v>
      </c>
      <c r="R93" s="4">
        <v>0</v>
      </c>
      <c r="S93" s="4">
        <v>1.6999999999999999E-3</v>
      </c>
      <c r="T93" s="8">
        <f>Q93/'סכום נכסי הקרן'!$C$43</f>
        <v>4.4464931452588047E-4</v>
      </c>
    </row>
    <row r="94" spans="2:20" x14ac:dyDescent="0.2">
      <c r="B94" s="3" t="s">
        <v>90</v>
      </c>
      <c r="C94" s="3">
        <v>3230174</v>
      </c>
      <c r="D94" s="3" t="s">
        <v>256</v>
      </c>
      <c r="E94" s="3" t="s">
        <v>273</v>
      </c>
      <c r="F94" s="3">
        <v>520037789</v>
      </c>
      <c r="G94" s="3" t="s">
        <v>283</v>
      </c>
      <c r="H94" s="3" t="s">
        <v>384</v>
      </c>
      <c r="I94" s="3" t="s">
        <v>381</v>
      </c>
      <c r="J94" s="3" t="s">
        <v>382</v>
      </c>
      <c r="K94" s="3">
        <v>3.2</v>
      </c>
      <c r="L94" s="3" t="s">
        <v>59</v>
      </c>
      <c r="M94" s="4">
        <v>2.29E-2</v>
      </c>
      <c r="N94" s="4">
        <v>1.6E-2</v>
      </c>
      <c r="O94" s="5">
        <v>1479</v>
      </c>
      <c r="P94" s="3">
        <v>102.25</v>
      </c>
      <c r="Q94" s="3">
        <v>1.51</v>
      </c>
      <c r="R94" s="4">
        <v>0</v>
      </c>
      <c r="S94" s="4">
        <v>2E-3</v>
      </c>
      <c r="T94" s="8">
        <f>Q94/'סכום נכסי הקרן'!$C$43</f>
        <v>5.1647728071852275E-4</v>
      </c>
    </row>
    <row r="95" spans="2:20" x14ac:dyDescent="0.2">
      <c r="B95" s="3" t="s">
        <v>456</v>
      </c>
      <c r="C95" s="3">
        <v>3230141</v>
      </c>
      <c r="D95" s="3" t="s">
        <v>256</v>
      </c>
      <c r="E95" s="3" t="s">
        <v>273</v>
      </c>
      <c r="F95" s="3">
        <v>520037789</v>
      </c>
      <c r="G95" s="3" t="s">
        <v>283</v>
      </c>
      <c r="H95" s="3" t="s">
        <v>384</v>
      </c>
      <c r="I95" s="3" t="s">
        <v>381</v>
      </c>
      <c r="J95" s="3" t="s">
        <v>382</v>
      </c>
      <c r="K95" s="3">
        <v>3.48</v>
      </c>
      <c r="L95" s="3" t="s">
        <v>59</v>
      </c>
      <c r="M95" s="4">
        <v>3.4000000000000002E-2</v>
      </c>
      <c r="N95" s="4">
        <v>1.2200000000000001E-2</v>
      </c>
      <c r="O95" s="3">
        <v>845</v>
      </c>
      <c r="P95" s="3">
        <v>109.45</v>
      </c>
      <c r="Q95" s="3">
        <v>0.92</v>
      </c>
      <c r="R95" s="4">
        <v>0</v>
      </c>
      <c r="S95" s="4">
        <v>1.1999999999999999E-3</v>
      </c>
      <c r="T95" s="8">
        <f>Q95/'סכום נכסי הקרן'!$C$43</f>
        <v>3.1467489951062314E-4</v>
      </c>
    </row>
    <row r="96" spans="2:20" x14ac:dyDescent="0.2">
      <c r="B96" s="3" t="s">
        <v>91</v>
      </c>
      <c r="C96" s="3">
        <v>3230166</v>
      </c>
      <c r="D96" s="3" t="s">
        <v>256</v>
      </c>
      <c r="E96" s="3" t="s">
        <v>273</v>
      </c>
      <c r="F96" s="3">
        <v>520037789</v>
      </c>
      <c r="G96" s="3" t="s">
        <v>283</v>
      </c>
      <c r="H96" s="3" t="s">
        <v>384</v>
      </c>
      <c r="I96" s="3" t="s">
        <v>381</v>
      </c>
      <c r="J96" s="3" t="s">
        <v>382</v>
      </c>
      <c r="K96" s="3">
        <v>4.53</v>
      </c>
      <c r="L96" s="3" t="s">
        <v>59</v>
      </c>
      <c r="M96" s="4">
        <v>2.5499999999999998E-2</v>
      </c>
      <c r="N96" s="4">
        <v>1.34E-2</v>
      </c>
      <c r="O96" s="5">
        <v>2239</v>
      </c>
      <c r="P96" s="3">
        <v>105.55</v>
      </c>
      <c r="Q96" s="3">
        <v>2.36</v>
      </c>
      <c r="R96" s="4">
        <v>0</v>
      </c>
      <c r="S96" s="4">
        <v>3.0999999999999999E-3</v>
      </c>
      <c r="T96" s="8">
        <f>Q96/'סכום נכסי הקרן'!$C$43</f>
        <v>8.0720952483159835E-4</v>
      </c>
    </row>
    <row r="97" spans="2:20" x14ac:dyDescent="0.2">
      <c r="B97" s="3" t="s">
        <v>92</v>
      </c>
      <c r="C97" s="3">
        <v>3230190</v>
      </c>
      <c r="D97" s="3" t="s">
        <v>256</v>
      </c>
      <c r="E97" s="3" t="s">
        <v>273</v>
      </c>
      <c r="F97" s="3">
        <v>520037789</v>
      </c>
      <c r="H97" s="3" t="s">
        <v>384</v>
      </c>
      <c r="J97" s="3" t="s">
        <v>382</v>
      </c>
      <c r="K97" s="3">
        <v>7.29</v>
      </c>
      <c r="L97" s="3" t="s">
        <v>59</v>
      </c>
      <c r="M97" s="4">
        <v>1.7600000000000001E-2</v>
      </c>
      <c r="N97" s="4">
        <v>2.4E-2</v>
      </c>
      <c r="O97" s="3">
        <v>772</v>
      </c>
      <c r="P97" s="3">
        <v>95.9</v>
      </c>
      <c r="Q97" s="3">
        <v>0.74</v>
      </c>
      <c r="R97" s="4">
        <v>0</v>
      </c>
      <c r="S97" s="4">
        <v>1E-3</v>
      </c>
      <c r="T97" s="8">
        <f>Q97/'סכום נכסי הקרן'!$C$43</f>
        <v>2.5310807134550117E-4</v>
      </c>
    </row>
    <row r="98" spans="2:20" x14ac:dyDescent="0.2">
      <c r="B98" s="3" t="s">
        <v>93</v>
      </c>
      <c r="C98" s="3">
        <v>3230091</v>
      </c>
      <c r="D98" s="3" t="s">
        <v>256</v>
      </c>
      <c r="E98" s="3" t="s">
        <v>273</v>
      </c>
      <c r="F98" s="3">
        <v>520037789</v>
      </c>
      <c r="G98" s="3" t="s">
        <v>283</v>
      </c>
      <c r="H98" s="3" t="s">
        <v>384</v>
      </c>
      <c r="I98" s="3" t="s">
        <v>381</v>
      </c>
      <c r="J98" s="3" t="s">
        <v>382</v>
      </c>
      <c r="K98" s="3">
        <v>3.19</v>
      </c>
      <c r="L98" s="3" t="s">
        <v>59</v>
      </c>
      <c r="M98" s="4">
        <v>5.0999999999999997E-2</v>
      </c>
      <c r="N98" s="4">
        <v>1.0699999999999999E-2</v>
      </c>
      <c r="O98" s="5">
        <v>2804</v>
      </c>
      <c r="P98" s="3">
        <v>124.46</v>
      </c>
      <c r="Q98" s="3">
        <v>3.49</v>
      </c>
      <c r="R98" s="4">
        <v>0</v>
      </c>
      <c r="S98" s="4">
        <v>4.4999999999999997E-3</v>
      </c>
      <c r="T98" s="8">
        <f>Q98/'סכום נכסי הקרן'!$C$43</f>
        <v>1.1937123905348638E-3</v>
      </c>
    </row>
    <row r="99" spans="2:20" x14ac:dyDescent="0.2">
      <c r="B99" s="3" t="s">
        <v>457</v>
      </c>
      <c r="C99" s="3">
        <v>3230125</v>
      </c>
      <c r="D99" s="3" t="s">
        <v>256</v>
      </c>
      <c r="E99" s="3" t="s">
        <v>273</v>
      </c>
      <c r="F99" s="3">
        <v>520037789</v>
      </c>
      <c r="G99" s="3" t="s">
        <v>283</v>
      </c>
      <c r="H99" s="3" t="s">
        <v>384</v>
      </c>
      <c r="I99" s="3" t="s">
        <v>381</v>
      </c>
      <c r="J99" s="3" t="s">
        <v>382</v>
      </c>
      <c r="K99" s="3">
        <v>3.51</v>
      </c>
      <c r="L99" s="3" t="s">
        <v>59</v>
      </c>
      <c r="M99" s="4">
        <v>4.9000000000000002E-2</v>
      </c>
      <c r="N99" s="4">
        <v>1.5800000000000002E-2</v>
      </c>
      <c r="O99" s="5">
        <v>2301</v>
      </c>
      <c r="P99" s="3">
        <v>115.23</v>
      </c>
      <c r="Q99" s="3">
        <v>2.65</v>
      </c>
      <c r="R99" s="4">
        <v>0</v>
      </c>
      <c r="S99" s="4">
        <v>3.5000000000000001E-3</v>
      </c>
      <c r="T99" s="8">
        <f>Q99/'סכום נכסי הקרן'!$C$43</f>
        <v>9.0640052576429475E-4</v>
      </c>
    </row>
    <row r="100" spans="2:20" x14ac:dyDescent="0.2">
      <c r="B100" s="3" t="s">
        <v>458</v>
      </c>
      <c r="C100" s="3">
        <v>4590162</v>
      </c>
      <c r="D100" s="3" t="s">
        <v>256</v>
      </c>
      <c r="E100" s="3" t="s">
        <v>273</v>
      </c>
      <c r="F100" s="3">
        <v>520039249</v>
      </c>
      <c r="G100" s="3" t="s">
        <v>346</v>
      </c>
      <c r="H100" s="3" t="s">
        <v>389</v>
      </c>
      <c r="I100" s="3" t="s">
        <v>381</v>
      </c>
      <c r="J100" s="3" t="s">
        <v>382</v>
      </c>
      <c r="K100" s="3">
        <v>3.17</v>
      </c>
      <c r="L100" s="3" t="s">
        <v>59</v>
      </c>
      <c r="M100" s="4">
        <v>2.6499999999999999E-2</v>
      </c>
      <c r="N100" s="4">
        <v>2.7E-2</v>
      </c>
      <c r="O100" s="5">
        <v>1175</v>
      </c>
      <c r="P100" s="3">
        <v>100.28</v>
      </c>
      <c r="Q100" s="3">
        <v>1.18</v>
      </c>
      <c r="R100" s="4">
        <v>0</v>
      </c>
      <c r="S100" s="4">
        <v>1.5E-3</v>
      </c>
      <c r="T100" s="8">
        <f>Q100/'סכום נכסי הקרן'!$C$43</f>
        <v>4.0360476241579917E-4</v>
      </c>
    </row>
    <row r="101" spans="2:20" x14ac:dyDescent="0.2">
      <c r="B101" s="3" t="s">
        <v>459</v>
      </c>
      <c r="C101" s="3">
        <v>1103670</v>
      </c>
      <c r="D101" s="3" t="s">
        <v>256</v>
      </c>
      <c r="E101" s="3" t="s">
        <v>273</v>
      </c>
      <c r="F101" s="3">
        <v>513937714</v>
      </c>
      <c r="G101" s="3" t="s">
        <v>322</v>
      </c>
      <c r="H101" s="3" t="s">
        <v>384</v>
      </c>
      <c r="I101" s="3" t="s">
        <v>385</v>
      </c>
      <c r="J101" s="3" t="s">
        <v>382</v>
      </c>
      <c r="K101" s="3">
        <v>2.87</v>
      </c>
      <c r="L101" s="3" t="s">
        <v>59</v>
      </c>
      <c r="M101" s="4">
        <v>4.0500000000000001E-2</v>
      </c>
      <c r="N101" s="4">
        <v>8.8000000000000005E-3</v>
      </c>
      <c r="O101" s="3">
        <v>539</v>
      </c>
      <c r="P101" s="3">
        <v>132.52000000000001</v>
      </c>
      <c r="Q101" s="3">
        <v>0.71</v>
      </c>
      <c r="R101" s="4">
        <v>0</v>
      </c>
      <c r="S101" s="4">
        <v>8.9999999999999998E-4</v>
      </c>
      <c r="T101" s="8">
        <f>Q101/'סכום נכסי הקרן'!$C$43</f>
        <v>2.4284693331798086E-4</v>
      </c>
    </row>
    <row r="102" spans="2:20" x14ac:dyDescent="0.2">
      <c r="B102" s="3" t="s">
        <v>460</v>
      </c>
      <c r="C102" s="3">
        <v>1118827</v>
      </c>
      <c r="D102" s="3" t="s">
        <v>256</v>
      </c>
      <c r="E102" s="3" t="s">
        <v>273</v>
      </c>
      <c r="F102" s="3">
        <v>520044314</v>
      </c>
      <c r="G102" s="3" t="s">
        <v>395</v>
      </c>
      <c r="H102" s="3" t="s">
        <v>387</v>
      </c>
      <c r="I102" s="3" t="s">
        <v>381</v>
      </c>
      <c r="J102" s="3" t="s">
        <v>382</v>
      </c>
      <c r="K102" s="3">
        <v>1.48</v>
      </c>
      <c r="L102" s="3" t="s">
        <v>59</v>
      </c>
      <c r="M102" s="4">
        <v>3.3500000000000002E-2</v>
      </c>
      <c r="N102" s="4">
        <v>8.6E-3</v>
      </c>
      <c r="O102" s="3">
        <v>971</v>
      </c>
      <c r="P102" s="3">
        <v>111.96</v>
      </c>
      <c r="Q102" s="3">
        <v>1.0900000000000001</v>
      </c>
      <c r="R102" s="4">
        <v>0</v>
      </c>
      <c r="S102" s="4">
        <v>1.4E-3</v>
      </c>
      <c r="T102" s="8">
        <f>Q102/'סכום נכסי הקרן'!$C$43</f>
        <v>3.7282134833323824E-4</v>
      </c>
    </row>
    <row r="103" spans="2:20" x14ac:dyDescent="0.2">
      <c r="B103" s="3" t="s">
        <v>461</v>
      </c>
      <c r="C103" s="3">
        <v>1126077</v>
      </c>
      <c r="D103" s="3" t="s">
        <v>256</v>
      </c>
      <c r="E103" s="3" t="s">
        <v>273</v>
      </c>
      <c r="F103" s="3">
        <v>513834200</v>
      </c>
      <c r="G103" s="3" t="s">
        <v>322</v>
      </c>
      <c r="H103" s="3" t="s">
        <v>384</v>
      </c>
      <c r="J103" s="3" t="s">
        <v>382</v>
      </c>
      <c r="K103" s="3">
        <v>6.57</v>
      </c>
      <c r="L103" s="3" t="s">
        <v>59</v>
      </c>
      <c r="M103" s="4">
        <v>3.85E-2</v>
      </c>
      <c r="N103" s="4">
        <v>1.9099999999999999E-2</v>
      </c>
      <c r="O103" s="3">
        <v>617</v>
      </c>
      <c r="P103" s="3">
        <v>116.04</v>
      </c>
      <c r="Q103" s="3">
        <v>0.72</v>
      </c>
      <c r="R103" s="4">
        <v>0</v>
      </c>
      <c r="S103" s="4">
        <v>8.9999999999999998E-4</v>
      </c>
      <c r="T103" s="8">
        <f>Q103/'סכום נכסי הקרן'!$C$43</f>
        <v>2.4626731266048766E-4</v>
      </c>
    </row>
    <row r="104" spans="2:20" x14ac:dyDescent="0.2">
      <c r="B104" s="3" t="s">
        <v>462</v>
      </c>
      <c r="C104" s="3">
        <v>1119213</v>
      </c>
      <c r="D104" s="3" t="s">
        <v>256</v>
      </c>
      <c r="E104" s="3" t="s">
        <v>273</v>
      </c>
      <c r="F104" s="3">
        <v>513834200</v>
      </c>
      <c r="G104" s="3" t="s">
        <v>322</v>
      </c>
      <c r="H104" s="3" t="s">
        <v>384</v>
      </c>
      <c r="I104" s="3" t="s">
        <v>381</v>
      </c>
      <c r="J104" s="3" t="s">
        <v>382</v>
      </c>
      <c r="K104" s="3">
        <v>3.23</v>
      </c>
      <c r="L104" s="3" t="s">
        <v>59</v>
      </c>
      <c r="M104" s="4">
        <v>3.9E-2</v>
      </c>
      <c r="N104" s="4">
        <v>1.2E-2</v>
      </c>
      <c r="O104" s="3">
        <v>491</v>
      </c>
      <c r="P104" s="3">
        <v>117.05</v>
      </c>
      <c r="Q104" s="3">
        <v>0.56999999999999995</v>
      </c>
      <c r="R104" s="4">
        <v>0</v>
      </c>
      <c r="S104" s="4">
        <v>6.9999999999999999E-4</v>
      </c>
      <c r="T104" s="8">
        <f>Q104/'סכום נכסי הקרן'!$C$43</f>
        <v>1.9496162252288603E-4</v>
      </c>
    </row>
    <row r="105" spans="2:20" x14ac:dyDescent="0.2">
      <c r="B105" s="3" t="s">
        <v>463</v>
      </c>
      <c r="C105" s="3">
        <v>1119221</v>
      </c>
      <c r="D105" s="3" t="s">
        <v>256</v>
      </c>
      <c r="E105" s="3" t="s">
        <v>273</v>
      </c>
      <c r="F105" s="3">
        <v>513834200</v>
      </c>
      <c r="G105" s="3" t="s">
        <v>322</v>
      </c>
      <c r="H105" s="3" t="s">
        <v>384</v>
      </c>
      <c r="I105" s="3" t="s">
        <v>381</v>
      </c>
      <c r="J105" s="3" t="s">
        <v>382</v>
      </c>
      <c r="K105" s="3">
        <v>4.1100000000000003</v>
      </c>
      <c r="L105" s="3" t="s">
        <v>59</v>
      </c>
      <c r="M105" s="4">
        <v>3.9E-2</v>
      </c>
      <c r="N105" s="4">
        <v>1.44E-2</v>
      </c>
      <c r="O105" s="3">
        <v>986</v>
      </c>
      <c r="P105" s="3">
        <v>118.62</v>
      </c>
      <c r="Q105" s="3">
        <v>1.17</v>
      </c>
      <c r="R105" s="4">
        <v>0</v>
      </c>
      <c r="S105" s="4">
        <v>1.5E-3</v>
      </c>
      <c r="T105" s="8">
        <f>Q105/'סכום נכסי הקרן'!$C$43</f>
        <v>4.0018438307329242E-4</v>
      </c>
    </row>
    <row r="106" spans="2:20" x14ac:dyDescent="0.2">
      <c r="B106" s="3" t="s">
        <v>464</v>
      </c>
      <c r="C106" s="3">
        <v>1128875</v>
      </c>
      <c r="D106" s="3" t="s">
        <v>256</v>
      </c>
      <c r="E106" s="3" t="s">
        <v>273</v>
      </c>
      <c r="F106" s="3">
        <v>513834200</v>
      </c>
      <c r="G106" s="3" t="s">
        <v>322</v>
      </c>
      <c r="H106" s="3" t="s">
        <v>384</v>
      </c>
      <c r="I106" s="3" t="s">
        <v>381</v>
      </c>
      <c r="J106" s="3" t="s">
        <v>382</v>
      </c>
      <c r="K106" s="3">
        <v>5.07</v>
      </c>
      <c r="L106" s="3" t="s">
        <v>59</v>
      </c>
      <c r="M106" s="4">
        <v>2.8000000000000001E-2</v>
      </c>
      <c r="N106" s="4">
        <v>1.6899999999999998E-2</v>
      </c>
      <c r="O106" s="3">
        <v>440</v>
      </c>
      <c r="P106" s="3">
        <v>105.97</v>
      </c>
      <c r="Q106" s="3">
        <v>0.47</v>
      </c>
      <c r="R106" s="4">
        <v>0</v>
      </c>
      <c r="S106" s="4">
        <v>5.9999999999999995E-4</v>
      </c>
      <c r="T106" s="8">
        <f>Q106/'סכום נכסי הקרן'!$C$43</f>
        <v>1.6075782909781832E-4</v>
      </c>
    </row>
    <row r="107" spans="2:20" x14ac:dyDescent="0.2">
      <c r="B107" s="3" t="s">
        <v>465</v>
      </c>
      <c r="C107" s="3">
        <v>1126069</v>
      </c>
      <c r="D107" s="3" t="s">
        <v>256</v>
      </c>
      <c r="E107" s="3" t="s">
        <v>273</v>
      </c>
      <c r="F107" s="3">
        <v>513834200</v>
      </c>
      <c r="G107" s="3" t="s">
        <v>322</v>
      </c>
      <c r="H107" s="3" t="s">
        <v>384</v>
      </c>
      <c r="J107" s="3" t="s">
        <v>382</v>
      </c>
      <c r="K107" s="3">
        <v>5.78</v>
      </c>
      <c r="L107" s="3" t="s">
        <v>59</v>
      </c>
      <c r="M107" s="4">
        <v>3.85E-2</v>
      </c>
      <c r="N107" s="4">
        <v>1.7399999999999999E-2</v>
      </c>
      <c r="O107" s="3">
        <v>592</v>
      </c>
      <c r="P107" s="3">
        <v>115.4</v>
      </c>
      <c r="Q107" s="3">
        <v>0.68</v>
      </c>
      <c r="R107" s="4">
        <v>0</v>
      </c>
      <c r="S107" s="4">
        <v>8.9999999999999998E-4</v>
      </c>
      <c r="T107" s="8">
        <f>Q107/'סכום נכסי הקרן'!$C$43</f>
        <v>2.3258579529046057E-4</v>
      </c>
    </row>
    <row r="108" spans="2:20" x14ac:dyDescent="0.2">
      <c r="B108" s="3" t="s">
        <v>466</v>
      </c>
      <c r="C108" s="3">
        <v>1128032</v>
      </c>
      <c r="D108" s="3" t="s">
        <v>256</v>
      </c>
      <c r="E108" s="3" t="s">
        <v>273</v>
      </c>
      <c r="F108" s="3">
        <v>520043159</v>
      </c>
      <c r="G108" s="3" t="s">
        <v>283</v>
      </c>
      <c r="H108" s="3" t="s">
        <v>391</v>
      </c>
      <c r="I108" s="3" t="s">
        <v>381</v>
      </c>
      <c r="J108" s="3" t="s">
        <v>382</v>
      </c>
      <c r="K108" s="3">
        <v>5.66</v>
      </c>
      <c r="L108" s="3" t="s">
        <v>59</v>
      </c>
      <c r="M108" s="4">
        <v>3.0499999999999999E-2</v>
      </c>
      <c r="N108" s="4">
        <v>1.6500000000000001E-2</v>
      </c>
      <c r="O108" s="3">
        <v>655</v>
      </c>
      <c r="P108" s="3">
        <v>109.22</v>
      </c>
      <c r="Q108" s="3">
        <v>0.72</v>
      </c>
      <c r="R108" s="4">
        <v>0</v>
      </c>
      <c r="S108" s="4">
        <v>8.9999999999999998E-4</v>
      </c>
      <c r="T108" s="8">
        <f>Q108/'סכום נכסי הקרן'!$C$43</f>
        <v>2.4626731266048766E-4</v>
      </c>
    </row>
    <row r="109" spans="2:20" x14ac:dyDescent="0.2">
      <c r="B109" s="3" t="s">
        <v>467</v>
      </c>
      <c r="C109" s="3">
        <v>1120468</v>
      </c>
      <c r="D109" s="3" t="s">
        <v>256</v>
      </c>
      <c r="E109" s="3" t="s">
        <v>273</v>
      </c>
      <c r="F109" s="3">
        <v>520043159</v>
      </c>
      <c r="G109" s="3" t="s">
        <v>283</v>
      </c>
      <c r="H109" s="3" t="s">
        <v>391</v>
      </c>
      <c r="I109" s="3" t="s">
        <v>381</v>
      </c>
      <c r="J109" s="3" t="s">
        <v>382</v>
      </c>
      <c r="K109" s="3">
        <v>2.98</v>
      </c>
      <c r="L109" s="3" t="s">
        <v>59</v>
      </c>
      <c r="M109" s="4">
        <v>0.03</v>
      </c>
      <c r="N109" s="4">
        <v>1.18E-2</v>
      </c>
      <c r="O109" s="5">
        <v>2598</v>
      </c>
      <c r="P109" s="3">
        <v>112.89</v>
      </c>
      <c r="Q109" s="3">
        <v>2.93</v>
      </c>
      <c r="R109" s="4">
        <v>0</v>
      </c>
      <c r="S109" s="4">
        <v>3.8E-3</v>
      </c>
      <c r="T109" s="8">
        <f>Q109/'סכום נכסי הקרן'!$C$43</f>
        <v>1.0021711473544846E-3</v>
      </c>
    </row>
    <row r="110" spans="2:20" x14ac:dyDescent="0.2">
      <c r="B110" s="3" t="s">
        <v>468</v>
      </c>
      <c r="C110" s="3">
        <v>1121763</v>
      </c>
      <c r="D110" s="3" t="s">
        <v>256</v>
      </c>
      <c r="E110" s="3" t="s">
        <v>273</v>
      </c>
      <c r="F110" s="3">
        <v>520043795</v>
      </c>
      <c r="G110" s="3" t="s">
        <v>469</v>
      </c>
      <c r="H110" s="3" t="s">
        <v>387</v>
      </c>
      <c r="I110" s="3" t="s">
        <v>385</v>
      </c>
      <c r="J110" s="3" t="s">
        <v>382</v>
      </c>
      <c r="K110" s="3">
        <v>4.58</v>
      </c>
      <c r="L110" s="3" t="s">
        <v>59</v>
      </c>
      <c r="M110" s="4">
        <v>3.95E-2</v>
      </c>
      <c r="N110" s="4">
        <v>1.5800000000000002E-2</v>
      </c>
      <c r="O110" s="5">
        <v>1293</v>
      </c>
      <c r="P110" s="3">
        <v>116.53</v>
      </c>
      <c r="Q110" s="3">
        <v>1.51</v>
      </c>
      <c r="R110" s="4">
        <v>0</v>
      </c>
      <c r="S110" s="4">
        <v>2E-3</v>
      </c>
      <c r="T110" s="8">
        <f>Q110/'סכום נכסי הקרן'!$C$43</f>
        <v>5.1647728071852275E-4</v>
      </c>
    </row>
    <row r="111" spans="2:20" x14ac:dyDescent="0.2">
      <c r="B111" s="3" t="s">
        <v>470</v>
      </c>
      <c r="C111" s="3">
        <v>1127588</v>
      </c>
      <c r="D111" s="3" t="s">
        <v>256</v>
      </c>
      <c r="E111" s="3" t="s">
        <v>273</v>
      </c>
      <c r="F111" s="3">
        <v>512025891</v>
      </c>
      <c r="G111" s="3" t="s">
        <v>346</v>
      </c>
      <c r="H111" s="3" t="s">
        <v>409</v>
      </c>
      <c r="I111" s="3" t="s">
        <v>385</v>
      </c>
      <c r="J111" s="3" t="s">
        <v>382</v>
      </c>
      <c r="K111" s="3">
        <v>1.1299999999999999</v>
      </c>
      <c r="L111" s="3" t="s">
        <v>59</v>
      </c>
      <c r="M111" s="4">
        <v>4.2000000000000003E-2</v>
      </c>
      <c r="N111" s="4">
        <v>2.3E-2</v>
      </c>
      <c r="O111" s="5">
        <v>1110</v>
      </c>
      <c r="P111" s="3">
        <v>103.49</v>
      </c>
      <c r="Q111" s="3">
        <v>1.1499999999999999</v>
      </c>
      <c r="R111" s="4">
        <v>0</v>
      </c>
      <c r="S111" s="4">
        <v>1.5E-3</v>
      </c>
      <c r="T111" s="8">
        <f>Q111/'סכום נכסי הקרן'!$C$43</f>
        <v>3.9334362438827886E-4</v>
      </c>
    </row>
    <row r="112" spans="2:20" x14ac:dyDescent="0.2">
      <c r="B112" s="3" t="s">
        <v>471</v>
      </c>
      <c r="C112" s="3">
        <v>6040299</v>
      </c>
      <c r="D112" s="3" t="s">
        <v>256</v>
      </c>
      <c r="E112" s="3" t="s">
        <v>273</v>
      </c>
      <c r="F112" s="3">
        <v>520018078</v>
      </c>
      <c r="G112" s="3" t="s">
        <v>274</v>
      </c>
      <c r="H112" s="3" t="s">
        <v>405</v>
      </c>
      <c r="I112" s="3" t="s">
        <v>381</v>
      </c>
      <c r="J112" s="3" t="s">
        <v>382</v>
      </c>
      <c r="K112" s="3">
        <v>3.68</v>
      </c>
      <c r="L112" s="3" t="s">
        <v>59</v>
      </c>
      <c r="M112" s="4">
        <v>3.4000000000000002E-2</v>
      </c>
      <c r="N112" s="4">
        <v>7.9000000000000008E-3</v>
      </c>
      <c r="O112" s="5">
        <v>4623</v>
      </c>
      <c r="P112" s="3">
        <v>112.62</v>
      </c>
      <c r="Q112" s="3">
        <v>5.21</v>
      </c>
      <c r="R112" s="4">
        <v>0</v>
      </c>
      <c r="S112" s="4">
        <v>6.7999999999999996E-3</v>
      </c>
      <c r="T112" s="8">
        <f>Q112/'סכום נכסי הקרן'!$C$43</f>
        <v>1.7820176374460286E-3</v>
      </c>
    </row>
    <row r="113" spans="2:20" x14ac:dyDescent="0.2">
      <c r="B113" s="3" t="s">
        <v>472</v>
      </c>
      <c r="C113" s="3">
        <v>6040232</v>
      </c>
      <c r="D113" s="3" t="s">
        <v>256</v>
      </c>
      <c r="E113" s="3" t="s">
        <v>273</v>
      </c>
      <c r="F113" s="3">
        <v>520018078</v>
      </c>
      <c r="G113" s="3" t="s">
        <v>274</v>
      </c>
      <c r="H113" s="3" t="s">
        <v>405</v>
      </c>
      <c r="I113" s="3" t="s">
        <v>381</v>
      </c>
      <c r="J113" s="3" t="s">
        <v>382</v>
      </c>
      <c r="K113" s="3">
        <v>0.85</v>
      </c>
      <c r="L113" s="3" t="s">
        <v>59</v>
      </c>
      <c r="M113" s="4">
        <v>4.3999999999999997E-2</v>
      </c>
      <c r="N113" s="4">
        <v>4.1999999999999997E-3</v>
      </c>
      <c r="O113" s="5">
        <v>1589</v>
      </c>
      <c r="P113" s="3">
        <v>121.41</v>
      </c>
      <c r="Q113" s="3">
        <v>1.93</v>
      </c>
      <c r="R113" s="4">
        <v>0</v>
      </c>
      <c r="S113" s="4">
        <v>2.5000000000000001E-3</v>
      </c>
      <c r="T113" s="8">
        <f>Q113/'סכום נכסי הקרן'!$C$43</f>
        <v>6.6013321310380709E-4</v>
      </c>
    </row>
    <row r="114" spans="2:20" x14ac:dyDescent="0.2">
      <c r="B114" s="3" t="s">
        <v>473</v>
      </c>
      <c r="C114" s="3">
        <v>6040273</v>
      </c>
      <c r="D114" s="3" t="s">
        <v>256</v>
      </c>
      <c r="E114" s="3" t="s">
        <v>273</v>
      </c>
      <c r="F114" s="3">
        <v>520018078</v>
      </c>
      <c r="G114" s="3" t="s">
        <v>274</v>
      </c>
      <c r="H114" s="3" t="s">
        <v>405</v>
      </c>
      <c r="I114" s="3" t="s">
        <v>381</v>
      </c>
      <c r="J114" s="3" t="s">
        <v>382</v>
      </c>
      <c r="K114" s="3">
        <v>0.7</v>
      </c>
      <c r="L114" s="3" t="s">
        <v>59</v>
      </c>
      <c r="M114" s="4">
        <v>2.5999999999999999E-2</v>
      </c>
      <c r="N114" s="4">
        <v>6.1999999999999998E-3</v>
      </c>
      <c r="O114" s="5">
        <v>8086</v>
      </c>
      <c r="P114" s="3">
        <v>108.11</v>
      </c>
      <c r="Q114" s="3">
        <v>8.74</v>
      </c>
      <c r="R114" s="4">
        <v>0</v>
      </c>
      <c r="S114" s="4">
        <v>1.14E-2</v>
      </c>
      <c r="T114" s="8">
        <f>Q114/'סכום נכסי הקרן'!$C$43</f>
        <v>2.9894115453509193E-3</v>
      </c>
    </row>
    <row r="115" spans="2:20" x14ac:dyDescent="0.2">
      <c r="B115" s="3" t="s">
        <v>474</v>
      </c>
      <c r="C115" s="3">
        <v>6040257</v>
      </c>
      <c r="D115" s="3" t="s">
        <v>256</v>
      </c>
      <c r="E115" s="3" t="s">
        <v>273</v>
      </c>
      <c r="F115" s="3">
        <v>520018078</v>
      </c>
      <c r="G115" s="3" t="s">
        <v>274</v>
      </c>
      <c r="H115" s="3" t="s">
        <v>391</v>
      </c>
      <c r="I115" s="3" t="s">
        <v>381</v>
      </c>
      <c r="J115" s="3" t="s">
        <v>382</v>
      </c>
      <c r="K115" s="3">
        <v>3.33</v>
      </c>
      <c r="L115" s="3" t="s">
        <v>59</v>
      </c>
      <c r="M115" s="4">
        <v>0.05</v>
      </c>
      <c r="N115" s="4">
        <v>1.0699999999999999E-2</v>
      </c>
      <c r="O115" s="5">
        <v>2471</v>
      </c>
      <c r="P115" s="3">
        <v>124.81</v>
      </c>
      <c r="Q115" s="3">
        <v>3.08</v>
      </c>
      <c r="R115" s="4">
        <v>0</v>
      </c>
      <c r="S115" s="4">
        <v>4.0000000000000001E-3</v>
      </c>
      <c r="T115" s="8">
        <f>Q115/'סכום נכסי הקרן'!$C$43</f>
        <v>1.0534768374920861E-3</v>
      </c>
    </row>
    <row r="116" spans="2:20" x14ac:dyDescent="0.2">
      <c r="B116" s="3" t="s">
        <v>475</v>
      </c>
      <c r="C116" s="3">
        <v>1940527</v>
      </c>
      <c r="D116" s="3" t="s">
        <v>256</v>
      </c>
      <c r="E116" s="3" t="s">
        <v>273</v>
      </c>
      <c r="F116" s="3">
        <v>520032640</v>
      </c>
      <c r="G116" s="3" t="s">
        <v>274</v>
      </c>
      <c r="H116" s="3" t="s">
        <v>380</v>
      </c>
      <c r="I116" s="3" t="s">
        <v>381</v>
      </c>
      <c r="J116" s="3" t="s">
        <v>382</v>
      </c>
      <c r="K116" s="3">
        <v>1.08</v>
      </c>
      <c r="L116" s="3" t="s">
        <v>59</v>
      </c>
      <c r="M116" s="4">
        <v>4.4999999999999998E-2</v>
      </c>
      <c r="N116" s="4">
        <v>3.5000000000000001E-3</v>
      </c>
      <c r="O116" s="3">
        <v>796</v>
      </c>
      <c r="P116" s="3">
        <v>108.52</v>
      </c>
      <c r="Q116" s="3">
        <v>0.86</v>
      </c>
      <c r="R116" s="4">
        <v>0</v>
      </c>
      <c r="S116" s="4">
        <v>1.1000000000000001E-3</v>
      </c>
      <c r="T116" s="8">
        <f>Q116/'סכום נכסי הקרן'!$C$43</f>
        <v>2.9415262345558246E-4</v>
      </c>
    </row>
    <row r="117" spans="2:20" x14ac:dyDescent="0.2">
      <c r="B117" s="3" t="s">
        <v>476</v>
      </c>
      <c r="C117" s="3">
        <v>1940535</v>
      </c>
      <c r="D117" s="3" t="s">
        <v>256</v>
      </c>
      <c r="E117" s="3" t="s">
        <v>273</v>
      </c>
      <c r="F117" s="3">
        <v>520032640</v>
      </c>
      <c r="G117" s="3" t="s">
        <v>274</v>
      </c>
      <c r="H117" s="3" t="s">
        <v>380</v>
      </c>
      <c r="I117" s="3" t="s">
        <v>381</v>
      </c>
      <c r="J117" s="3" t="s">
        <v>382</v>
      </c>
      <c r="K117" s="3">
        <v>4.96</v>
      </c>
      <c r="L117" s="3" t="s">
        <v>59</v>
      </c>
      <c r="M117" s="4">
        <v>0.05</v>
      </c>
      <c r="N117" s="4">
        <v>9.5999999999999992E-3</v>
      </c>
      <c r="O117" s="5">
        <v>7789</v>
      </c>
      <c r="P117" s="3">
        <v>126.5</v>
      </c>
      <c r="Q117" s="3">
        <v>9.85</v>
      </c>
      <c r="R117" s="4">
        <v>0</v>
      </c>
      <c r="S117" s="4">
        <v>1.29E-2</v>
      </c>
      <c r="T117" s="8">
        <f>Q117/'סכום נכסי הקרן'!$C$43</f>
        <v>3.369073652369171E-3</v>
      </c>
    </row>
    <row r="118" spans="2:20" x14ac:dyDescent="0.2">
      <c r="B118" s="3" t="s">
        <v>477</v>
      </c>
      <c r="C118" s="3">
        <v>1940568</v>
      </c>
      <c r="D118" s="3" t="s">
        <v>256</v>
      </c>
      <c r="E118" s="3" t="s">
        <v>273</v>
      </c>
      <c r="F118" s="3">
        <v>520032640</v>
      </c>
      <c r="G118" s="3" t="s">
        <v>274</v>
      </c>
      <c r="H118" s="3" t="s">
        <v>380</v>
      </c>
      <c r="I118" s="3" t="s">
        <v>381</v>
      </c>
      <c r="J118" s="3" t="s">
        <v>382</v>
      </c>
      <c r="K118" s="3">
        <v>2.66</v>
      </c>
      <c r="L118" s="3" t="s">
        <v>59</v>
      </c>
      <c r="M118" s="4">
        <v>1.6E-2</v>
      </c>
      <c r="N118" s="4">
        <v>9.9000000000000008E-3</v>
      </c>
      <c r="O118" s="5">
        <v>7782</v>
      </c>
      <c r="P118" s="3">
        <v>102.07</v>
      </c>
      <c r="Q118" s="3">
        <v>7.94</v>
      </c>
      <c r="R118" s="4">
        <v>0</v>
      </c>
      <c r="S118" s="4">
        <v>1.04E-2</v>
      </c>
      <c r="T118" s="8">
        <f>Q118/'סכום נכסי הקרן'!$C$43</f>
        <v>2.7157811979503779E-3</v>
      </c>
    </row>
    <row r="119" spans="2:20" x14ac:dyDescent="0.2">
      <c r="B119" s="3" t="s">
        <v>478</v>
      </c>
      <c r="C119" s="3">
        <v>1940543</v>
      </c>
      <c r="D119" s="3" t="s">
        <v>256</v>
      </c>
      <c r="E119" s="3" t="s">
        <v>273</v>
      </c>
      <c r="F119" s="3">
        <v>520032640</v>
      </c>
      <c r="G119" s="3" t="s">
        <v>274</v>
      </c>
      <c r="H119" s="3" t="s">
        <v>405</v>
      </c>
      <c r="J119" s="3" t="s">
        <v>382</v>
      </c>
      <c r="K119" s="3">
        <v>4.9000000000000004</v>
      </c>
      <c r="L119" s="3" t="s">
        <v>59</v>
      </c>
      <c r="M119" s="4">
        <v>4.2000000000000003E-2</v>
      </c>
      <c r="N119" s="4">
        <v>9.9000000000000008E-3</v>
      </c>
      <c r="O119" s="5">
        <v>2465</v>
      </c>
      <c r="P119" s="3">
        <v>120.24</v>
      </c>
      <c r="Q119" s="3">
        <v>2.96</v>
      </c>
      <c r="R119" s="4">
        <v>0</v>
      </c>
      <c r="S119" s="4">
        <v>3.8999999999999998E-3</v>
      </c>
      <c r="T119" s="8">
        <f>Q119/'סכום נכסי הקרן'!$C$43</f>
        <v>1.0124322853820047E-3</v>
      </c>
    </row>
    <row r="120" spans="2:20" x14ac:dyDescent="0.2">
      <c r="B120" s="3" t="s">
        <v>479</v>
      </c>
      <c r="C120" s="3">
        <v>1940501</v>
      </c>
      <c r="D120" s="3" t="s">
        <v>256</v>
      </c>
      <c r="E120" s="3" t="s">
        <v>273</v>
      </c>
      <c r="F120" s="3">
        <v>520032640</v>
      </c>
      <c r="G120" s="3" t="s">
        <v>274</v>
      </c>
      <c r="H120" s="3" t="s">
        <v>405</v>
      </c>
      <c r="I120" s="3" t="s">
        <v>381</v>
      </c>
      <c r="J120" s="3" t="s">
        <v>382</v>
      </c>
      <c r="K120" s="3">
        <v>4.1399999999999997</v>
      </c>
      <c r="L120" s="3" t="s">
        <v>59</v>
      </c>
      <c r="M120" s="4">
        <v>0.04</v>
      </c>
      <c r="N120" s="4">
        <v>8.3999999999999995E-3</v>
      </c>
      <c r="O120" s="5">
        <v>7179</v>
      </c>
      <c r="P120" s="3">
        <v>119.39</v>
      </c>
      <c r="Q120" s="3">
        <v>8.57</v>
      </c>
      <c r="R120" s="4">
        <v>0</v>
      </c>
      <c r="S120" s="4">
        <v>1.12E-2</v>
      </c>
      <c r="T120" s="8">
        <f>Q120/'סכום נכסי הקרן'!$C$43</f>
        <v>2.9312650965283046E-3</v>
      </c>
    </row>
    <row r="121" spans="2:20" x14ac:dyDescent="0.2">
      <c r="B121" s="3" t="s">
        <v>480</v>
      </c>
      <c r="C121" s="3">
        <v>1940402</v>
      </c>
      <c r="D121" s="3" t="s">
        <v>256</v>
      </c>
      <c r="E121" s="3" t="s">
        <v>273</v>
      </c>
      <c r="F121" s="3">
        <v>520032640</v>
      </c>
      <c r="G121" s="3" t="s">
        <v>274</v>
      </c>
      <c r="H121" s="3" t="s">
        <v>405</v>
      </c>
      <c r="I121" s="3" t="s">
        <v>381</v>
      </c>
      <c r="J121" s="3" t="s">
        <v>382</v>
      </c>
      <c r="K121" s="3">
        <v>2.15</v>
      </c>
      <c r="L121" s="3" t="s">
        <v>59</v>
      </c>
      <c r="M121" s="4">
        <v>4.1000000000000002E-2</v>
      </c>
      <c r="N121" s="4">
        <v>8.2000000000000007E-3</v>
      </c>
      <c r="O121" s="5">
        <v>9628</v>
      </c>
      <c r="P121" s="3">
        <v>132.30000000000001</v>
      </c>
      <c r="Q121" s="3">
        <v>12.74</v>
      </c>
      <c r="R121" s="4">
        <v>0</v>
      </c>
      <c r="S121" s="4">
        <v>1.66E-2</v>
      </c>
      <c r="T121" s="8">
        <f>Q121/'סכום נכסי הקרן'!$C$43</f>
        <v>4.3575632823536284E-3</v>
      </c>
    </row>
    <row r="122" spans="2:20" x14ac:dyDescent="0.2">
      <c r="B122" s="3" t="s">
        <v>100</v>
      </c>
      <c r="C122" s="3">
        <v>1940444</v>
      </c>
      <c r="D122" s="3" t="s">
        <v>256</v>
      </c>
      <c r="E122" s="3" t="s">
        <v>273</v>
      </c>
      <c r="F122" s="3">
        <v>520032640</v>
      </c>
      <c r="G122" s="3" t="s">
        <v>274</v>
      </c>
      <c r="H122" s="3" t="s">
        <v>391</v>
      </c>
      <c r="I122" s="3" t="s">
        <v>381</v>
      </c>
      <c r="J122" s="3" t="s">
        <v>382</v>
      </c>
      <c r="K122" s="3">
        <v>3.2</v>
      </c>
      <c r="L122" s="3" t="s">
        <v>59</v>
      </c>
      <c r="M122" s="4">
        <v>6.5000000000000002E-2</v>
      </c>
      <c r="N122" s="4">
        <v>1.1299999999999999E-2</v>
      </c>
      <c r="O122" s="5">
        <v>3892</v>
      </c>
      <c r="P122" s="3">
        <v>130.1</v>
      </c>
      <c r="Q122" s="3">
        <v>5.0599999999999996</v>
      </c>
      <c r="R122" s="4">
        <v>0</v>
      </c>
      <c r="S122" s="4">
        <v>6.6E-3</v>
      </c>
      <c r="T122" s="8">
        <f>Q122/'סכום נכסי הקרן'!$C$43</f>
        <v>1.730711947308427E-3</v>
      </c>
    </row>
    <row r="123" spans="2:20" x14ac:dyDescent="0.2">
      <c r="B123" s="3" t="s">
        <v>101</v>
      </c>
      <c r="C123" s="3">
        <v>1127422</v>
      </c>
      <c r="D123" s="3" t="s">
        <v>256</v>
      </c>
      <c r="E123" s="3" t="s">
        <v>273</v>
      </c>
      <c r="F123" s="3">
        <v>513682146</v>
      </c>
      <c r="G123" s="3" t="s">
        <v>274</v>
      </c>
      <c r="H123" s="3" t="s">
        <v>387</v>
      </c>
      <c r="I123" s="3" t="s">
        <v>381</v>
      </c>
      <c r="J123" s="3" t="s">
        <v>382</v>
      </c>
      <c r="K123" s="3">
        <v>2.95</v>
      </c>
      <c r="L123" s="3" t="s">
        <v>59</v>
      </c>
      <c r="M123" s="4">
        <v>0.02</v>
      </c>
      <c r="N123" s="4">
        <v>8.9999999999999993E-3</v>
      </c>
      <c r="O123" s="5">
        <v>1757</v>
      </c>
      <c r="P123" s="3">
        <v>103.84</v>
      </c>
      <c r="Q123" s="3">
        <v>1.82</v>
      </c>
      <c r="R123" s="4">
        <v>0</v>
      </c>
      <c r="S123" s="4">
        <v>2.3999999999999998E-3</v>
      </c>
      <c r="T123" s="8">
        <f>Q123/'סכום נכסי הקרן'!$C$43</f>
        <v>6.2250904033623266E-4</v>
      </c>
    </row>
    <row r="124" spans="2:20" x14ac:dyDescent="0.2">
      <c r="B124" s="3" t="s">
        <v>102</v>
      </c>
      <c r="C124" s="3">
        <v>1129550</v>
      </c>
      <c r="D124" s="3" t="s">
        <v>256</v>
      </c>
      <c r="E124" s="3" t="s">
        <v>273</v>
      </c>
      <c r="F124" s="3">
        <v>510560188</v>
      </c>
      <c r="G124" s="3" t="s">
        <v>283</v>
      </c>
      <c r="H124" s="3" t="s">
        <v>409</v>
      </c>
      <c r="I124" s="3" t="s">
        <v>385</v>
      </c>
      <c r="J124" s="3" t="s">
        <v>382</v>
      </c>
      <c r="K124" s="3">
        <v>2.4900000000000002</v>
      </c>
      <c r="L124" s="3" t="s">
        <v>59</v>
      </c>
      <c r="M124" s="4">
        <v>4.8000000000000001E-2</v>
      </c>
      <c r="N124" s="4">
        <v>1.8499999999999999E-2</v>
      </c>
      <c r="O124" s="3">
        <v>654</v>
      </c>
      <c r="P124" s="3">
        <v>107.38</v>
      </c>
      <c r="Q124" s="3">
        <v>0.7</v>
      </c>
      <c r="R124" s="4">
        <v>0</v>
      </c>
      <c r="S124" s="4">
        <v>8.9999999999999998E-4</v>
      </c>
      <c r="T124" s="8">
        <f>Q124/'סכום נכסי הקרן'!$C$43</f>
        <v>2.3942655397547408E-4</v>
      </c>
    </row>
    <row r="125" spans="2:20" x14ac:dyDescent="0.2">
      <c r="B125" s="3" t="s">
        <v>481</v>
      </c>
      <c r="C125" s="3">
        <v>1132232</v>
      </c>
      <c r="D125" s="3" t="s">
        <v>256</v>
      </c>
      <c r="E125" s="3" t="s">
        <v>273</v>
      </c>
      <c r="F125" s="3">
        <v>510560188</v>
      </c>
      <c r="G125" s="3" t="s">
        <v>283</v>
      </c>
      <c r="H125" s="3" t="s">
        <v>409</v>
      </c>
      <c r="I125" s="3" t="s">
        <v>385</v>
      </c>
      <c r="J125" s="3" t="s">
        <v>382</v>
      </c>
      <c r="K125" s="3">
        <v>4.8600000000000003</v>
      </c>
      <c r="L125" s="3" t="s">
        <v>59</v>
      </c>
      <c r="M125" s="4">
        <v>3.6999999999999998E-2</v>
      </c>
      <c r="N125" s="4">
        <v>3.4799999999999998E-2</v>
      </c>
      <c r="O125" s="5">
        <v>1632</v>
      </c>
      <c r="P125" s="3">
        <v>101.8</v>
      </c>
      <c r="Q125" s="3">
        <v>1.66</v>
      </c>
      <c r="R125" s="4">
        <v>0</v>
      </c>
      <c r="S125" s="4">
        <v>2.2000000000000001E-3</v>
      </c>
      <c r="T125" s="8">
        <f>Q125/'סכום נכסי הקרן'!$C$43</f>
        <v>5.677829708561243E-4</v>
      </c>
    </row>
    <row r="126" spans="2:20" x14ac:dyDescent="0.2">
      <c r="B126" s="3" t="s">
        <v>482</v>
      </c>
      <c r="C126" s="3">
        <v>1122233</v>
      </c>
      <c r="D126" s="3" t="s">
        <v>256</v>
      </c>
      <c r="E126" s="3" t="s">
        <v>273</v>
      </c>
      <c r="F126" s="3">
        <v>510560188</v>
      </c>
      <c r="G126" s="3" t="s">
        <v>283</v>
      </c>
      <c r="H126" s="3" t="s">
        <v>409</v>
      </c>
      <c r="J126" s="3" t="s">
        <v>382</v>
      </c>
      <c r="K126" s="3">
        <v>1.28</v>
      </c>
      <c r="L126" s="3" t="s">
        <v>59</v>
      </c>
      <c r="M126" s="4">
        <v>5.8999999999999997E-2</v>
      </c>
      <c r="N126" s="4">
        <v>1.7100000000000001E-2</v>
      </c>
      <c r="O126" s="3">
        <v>875</v>
      </c>
      <c r="P126" s="3">
        <v>113.26</v>
      </c>
      <c r="Q126" s="3">
        <v>0.99</v>
      </c>
      <c r="R126" s="4">
        <v>0</v>
      </c>
      <c r="S126" s="4">
        <v>1.2999999999999999E-3</v>
      </c>
      <c r="T126" s="8">
        <f>Q126/'סכום נכסי הקרן'!$C$43</f>
        <v>3.3861755490817051E-4</v>
      </c>
    </row>
    <row r="127" spans="2:20" x14ac:dyDescent="0.2">
      <c r="B127" s="3" t="s">
        <v>104</v>
      </c>
      <c r="C127" s="3">
        <v>1125996</v>
      </c>
      <c r="D127" s="3" t="s">
        <v>256</v>
      </c>
      <c r="E127" s="3" t="s">
        <v>273</v>
      </c>
      <c r="F127" s="3">
        <v>511930125</v>
      </c>
      <c r="G127" s="3" t="s">
        <v>395</v>
      </c>
      <c r="H127" s="3" t="s">
        <v>387</v>
      </c>
      <c r="I127" s="3" t="s">
        <v>381</v>
      </c>
      <c r="J127" s="3" t="s">
        <v>382</v>
      </c>
      <c r="K127" s="3">
        <v>1.96</v>
      </c>
      <c r="L127" s="3" t="s">
        <v>59</v>
      </c>
      <c r="M127" s="4">
        <v>4.3400000000000001E-2</v>
      </c>
      <c r="N127" s="4">
        <v>1.15E-2</v>
      </c>
      <c r="O127" s="5">
        <v>1590</v>
      </c>
      <c r="P127" s="3">
        <v>108.95</v>
      </c>
      <c r="Q127" s="3">
        <v>1.73</v>
      </c>
      <c r="R127" s="4">
        <v>0</v>
      </c>
      <c r="S127" s="4">
        <v>2.3E-3</v>
      </c>
      <c r="T127" s="8">
        <f>Q127/'סכום נכסי הקרן'!$C$43</f>
        <v>5.9172562625367173E-4</v>
      </c>
    </row>
    <row r="128" spans="2:20" x14ac:dyDescent="0.2">
      <c r="B128" s="3" t="s">
        <v>105</v>
      </c>
      <c r="C128" s="3">
        <v>1132828</v>
      </c>
      <c r="D128" s="3" t="s">
        <v>256</v>
      </c>
      <c r="E128" s="3" t="s">
        <v>273</v>
      </c>
      <c r="F128" s="3">
        <v>511930125</v>
      </c>
      <c r="G128" s="3" t="s">
        <v>395</v>
      </c>
      <c r="H128" s="3" t="s">
        <v>387</v>
      </c>
      <c r="I128" s="3" t="s">
        <v>381</v>
      </c>
      <c r="J128" s="3" t="s">
        <v>382</v>
      </c>
      <c r="K128" s="3">
        <v>4.53</v>
      </c>
      <c r="L128" s="3" t="s">
        <v>59</v>
      </c>
      <c r="M128" s="4">
        <v>1.9800000000000002E-2</v>
      </c>
      <c r="N128" s="4">
        <v>1.9800000000000002E-2</v>
      </c>
      <c r="O128" s="5">
        <v>2347</v>
      </c>
      <c r="P128" s="3">
        <v>100.02</v>
      </c>
      <c r="Q128" s="3">
        <v>2.35</v>
      </c>
      <c r="R128" s="4">
        <v>0</v>
      </c>
      <c r="S128" s="4">
        <v>3.0999999999999999E-3</v>
      </c>
      <c r="T128" s="8">
        <f>Q128/'סכום נכסי הקרן'!$C$43</f>
        <v>8.0378914548909165E-4</v>
      </c>
    </row>
    <row r="129" spans="2:20" x14ac:dyDescent="0.2">
      <c r="B129" s="3" t="s">
        <v>483</v>
      </c>
      <c r="C129" s="3">
        <v>1107333</v>
      </c>
      <c r="D129" s="3" t="s">
        <v>256</v>
      </c>
      <c r="E129" s="3" t="s">
        <v>273</v>
      </c>
      <c r="F129" s="3">
        <v>511930125</v>
      </c>
      <c r="G129" s="3" t="s">
        <v>395</v>
      </c>
      <c r="H129" s="3" t="s">
        <v>387</v>
      </c>
      <c r="I129" s="3" t="s">
        <v>381</v>
      </c>
      <c r="J129" s="3" t="s">
        <v>382</v>
      </c>
      <c r="K129" s="3">
        <v>0.5</v>
      </c>
      <c r="L129" s="3" t="s">
        <v>59</v>
      </c>
      <c r="M129" s="4">
        <v>5.1900000000000002E-2</v>
      </c>
      <c r="N129" s="4">
        <v>1.5699999999999999E-2</v>
      </c>
      <c r="O129" s="3">
        <v>740</v>
      </c>
      <c r="P129" s="3">
        <v>121.21</v>
      </c>
      <c r="Q129" s="3">
        <v>0.9</v>
      </c>
      <c r="R129" s="4">
        <v>0</v>
      </c>
      <c r="S129" s="4">
        <v>1.1999999999999999E-3</v>
      </c>
      <c r="T129" s="8">
        <f>Q129/'סכום נכסי הקרן'!$C$43</f>
        <v>3.0783414082560958E-4</v>
      </c>
    </row>
    <row r="130" spans="2:20" x14ac:dyDescent="0.2">
      <c r="B130" s="3" t="s">
        <v>484</v>
      </c>
      <c r="C130" s="3">
        <v>1130426</v>
      </c>
      <c r="D130" s="3" t="s">
        <v>256</v>
      </c>
      <c r="E130" s="3" t="s">
        <v>273</v>
      </c>
      <c r="F130" s="3">
        <v>511659401</v>
      </c>
      <c r="G130" s="3" t="s">
        <v>283</v>
      </c>
      <c r="H130" s="3" t="s">
        <v>391</v>
      </c>
      <c r="J130" s="3" t="s">
        <v>382</v>
      </c>
      <c r="K130" s="3">
        <v>2.63</v>
      </c>
      <c r="L130" s="3" t="s">
        <v>59</v>
      </c>
      <c r="M130" s="4">
        <v>1.6400000000000001E-2</v>
      </c>
      <c r="N130" s="4">
        <v>1.2800000000000001E-2</v>
      </c>
      <c r="O130" s="5">
        <v>1563</v>
      </c>
      <c r="P130" s="3">
        <v>101.5</v>
      </c>
      <c r="Q130" s="3">
        <v>1.59</v>
      </c>
      <c r="R130" s="4">
        <v>0</v>
      </c>
      <c r="S130" s="4">
        <v>2.0999999999999999E-3</v>
      </c>
      <c r="T130" s="8">
        <f>Q130/'סכום נכסי הקרן'!$C$43</f>
        <v>5.4384031545857687E-4</v>
      </c>
    </row>
    <row r="131" spans="2:20" x14ac:dyDescent="0.2">
      <c r="B131" s="3" t="s">
        <v>485</v>
      </c>
      <c r="C131" s="3">
        <v>1133487</v>
      </c>
      <c r="D131" s="3" t="s">
        <v>256</v>
      </c>
      <c r="E131" s="3" t="s">
        <v>273</v>
      </c>
      <c r="F131" s="3">
        <v>511659401</v>
      </c>
      <c r="G131" s="3" t="s">
        <v>283</v>
      </c>
      <c r="H131" s="3" t="s">
        <v>391</v>
      </c>
      <c r="I131" s="3" t="s">
        <v>381</v>
      </c>
      <c r="J131" s="3" t="s">
        <v>382</v>
      </c>
      <c r="K131" s="3">
        <v>6.6</v>
      </c>
      <c r="L131" s="3" t="s">
        <v>59</v>
      </c>
      <c r="M131" s="4">
        <v>2.3400000000000001E-2</v>
      </c>
      <c r="N131" s="4">
        <v>2.3599999999999999E-2</v>
      </c>
      <c r="O131" s="5">
        <v>3453</v>
      </c>
      <c r="P131" s="3">
        <v>101.81</v>
      </c>
      <c r="Q131" s="3">
        <v>3.52</v>
      </c>
      <c r="R131" s="4">
        <v>0</v>
      </c>
      <c r="S131" s="4">
        <v>4.5999999999999999E-3</v>
      </c>
      <c r="T131" s="8">
        <f>Q131/'סכום נכסי הקרן'!$C$43</f>
        <v>1.2039735285623841E-3</v>
      </c>
    </row>
    <row r="132" spans="2:20" x14ac:dyDescent="0.2">
      <c r="B132" s="3" t="s">
        <v>486</v>
      </c>
      <c r="C132" s="3">
        <v>1122670</v>
      </c>
      <c r="D132" s="3" t="s">
        <v>256</v>
      </c>
      <c r="E132" s="3" t="s">
        <v>273</v>
      </c>
      <c r="F132" s="3">
        <v>511659401</v>
      </c>
      <c r="G132" s="3" t="s">
        <v>283</v>
      </c>
      <c r="H132" s="3" t="s">
        <v>391</v>
      </c>
      <c r="I132" s="3" t="s">
        <v>381</v>
      </c>
      <c r="J132" s="3" t="s">
        <v>382</v>
      </c>
      <c r="K132" s="3">
        <v>1.01</v>
      </c>
      <c r="L132" s="3" t="s">
        <v>59</v>
      </c>
      <c r="M132" s="4">
        <v>3.2000000000000001E-2</v>
      </c>
      <c r="N132" s="4">
        <v>1.0699999999999999E-2</v>
      </c>
      <c r="O132" s="3">
        <v>974</v>
      </c>
      <c r="P132" s="3">
        <v>107.43</v>
      </c>
      <c r="Q132" s="3">
        <v>1.05</v>
      </c>
      <c r="R132" s="4">
        <v>0</v>
      </c>
      <c r="S132" s="4">
        <v>1.4E-3</v>
      </c>
      <c r="T132" s="8">
        <f>Q132/'סכום נכסי הקרן'!$C$43</f>
        <v>3.5913983096321118E-4</v>
      </c>
    </row>
    <row r="133" spans="2:20" x14ac:dyDescent="0.2">
      <c r="B133" s="3" t="s">
        <v>487</v>
      </c>
      <c r="C133" s="3">
        <v>1136050</v>
      </c>
      <c r="D133" s="3" t="s">
        <v>256</v>
      </c>
      <c r="E133" s="3" t="s">
        <v>273</v>
      </c>
      <c r="F133" s="3">
        <v>513754069</v>
      </c>
      <c r="G133" s="3" t="s">
        <v>322</v>
      </c>
      <c r="H133" s="3" t="s">
        <v>384</v>
      </c>
      <c r="I133" s="3" t="s">
        <v>385</v>
      </c>
      <c r="J133" s="3" t="s">
        <v>382</v>
      </c>
      <c r="K133" s="3">
        <v>7.71</v>
      </c>
      <c r="L133" s="3" t="s">
        <v>59</v>
      </c>
      <c r="M133" s="4">
        <v>2.4799999999999999E-2</v>
      </c>
      <c r="N133" s="4">
        <v>2.5000000000000001E-2</v>
      </c>
      <c r="O133" s="5">
        <v>1046</v>
      </c>
      <c r="P133" s="3">
        <v>100.95</v>
      </c>
      <c r="Q133" s="3">
        <v>1.06</v>
      </c>
      <c r="R133" s="4">
        <v>0</v>
      </c>
      <c r="S133" s="4">
        <v>1.4E-3</v>
      </c>
      <c r="T133" s="8">
        <f>Q133/'סכום נכסי הקרן'!$C$43</f>
        <v>3.6256021030571793E-4</v>
      </c>
    </row>
    <row r="134" spans="2:20" x14ac:dyDescent="0.2">
      <c r="B134" s="3" t="s">
        <v>488</v>
      </c>
      <c r="C134" s="3">
        <v>1120120</v>
      </c>
      <c r="D134" s="3" t="s">
        <v>256</v>
      </c>
      <c r="E134" s="3" t="s">
        <v>273</v>
      </c>
      <c r="F134" s="3">
        <v>513754069</v>
      </c>
      <c r="G134" s="3" t="s">
        <v>322</v>
      </c>
      <c r="H134" s="3" t="s">
        <v>384</v>
      </c>
      <c r="I134" s="3" t="s">
        <v>381</v>
      </c>
      <c r="J134" s="3" t="s">
        <v>382</v>
      </c>
      <c r="K134" s="3">
        <v>4.22</v>
      </c>
      <c r="L134" s="3" t="s">
        <v>59</v>
      </c>
      <c r="M134" s="4">
        <v>3.7499999999999999E-2</v>
      </c>
      <c r="N134" s="4">
        <v>1.43E-2</v>
      </c>
      <c r="O134" s="5">
        <v>1914</v>
      </c>
      <c r="P134" s="3">
        <v>118.93</v>
      </c>
      <c r="Q134" s="3">
        <v>2.2799999999999998</v>
      </c>
      <c r="R134" s="4">
        <v>0</v>
      </c>
      <c r="S134" s="4">
        <v>3.0000000000000001E-3</v>
      </c>
      <c r="T134" s="8">
        <f>Q134/'סכום נכסי הקרן'!$C$43</f>
        <v>7.7984649009154412E-4</v>
      </c>
    </row>
    <row r="135" spans="2:20" x14ac:dyDescent="0.2">
      <c r="B135" s="3" t="s">
        <v>489</v>
      </c>
      <c r="C135" s="3">
        <v>1138924</v>
      </c>
      <c r="D135" s="3" t="s">
        <v>256</v>
      </c>
      <c r="E135" s="3" t="s">
        <v>273</v>
      </c>
      <c r="F135" s="3">
        <v>513623314</v>
      </c>
      <c r="G135" s="3" t="s">
        <v>698</v>
      </c>
      <c r="H135" s="3" t="s">
        <v>387</v>
      </c>
      <c r="I135" s="3" t="s">
        <v>385</v>
      </c>
      <c r="J135" s="3" t="s">
        <v>382</v>
      </c>
      <c r="K135" s="3">
        <v>6.61</v>
      </c>
      <c r="L135" s="3" t="s">
        <v>59</v>
      </c>
      <c r="M135" s="4">
        <v>1.34E-2</v>
      </c>
      <c r="N135" s="4">
        <v>1.9E-2</v>
      </c>
      <c r="O135" s="3">
        <v>940</v>
      </c>
      <c r="P135" s="3">
        <v>96.69</v>
      </c>
      <c r="Q135" s="3">
        <v>0.91</v>
      </c>
      <c r="R135" s="4">
        <v>0</v>
      </c>
      <c r="S135" s="4">
        <v>1.1999999999999999E-3</v>
      </c>
      <c r="T135" s="8">
        <f>Q135/'סכום נכסי הקרן'!$C$43</f>
        <v>3.1125452016811633E-4</v>
      </c>
    </row>
    <row r="136" spans="2:20" x14ac:dyDescent="0.2">
      <c r="B136" s="3" t="s">
        <v>490</v>
      </c>
      <c r="C136" s="3">
        <v>1129279</v>
      </c>
      <c r="D136" s="3" t="s">
        <v>256</v>
      </c>
      <c r="E136" s="3" t="s">
        <v>273</v>
      </c>
      <c r="F136" s="3">
        <v>513623314</v>
      </c>
      <c r="G136" s="3" t="s">
        <v>283</v>
      </c>
      <c r="H136" s="3" t="s">
        <v>387</v>
      </c>
      <c r="I136" s="3" t="s">
        <v>385</v>
      </c>
      <c r="J136" s="3" t="s">
        <v>382</v>
      </c>
      <c r="K136" s="3">
        <v>4.13</v>
      </c>
      <c r="L136" s="3" t="s">
        <v>59</v>
      </c>
      <c r="M136" s="4">
        <v>2.8500000000000001E-2</v>
      </c>
      <c r="N136" s="4">
        <v>1.7399999999999999E-2</v>
      </c>
      <c r="O136" s="5">
        <v>1284</v>
      </c>
      <c r="P136" s="3">
        <v>105.81</v>
      </c>
      <c r="Q136" s="3">
        <v>1.36</v>
      </c>
      <c r="R136" s="4">
        <v>0</v>
      </c>
      <c r="S136" s="4">
        <v>1.8E-3</v>
      </c>
      <c r="T136" s="8">
        <f>Q136/'סכום נכסי הקרן'!$C$43</f>
        <v>4.6517159058092114E-4</v>
      </c>
    </row>
    <row r="137" spans="2:20" x14ac:dyDescent="0.2">
      <c r="B137" s="3" t="s">
        <v>108</v>
      </c>
      <c r="C137" s="3">
        <v>1118033</v>
      </c>
      <c r="D137" s="3" t="s">
        <v>256</v>
      </c>
      <c r="E137" s="3" t="s">
        <v>273</v>
      </c>
      <c r="F137" s="3">
        <v>513623314</v>
      </c>
      <c r="G137" s="3" t="s">
        <v>283</v>
      </c>
      <c r="H137" s="3" t="s">
        <v>387</v>
      </c>
      <c r="I137" s="3" t="s">
        <v>385</v>
      </c>
      <c r="J137" s="3" t="s">
        <v>382</v>
      </c>
      <c r="K137" s="3">
        <v>2.75</v>
      </c>
      <c r="L137" s="3" t="s">
        <v>59</v>
      </c>
      <c r="M137" s="4">
        <v>3.7699999999999997E-2</v>
      </c>
      <c r="N137" s="4">
        <v>1.09E-2</v>
      </c>
      <c r="O137" s="3">
        <v>949</v>
      </c>
      <c r="P137" s="3">
        <v>115.74</v>
      </c>
      <c r="Q137" s="3">
        <v>1.1000000000000001</v>
      </c>
      <c r="R137" s="4">
        <v>0</v>
      </c>
      <c r="S137" s="4">
        <v>1.4E-3</v>
      </c>
      <c r="T137" s="8">
        <f>Q137/'סכום נכסי הקרן'!$C$43</f>
        <v>3.7624172767574505E-4</v>
      </c>
    </row>
    <row r="138" spans="2:20" x14ac:dyDescent="0.2">
      <c r="B138" s="3" t="s">
        <v>491</v>
      </c>
      <c r="C138" s="3">
        <v>1106947</v>
      </c>
      <c r="D138" s="3" t="s">
        <v>256</v>
      </c>
      <c r="E138" s="3" t="s">
        <v>273</v>
      </c>
      <c r="F138" s="3">
        <v>513623314</v>
      </c>
      <c r="G138" s="3" t="s">
        <v>283</v>
      </c>
      <c r="H138" s="3" t="s">
        <v>387</v>
      </c>
      <c r="I138" s="3" t="s">
        <v>381</v>
      </c>
      <c r="J138" s="3" t="s">
        <v>382</v>
      </c>
      <c r="K138" s="3">
        <v>1.22</v>
      </c>
      <c r="L138" s="3" t="s">
        <v>59</v>
      </c>
      <c r="M138" s="4">
        <v>4.8500000000000001E-2</v>
      </c>
      <c r="N138" s="4">
        <v>1.0999999999999999E-2</v>
      </c>
      <c r="O138" s="3">
        <v>928</v>
      </c>
      <c r="P138" s="3">
        <v>126.9</v>
      </c>
      <c r="Q138" s="3">
        <v>1.18</v>
      </c>
      <c r="R138" s="4">
        <v>0</v>
      </c>
      <c r="S138" s="4">
        <v>1.5E-3</v>
      </c>
      <c r="T138" s="8">
        <f>Q138/'סכום נכסי הקרן'!$C$43</f>
        <v>4.0360476241579917E-4</v>
      </c>
    </row>
    <row r="139" spans="2:20" x14ac:dyDescent="0.2">
      <c r="B139" s="3" t="s">
        <v>492</v>
      </c>
      <c r="C139" s="3">
        <v>1134436</v>
      </c>
      <c r="D139" s="3" t="s">
        <v>256</v>
      </c>
      <c r="E139" s="3" t="s">
        <v>273</v>
      </c>
      <c r="F139" s="3">
        <v>510960719</v>
      </c>
      <c r="G139" s="3" t="s">
        <v>283</v>
      </c>
      <c r="H139" s="3" t="s">
        <v>405</v>
      </c>
      <c r="I139" s="3" t="s">
        <v>381</v>
      </c>
      <c r="J139" s="3" t="s">
        <v>382</v>
      </c>
      <c r="K139" s="3">
        <v>4.1399999999999997</v>
      </c>
      <c r="L139" s="3" t="s">
        <v>59</v>
      </c>
      <c r="M139" s="4">
        <v>6.4999999999999997E-3</v>
      </c>
      <c r="N139" s="4">
        <v>1.1299999999999999E-2</v>
      </c>
      <c r="O139" s="5">
        <v>2721</v>
      </c>
      <c r="P139" s="3">
        <v>98.22</v>
      </c>
      <c r="Q139" s="3">
        <v>2.67</v>
      </c>
      <c r="R139" s="4">
        <v>0</v>
      </c>
      <c r="S139" s="4">
        <v>3.5000000000000001E-3</v>
      </c>
      <c r="T139" s="8">
        <f>Q139/'סכום נכסי הקרן'!$C$43</f>
        <v>9.1324128444930837E-4</v>
      </c>
    </row>
    <row r="140" spans="2:20" x14ac:dyDescent="0.2">
      <c r="B140" s="3" t="s">
        <v>111</v>
      </c>
      <c r="C140" s="3">
        <v>1136324</v>
      </c>
      <c r="D140" s="3" t="s">
        <v>256</v>
      </c>
      <c r="E140" s="3" t="s">
        <v>273</v>
      </c>
      <c r="F140" s="3">
        <v>510960719</v>
      </c>
      <c r="G140" s="3" t="s">
        <v>283</v>
      </c>
      <c r="H140" s="3" t="s">
        <v>405</v>
      </c>
      <c r="I140" s="3" t="s">
        <v>381</v>
      </c>
      <c r="J140" s="3" t="s">
        <v>382</v>
      </c>
      <c r="K140" s="3">
        <v>5.69</v>
      </c>
      <c r="L140" s="3" t="s">
        <v>59</v>
      </c>
      <c r="M140" s="4">
        <v>1.6400000000000001E-2</v>
      </c>
      <c r="N140" s="4">
        <v>1.5100000000000001E-2</v>
      </c>
      <c r="O140" s="5">
        <v>2484</v>
      </c>
      <c r="P140" s="3">
        <v>100.78</v>
      </c>
      <c r="Q140" s="3">
        <v>2.5</v>
      </c>
      <c r="R140" s="4">
        <v>0</v>
      </c>
      <c r="S140" s="4">
        <v>3.3E-3</v>
      </c>
      <c r="T140" s="8">
        <f>Q140/'סכום נכסי הקרן'!$C$43</f>
        <v>8.550948356266932E-4</v>
      </c>
    </row>
    <row r="141" spans="2:20" x14ac:dyDescent="0.2">
      <c r="B141" s="3" t="s">
        <v>493</v>
      </c>
      <c r="C141" s="3">
        <v>1138650</v>
      </c>
      <c r="D141" s="3" t="s">
        <v>256</v>
      </c>
      <c r="E141" s="3" t="s">
        <v>273</v>
      </c>
      <c r="F141" s="3">
        <v>510960719</v>
      </c>
      <c r="G141" s="3" t="s">
        <v>283</v>
      </c>
      <c r="H141" s="3" t="s">
        <v>405</v>
      </c>
      <c r="I141" s="3" t="s">
        <v>385</v>
      </c>
      <c r="J141" s="3" t="s">
        <v>382</v>
      </c>
      <c r="K141" s="3">
        <v>6.99</v>
      </c>
      <c r="L141" s="3" t="s">
        <v>59</v>
      </c>
      <c r="M141" s="4">
        <v>1.34E-2</v>
      </c>
      <c r="N141" s="4">
        <v>1.84E-2</v>
      </c>
      <c r="O141" s="5">
        <v>5422</v>
      </c>
      <c r="P141" s="3">
        <v>97.37</v>
      </c>
      <c r="Q141" s="3">
        <v>5.28</v>
      </c>
      <c r="R141" s="4">
        <v>0</v>
      </c>
      <c r="S141" s="4">
        <v>6.8999999999999999E-3</v>
      </c>
      <c r="T141" s="8">
        <f>Q141/'סכום נכסי הקרן'!$C$43</f>
        <v>1.8059602928435761E-3</v>
      </c>
    </row>
    <row r="142" spans="2:20" x14ac:dyDescent="0.2">
      <c r="B142" s="3" t="s">
        <v>494</v>
      </c>
      <c r="C142" s="3">
        <v>1104330</v>
      </c>
      <c r="D142" s="3" t="s">
        <v>256</v>
      </c>
      <c r="E142" s="3" t="s">
        <v>273</v>
      </c>
      <c r="F142" s="3">
        <v>510609761</v>
      </c>
      <c r="G142" s="3" t="s">
        <v>283</v>
      </c>
      <c r="H142" s="3" t="s">
        <v>409</v>
      </c>
      <c r="I142" s="3" t="s">
        <v>385</v>
      </c>
      <c r="J142" s="3" t="s">
        <v>382</v>
      </c>
      <c r="K142" s="3">
        <v>1.86</v>
      </c>
      <c r="L142" s="3" t="s">
        <v>59</v>
      </c>
      <c r="M142" s="4">
        <v>4.8500000000000001E-2</v>
      </c>
      <c r="N142" s="4">
        <v>1.8499999999999999E-2</v>
      </c>
      <c r="O142" s="3">
        <v>672</v>
      </c>
      <c r="P142" s="3">
        <v>126.84</v>
      </c>
      <c r="Q142" s="3">
        <v>0.85</v>
      </c>
      <c r="R142" s="4">
        <v>0</v>
      </c>
      <c r="S142" s="4">
        <v>1.1000000000000001E-3</v>
      </c>
      <c r="T142" s="8">
        <f>Q142/'סכום נכסי הקרן'!$C$43</f>
        <v>2.9073224411307571E-4</v>
      </c>
    </row>
    <row r="143" spans="2:20" x14ac:dyDescent="0.2">
      <c r="B143" s="3" t="s">
        <v>495</v>
      </c>
      <c r="C143" s="3">
        <v>1130632</v>
      </c>
      <c r="D143" s="3" t="s">
        <v>256</v>
      </c>
      <c r="E143" s="3" t="s">
        <v>273</v>
      </c>
      <c r="F143" s="3">
        <v>513257873</v>
      </c>
      <c r="G143" s="3" t="s">
        <v>283</v>
      </c>
      <c r="H143" s="3" t="s">
        <v>389</v>
      </c>
      <c r="I143" s="3" t="s">
        <v>381</v>
      </c>
      <c r="J143" s="3" t="s">
        <v>382</v>
      </c>
      <c r="K143" s="3">
        <v>4.07</v>
      </c>
      <c r="L143" s="3" t="s">
        <v>59</v>
      </c>
      <c r="M143" s="4">
        <v>3.3500000000000002E-2</v>
      </c>
      <c r="N143" s="4">
        <v>2.1899999999999999E-2</v>
      </c>
      <c r="O143" s="5">
        <v>1039</v>
      </c>
      <c r="P143" s="3">
        <v>105.36</v>
      </c>
      <c r="Q143" s="3">
        <v>1.0900000000000001</v>
      </c>
      <c r="R143" s="4">
        <v>0</v>
      </c>
      <c r="S143" s="4">
        <v>1.4E-3</v>
      </c>
      <c r="T143" s="8">
        <f>Q143/'סכום נכסי הקרן'!$C$43</f>
        <v>3.7282134833323824E-4</v>
      </c>
    </row>
    <row r="144" spans="2:20" x14ac:dyDescent="0.2">
      <c r="B144" s="3" t="s">
        <v>496</v>
      </c>
      <c r="C144" s="3">
        <v>1128586</v>
      </c>
      <c r="D144" s="3" t="s">
        <v>256</v>
      </c>
      <c r="E144" s="3" t="s">
        <v>273</v>
      </c>
      <c r="F144" s="3">
        <v>513992529</v>
      </c>
      <c r="G144" s="3" t="s">
        <v>283</v>
      </c>
      <c r="H144" s="3" t="s">
        <v>387</v>
      </c>
      <c r="I144" s="3" t="s">
        <v>385</v>
      </c>
      <c r="J144" s="3" t="s">
        <v>382</v>
      </c>
      <c r="K144" s="3">
        <v>3.44</v>
      </c>
      <c r="L144" s="3" t="s">
        <v>59</v>
      </c>
      <c r="M144" s="4">
        <v>2.75E-2</v>
      </c>
      <c r="N144" s="4">
        <v>1.41E-2</v>
      </c>
      <c r="O144" s="3">
        <v>537</v>
      </c>
      <c r="P144" s="3">
        <v>106.01</v>
      </c>
      <c r="Q144" s="3">
        <v>0.56999999999999995</v>
      </c>
      <c r="R144" s="4">
        <v>0</v>
      </c>
      <c r="S144" s="4">
        <v>6.9999999999999999E-4</v>
      </c>
      <c r="T144" s="8">
        <f>Q144/'סכום נכסי הקרן'!$C$43</f>
        <v>1.9496162252288603E-4</v>
      </c>
    </row>
    <row r="145" spans="2:20" x14ac:dyDescent="0.2">
      <c r="B145" s="3" t="s">
        <v>497</v>
      </c>
      <c r="C145" s="3">
        <v>1132927</v>
      </c>
      <c r="D145" s="3" t="s">
        <v>256</v>
      </c>
      <c r="E145" s="3" t="s">
        <v>273</v>
      </c>
      <c r="F145" s="3">
        <v>513992529</v>
      </c>
      <c r="G145" s="3" t="s">
        <v>283</v>
      </c>
      <c r="H145" s="3" t="s">
        <v>387</v>
      </c>
      <c r="I145" s="3" t="s">
        <v>385</v>
      </c>
      <c r="J145" s="3" t="s">
        <v>382</v>
      </c>
      <c r="K145" s="3">
        <v>5.17</v>
      </c>
      <c r="L145" s="3" t="s">
        <v>59</v>
      </c>
      <c r="M145" s="4">
        <v>2.75E-2</v>
      </c>
      <c r="N145" s="4">
        <v>2.06E-2</v>
      </c>
      <c r="O145" s="5">
        <v>1259</v>
      </c>
      <c r="P145" s="3">
        <v>104.93</v>
      </c>
      <c r="Q145" s="3">
        <v>1.32</v>
      </c>
      <c r="R145" s="4">
        <v>0</v>
      </c>
      <c r="S145" s="4">
        <v>1.6999999999999999E-3</v>
      </c>
      <c r="T145" s="8">
        <f>Q145/'סכום נכסי הקרן'!$C$43</f>
        <v>4.5149007321089403E-4</v>
      </c>
    </row>
    <row r="146" spans="2:20" x14ac:dyDescent="0.2">
      <c r="B146" s="3" t="s">
        <v>498</v>
      </c>
      <c r="C146" s="3">
        <v>1138973</v>
      </c>
      <c r="D146" s="3" t="s">
        <v>256</v>
      </c>
      <c r="E146" s="3" t="s">
        <v>273</v>
      </c>
      <c r="F146" s="3">
        <v>513992529</v>
      </c>
      <c r="G146" s="3" t="s">
        <v>283</v>
      </c>
      <c r="H146" s="3" t="s">
        <v>387</v>
      </c>
      <c r="I146" s="3" t="s">
        <v>385</v>
      </c>
      <c r="J146" s="3" t="s">
        <v>382</v>
      </c>
      <c r="K146" s="3">
        <v>7.24</v>
      </c>
      <c r="L146" s="3" t="s">
        <v>59</v>
      </c>
      <c r="M146" s="4">
        <v>1.9599999999999999E-2</v>
      </c>
      <c r="N146" s="4">
        <v>2.3800000000000002E-2</v>
      </c>
      <c r="O146" s="3">
        <v>611</v>
      </c>
      <c r="P146" s="3">
        <v>97.85</v>
      </c>
      <c r="Q146" s="3">
        <v>0.6</v>
      </c>
      <c r="R146" s="4">
        <v>0</v>
      </c>
      <c r="S146" s="4">
        <v>8.0000000000000004E-4</v>
      </c>
      <c r="T146" s="8">
        <f>Q146/'סכום נכסי הקרן'!$C$43</f>
        <v>2.0522276055040637E-4</v>
      </c>
    </row>
    <row r="147" spans="2:20" x14ac:dyDescent="0.2">
      <c r="B147" s="3" t="s">
        <v>499</v>
      </c>
      <c r="C147" s="3">
        <v>5660048</v>
      </c>
      <c r="D147" s="3" t="s">
        <v>256</v>
      </c>
      <c r="E147" s="3" t="s">
        <v>273</v>
      </c>
      <c r="F147" s="3">
        <v>520007469</v>
      </c>
      <c r="G147" s="3" t="s">
        <v>322</v>
      </c>
      <c r="H147" s="3" t="s">
        <v>384</v>
      </c>
      <c r="I147" s="3" t="s">
        <v>385</v>
      </c>
      <c r="J147" s="3" t="s">
        <v>382</v>
      </c>
      <c r="K147" s="3">
        <v>1.5</v>
      </c>
      <c r="L147" s="3" t="s">
        <v>59</v>
      </c>
      <c r="M147" s="4">
        <v>4.2799999999999998E-2</v>
      </c>
      <c r="N147" s="4">
        <v>8.8000000000000005E-3</v>
      </c>
      <c r="O147" s="3">
        <v>530</v>
      </c>
      <c r="P147" s="3">
        <v>127.54</v>
      </c>
      <c r="Q147" s="3">
        <v>0.68</v>
      </c>
      <c r="R147" s="4">
        <v>0</v>
      </c>
      <c r="S147" s="4">
        <v>8.9999999999999998E-4</v>
      </c>
      <c r="T147" s="8">
        <f>Q147/'סכום נכסי הקרן'!$C$43</f>
        <v>2.3258579529046057E-4</v>
      </c>
    </row>
    <row r="148" spans="2:20" x14ac:dyDescent="0.2">
      <c r="B148" s="3" t="s">
        <v>500</v>
      </c>
      <c r="C148" s="3">
        <v>1135417</v>
      </c>
      <c r="D148" s="3" t="s">
        <v>256</v>
      </c>
      <c r="E148" s="3" t="s">
        <v>273</v>
      </c>
      <c r="F148" s="3">
        <v>514290345</v>
      </c>
      <c r="G148" s="3" t="s">
        <v>322</v>
      </c>
      <c r="H148" s="3" t="s">
        <v>384</v>
      </c>
      <c r="I148" s="3" t="s">
        <v>385</v>
      </c>
      <c r="J148" s="3" t="s">
        <v>382</v>
      </c>
      <c r="K148" s="3">
        <v>8.84</v>
      </c>
      <c r="L148" s="3" t="s">
        <v>59</v>
      </c>
      <c r="M148" s="4">
        <v>2.2499999999999999E-2</v>
      </c>
      <c r="N148" s="4">
        <v>2.5399999999999999E-2</v>
      </c>
      <c r="O148" s="5">
        <v>1011</v>
      </c>
      <c r="P148" s="3">
        <v>98.07</v>
      </c>
      <c r="Q148" s="3">
        <v>0.99</v>
      </c>
      <c r="R148" s="4">
        <v>0</v>
      </c>
      <c r="S148" s="4">
        <v>1.2999999999999999E-3</v>
      </c>
      <c r="T148" s="8">
        <f>Q148/'סכום נכסי הקרן'!$C$43</f>
        <v>3.3861755490817051E-4</v>
      </c>
    </row>
    <row r="149" spans="2:20" x14ac:dyDescent="0.2">
      <c r="B149" s="3" t="s">
        <v>501</v>
      </c>
      <c r="C149" s="3">
        <v>1120799</v>
      </c>
      <c r="D149" s="3" t="s">
        <v>256</v>
      </c>
      <c r="E149" s="3" t="s">
        <v>273</v>
      </c>
      <c r="F149" s="3">
        <v>514290345</v>
      </c>
      <c r="G149" s="3" t="s">
        <v>322</v>
      </c>
      <c r="H149" s="3" t="s">
        <v>384</v>
      </c>
      <c r="I149" s="3" t="s">
        <v>385</v>
      </c>
      <c r="J149" s="3" t="s">
        <v>382</v>
      </c>
      <c r="K149" s="3">
        <v>2.63</v>
      </c>
      <c r="L149" s="3" t="s">
        <v>59</v>
      </c>
      <c r="M149" s="4">
        <v>3.5999999999999997E-2</v>
      </c>
      <c r="N149" s="4">
        <v>1.0699999999999999E-2</v>
      </c>
      <c r="O149" s="5">
        <v>1022</v>
      </c>
      <c r="P149" s="3">
        <v>113.5</v>
      </c>
      <c r="Q149" s="3">
        <v>1.1599999999999999</v>
      </c>
      <c r="R149" s="4">
        <v>0</v>
      </c>
      <c r="S149" s="4">
        <v>1.5E-3</v>
      </c>
      <c r="T149" s="8">
        <f>Q149/'סכום נכסי הקרן'!$C$43</f>
        <v>3.9676400373078562E-4</v>
      </c>
    </row>
    <row r="150" spans="2:20" x14ac:dyDescent="0.2">
      <c r="B150" s="3" t="s">
        <v>502</v>
      </c>
      <c r="C150" s="3">
        <v>7480023</v>
      </c>
      <c r="D150" s="3" t="s">
        <v>256</v>
      </c>
      <c r="E150" s="3" t="s">
        <v>273</v>
      </c>
      <c r="F150" s="3">
        <v>520029935</v>
      </c>
      <c r="G150" s="3" t="s">
        <v>274</v>
      </c>
      <c r="H150" s="3" t="s">
        <v>391</v>
      </c>
      <c r="I150" s="3" t="s">
        <v>381</v>
      </c>
      <c r="J150" s="3" t="s">
        <v>382</v>
      </c>
      <c r="K150" s="3">
        <v>1.88</v>
      </c>
      <c r="L150" s="3" t="s">
        <v>59</v>
      </c>
      <c r="M150" s="4">
        <v>5.2499999999999998E-2</v>
      </c>
      <c r="N150" s="4">
        <v>8.8000000000000005E-3</v>
      </c>
      <c r="O150" s="3">
        <v>889</v>
      </c>
      <c r="P150" s="3">
        <v>132.72</v>
      </c>
      <c r="Q150" s="3">
        <v>1.18</v>
      </c>
      <c r="R150" s="4">
        <v>0</v>
      </c>
      <c r="S150" s="4">
        <v>1.5E-3</v>
      </c>
      <c r="T150" s="8">
        <f>Q150/'סכום נכסי הקרן'!$C$43</f>
        <v>4.0360476241579917E-4</v>
      </c>
    </row>
    <row r="151" spans="2:20" x14ac:dyDescent="0.2">
      <c r="B151" s="3" t="s">
        <v>503</v>
      </c>
      <c r="C151" s="3">
        <v>7480049</v>
      </c>
      <c r="D151" s="3" t="s">
        <v>256</v>
      </c>
      <c r="E151" s="3" t="s">
        <v>273</v>
      </c>
      <c r="F151" s="3">
        <v>520029935</v>
      </c>
      <c r="G151" s="3" t="s">
        <v>274</v>
      </c>
      <c r="H151" s="3" t="s">
        <v>391</v>
      </c>
      <c r="I151" s="3" t="s">
        <v>381</v>
      </c>
      <c r="J151" s="3" t="s">
        <v>382</v>
      </c>
      <c r="K151" s="3">
        <v>3.19</v>
      </c>
      <c r="L151" s="3" t="s">
        <v>59</v>
      </c>
      <c r="M151" s="4">
        <v>4.7500000000000001E-2</v>
      </c>
      <c r="N151" s="4">
        <v>8.0000000000000002E-3</v>
      </c>
      <c r="O151" s="5">
        <v>1076</v>
      </c>
      <c r="P151" s="3">
        <v>132.66999999999999</v>
      </c>
      <c r="Q151" s="3">
        <v>1.43</v>
      </c>
      <c r="R151" s="4">
        <v>0</v>
      </c>
      <c r="S151" s="4">
        <v>1.9E-3</v>
      </c>
      <c r="T151" s="8">
        <f>Q151/'סכום נכסי הקרן'!$C$43</f>
        <v>4.8911424597846852E-4</v>
      </c>
    </row>
    <row r="152" spans="2:20" x14ac:dyDescent="0.2">
      <c r="B152" s="3" t="s">
        <v>504</v>
      </c>
      <c r="C152" s="3">
        <v>7480098</v>
      </c>
      <c r="D152" s="3" t="s">
        <v>256</v>
      </c>
      <c r="E152" s="3" t="s">
        <v>273</v>
      </c>
      <c r="F152" s="3">
        <v>520029935</v>
      </c>
      <c r="G152" s="3" t="s">
        <v>274</v>
      </c>
      <c r="H152" s="3" t="s">
        <v>387</v>
      </c>
      <c r="I152" s="3" t="s">
        <v>381</v>
      </c>
      <c r="J152" s="3" t="s">
        <v>382</v>
      </c>
      <c r="K152" s="3">
        <v>3</v>
      </c>
      <c r="L152" s="3" t="s">
        <v>59</v>
      </c>
      <c r="M152" s="4">
        <v>6.4000000000000001E-2</v>
      </c>
      <c r="N152" s="4">
        <v>1.34E-2</v>
      </c>
      <c r="O152" s="5">
        <v>3094</v>
      </c>
      <c r="P152" s="3">
        <v>131.61000000000001</v>
      </c>
      <c r="Q152" s="3">
        <v>4.07</v>
      </c>
      <c r="R152" s="4">
        <v>0</v>
      </c>
      <c r="S152" s="4">
        <v>5.3E-3</v>
      </c>
      <c r="T152" s="8">
        <f>Q152/'סכום נכסי הקרן'!$C$43</f>
        <v>1.3920943924002566E-3</v>
      </c>
    </row>
    <row r="153" spans="2:20" x14ac:dyDescent="0.2">
      <c r="B153" s="3" t="s">
        <v>505</v>
      </c>
      <c r="C153" s="3">
        <v>1134998</v>
      </c>
      <c r="D153" s="3" t="s">
        <v>256</v>
      </c>
      <c r="E153" s="3" t="s">
        <v>273</v>
      </c>
      <c r="F153" s="3">
        <v>520043613</v>
      </c>
      <c r="G153" s="3" t="s">
        <v>346</v>
      </c>
      <c r="H153" s="3" t="s">
        <v>405</v>
      </c>
      <c r="I153" s="3" t="s">
        <v>381</v>
      </c>
      <c r="J153" s="3" t="s">
        <v>382</v>
      </c>
      <c r="K153" s="3">
        <v>1.98</v>
      </c>
      <c r="L153" s="3" t="s">
        <v>59</v>
      </c>
      <c r="M153" s="4">
        <v>0.02</v>
      </c>
      <c r="N153" s="4">
        <v>6.7999999999999996E-3</v>
      </c>
      <c r="O153" s="3">
        <v>988</v>
      </c>
      <c r="P153" s="3">
        <v>100.37</v>
      </c>
      <c r="Q153" s="3">
        <v>0.99</v>
      </c>
      <c r="R153" s="4">
        <v>0</v>
      </c>
      <c r="S153" s="4">
        <v>1.2999999999999999E-3</v>
      </c>
      <c r="T153" s="8">
        <f>Q153/'סכום נכסי הקרן'!$C$43</f>
        <v>3.3861755490817051E-4</v>
      </c>
    </row>
    <row r="154" spans="2:20" x14ac:dyDescent="0.2">
      <c r="B154" s="3" t="s">
        <v>506</v>
      </c>
      <c r="C154" s="3">
        <v>1122860</v>
      </c>
      <c r="D154" s="3" t="s">
        <v>256</v>
      </c>
      <c r="E154" s="3" t="s">
        <v>273</v>
      </c>
      <c r="F154" s="3">
        <v>2042</v>
      </c>
      <c r="G154" s="3" t="s">
        <v>283</v>
      </c>
      <c r="H154" s="3" t="s">
        <v>384</v>
      </c>
      <c r="I154" s="3" t="s">
        <v>381</v>
      </c>
      <c r="J154" s="3" t="s">
        <v>382</v>
      </c>
      <c r="K154" s="3">
        <v>1.95</v>
      </c>
      <c r="L154" s="3" t="s">
        <v>59</v>
      </c>
      <c r="M154" s="4">
        <v>4.9000000000000002E-2</v>
      </c>
      <c r="N154" s="4">
        <v>9.9000000000000008E-3</v>
      </c>
      <c r="O154" s="3">
        <v>565</v>
      </c>
      <c r="P154" s="3">
        <v>114.32</v>
      </c>
      <c r="Q154" s="3">
        <v>0.65</v>
      </c>
      <c r="R154" s="4">
        <v>0</v>
      </c>
      <c r="S154" s="4">
        <v>8.0000000000000004E-4</v>
      </c>
      <c r="T154" s="8">
        <f>Q154/'סכום נכסי הקרן'!$C$43</f>
        <v>2.2232465726294023E-4</v>
      </c>
    </row>
    <row r="155" spans="2:20" x14ac:dyDescent="0.2">
      <c r="B155" s="3" t="s">
        <v>115</v>
      </c>
      <c r="C155" s="3">
        <v>1128347</v>
      </c>
      <c r="D155" s="3" t="s">
        <v>256</v>
      </c>
      <c r="E155" s="3" t="s">
        <v>273</v>
      </c>
      <c r="F155" s="3">
        <v>2042</v>
      </c>
      <c r="G155" s="3" t="s">
        <v>283</v>
      </c>
      <c r="H155" s="3" t="s">
        <v>384</v>
      </c>
      <c r="I155" s="3" t="s">
        <v>381</v>
      </c>
      <c r="J155" s="3" t="s">
        <v>382</v>
      </c>
      <c r="K155" s="3">
        <v>5.04</v>
      </c>
      <c r="L155" s="3" t="s">
        <v>59</v>
      </c>
      <c r="M155" s="4">
        <v>3.2899999999999999E-2</v>
      </c>
      <c r="N155" s="4">
        <v>1.7500000000000002E-2</v>
      </c>
      <c r="O155" s="3">
        <v>519</v>
      </c>
      <c r="P155" s="3">
        <v>107.95</v>
      </c>
      <c r="Q155" s="3">
        <v>0.56000000000000005</v>
      </c>
      <c r="R155" s="4">
        <v>0</v>
      </c>
      <c r="S155" s="4">
        <v>6.9999999999999999E-4</v>
      </c>
      <c r="T155" s="8">
        <f>Q155/'סכום נכסי הקרן'!$C$43</f>
        <v>1.915412431803793E-4</v>
      </c>
    </row>
    <row r="156" spans="2:20" x14ac:dyDescent="0.2">
      <c r="B156" s="3" t="s">
        <v>507</v>
      </c>
      <c r="C156" s="3">
        <v>1127901</v>
      </c>
      <c r="D156" s="3" t="s">
        <v>256</v>
      </c>
      <c r="E156" s="3" t="s">
        <v>273</v>
      </c>
      <c r="F156" s="3">
        <v>2051</v>
      </c>
      <c r="G156" s="3" t="s">
        <v>283</v>
      </c>
      <c r="H156" s="3" t="s">
        <v>384</v>
      </c>
      <c r="I156" s="3" t="s">
        <v>381</v>
      </c>
      <c r="J156" s="3" t="s">
        <v>382</v>
      </c>
      <c r="K156" s="3">
        <v>2.52</v>
      </c>
      <c r="L156" s="3" t="s">
        <v>59</v>
      </c>
      <c r="M156" s="4">
        <v>4.9500000000000002E-2</v>
      </c>
      <c r="N156" s="4">
        <v>1.77E-2</v>
      </c>
      <c r="O156" s="3">
        <v>847</v>
      </c>
      <c r="P156" s="3">
        <v>110.47</v>
      </c>
      <c r="Q156" s="3">
        <v>0.94</v>
      </c>
      <c r="R156" s="4">
        <v>0</v>
      </c>
      <c r="S156" s="4">
        <v>1.1999999999999999E-3</v>
      </c>
      <c r="T156" s="8">
        <f>Q156/'סכום נכסי הקרן'!$C$43</f>
        <v>3.2151565819563664E-4</v>
      </c>
    </row>
    <row r="157" spans="2:20" x14ac:dyDescent="0.2">
      <c r="B157" s="3" t="s">
        <v>508</v>
      </c>
      <c r="C157" s="3">
        <v>1129899</v>
      </c>
      <c r="D157" s="3" t="s">
        <v>256</v>
      </c>
      <c r="E157" s="3" t="s">
        <v>273</v>
      </c>
      <c r="F157" s="3">
        <v>513821488</v>
      </c>
      <c r="G157" s="3" t="s">
        <v>283</v>
      </c>
      <c r="H157" s="3" t="s">
        <v>384</v>
      </c>
      <c r="I157" s="3" t="s">
        <v>381</v>
      </c>
      <c r="J157" s="3" t="s">
        <v>382</v>
      </c>
      <c r="K157" s="3">
        <v>5.26</v>
      </c>
      <c r="L157" s="3" t="s">
        <v>59</v>
      </c>
      <c r="M157" s="4">
        <v>0.04</v>
      </c>
      <c r="N157" s="4">
        <v>1.8499999999999999E-2</v>
      </c>
      <c r="O157" s="5">
        <v>1548</v>
      </c>
      <c r="P157" s="3">
        <v>112.92</v>
      </c>
      <c r="Q157" s="3">
        <v>1.75</v>
      </c>
      <c r="R157" s="4">
        <v>0</v>
      </c>
      <c r="S157" s="4">
        <v>2.3E-3</v>
      </c>
      <c r="T157" s="8">
        <f>Q157/'סכום נכסי הקרן'!$C$43</f>
        <v>5.9856638493868523E-4</v>
      </c>
    </row>
    <row r="158" spans="2:20" x14ac:dyDescent="0.2">
      <c r="B158" s="3" t="s">
        <v>509</v>
      </c>
      <c r="C158" s="3">
        <v>1120021</v>
      </c>
      <c r="D158" s="3" t="s">
        <v>256</v>
      </c>
      <c r="E158" s="3" t="s">
        <v>273</v>
      </c>
      <c r="F158" s="3">
        <v>513821488</v>
      </c>
      <c r="G158" s="3" t="s">
        <v>283</v>
      </c>
      <c r="H158" s="3" t="s">
        <v>384</v>
      </c>
      <c r="I158" s="3" t="s">
        <v>381</v>
      </c>
      <c r="J158" s="3" t="s">
        <v>382</v>
      </c>
      <c r="K158" s="3">
        <v>2.4300000000000002</v>
      </c>
      <c r="L158" s="3" t="s">
        <v>59</v>
      </c>
      <c r="M158" s="4">
        <v>3.9E-2</v>
      </c>
      <c r="N158" s="4">
        <v>1.09E-2</v>
      </c>
      <c r="O158" s="5">
        <v>1067</v>
      </c>
      <c r="P158" s="3">
        <v>114.92</v>
      </c>
      <c r="Q158" s="3">
        <v>1.23</v>
      </c>
      <c r="R158" s="4">
        <v>0</v>
      </c>
      <c r="S158" s="4">
        <v>1.6000000000000001E-3</v>
      </c>
      <c r="T158" s="8">
        <f>Q158/'סכום נכסי הקרן'!$C$43</f>
        <v>4.2070665912833304E-4</v>
      </c>
    </row>
    <row r="159" spans="2:20" x14ac:dyDescent="0.2">
      <c r="B159" s="3" t="s">
        <v>510</v>
      </c>
      <c r="C159" s="3">
        <v>1132323</v>
      </c>
      <c r="D159" s="3" t="s">
        <v>256</v>
      </c>
      <c r="E159" s="3" t="s">
        <v>273</v>
      </c>
      <c r="F159" s="3">
        <v>510381601</v>
      </c>
      <c r="G159" s="3" t="s">
        <v>283</v>
      </c>
      <c r="H159" s="3" t="s">
        <v>389</v>
      </c>
      <c r="I159" s="3" t="s">
        <v>381</v>
      </c>
      <c r="J159" s="3" t="s">
        <v>382</v>
      </c>
      <c r="K159" s="3">
        <v>4.3</v>
      </c>
      <c r="L159" s="3" t="s">
        <v>59</v>
      </c>
      <c r="M159" s="4">
        <v>2.4E-2</v>
      </c>
      <c r="N159" s="4">
        <v>2.5600000000000001E-2</v>
      </c>
      <c r="O159" s="5">
        <v>1490</v>
      </c>
      <c r="P159" s="3">
        <v>99.72</v>
      </c>
      <c r="Q159" s="3">
        <v>1.49</v>
      </c>
      <c r="R159" s="4">
        <v>0</v>
      </c>
      <c r="S159" s="4">
        <v>1.9E-3</v>
      </c>
      <c r="T159" s="8">
        <f>Q159/'סכום נכסי הקרן'!$C$43</f>
        <v>5.0963652203350914E-4</v>
      </c>
    </row>
    <row r="160" spans="2:20" x14ac:dyDescent="0.2">
      <c r="B160" s="3" t="s">
        <v>116</v>
      </c>
      <c r="C160" s="3">
        <v>5050240</v>
      </c>
      <c r="D160" s="3" t="s">
        <v>256</v>
      </c>
      <c r="E160" s="3" t="s">
        <v>273</v>
      </c>
      <c r="F160" s="3">
        <v>520039066</v>
      </c>
      <c r="G160" s="3" t="s">
        <v>297</v>
      </c>
      <c r="H160" s="3" t="s">
        <v>389</v>
      </c>
      <c r="I160" s="3" t="s">
        <v>381</v>
      </c>
      <c r="J160" s="3" t="s">
        <v>382</v>
      </c>
      <c r="K160" s="3">
        <v>4.5999999999999996</v>
      </c>
      <c r="L160" s="3" t="s">
        <v>59</v>
      </c>
      <c r="M160" s="4">
        <v>4.0500000000000001E-2</v>
      </c>
      <c r="N160" s="4">
        <v>2.5499999999999998E-2</v>
      </c>
      <c r="O160" s="5">
        <v>1502</v>
      </c>
      <c r="P160" s="3">
        <v>107.07</v>
      </c>
      <c r="Q160" s="3">
        <v>1.61</v>
      </c>
      <c r="R160" s="4">
        <v>0</v>
      </c>
      <c r="S160" s="4">
        <v>2.0999999999999999E-3</v>
      </c>
      <c r="T160" s="8">
        <f>Q160/'סכום נכסי הקרן'!$C$43</f>
        <v>5.5068107414359049E-4</v>
      </c>
    </row>
    <row r="161" spans="2:20" ht="15" x14ac:dyDescent="0.25">
      <c r="B161" s="1" t="s">
        <v>38</v>
      </c>
      <c r="K161" s="1">
        <v>4.09</v>
      </c>
      <c r="N161" s="2">
        <v>2.6599999999999999E-2</v>
      </c>
      <c r="Q161" s="1">
        <v>382.98</v>
      </c>
      <c r="R161" s="2">
        <v>0</v>
      </c>
      <c r="S161" s="2">
        <v>0.4995</v>
      </c>
      <c r="T161" s="2">
        <f>Q161/'סכום נכסי הקרן'!$C$43</f>
        <v>0.1309936880593244</v>
      </c>
    </row>
    <row r="162" spans="2:20" ht="15" x14ac:dyDescent="0.25">
      <c r="B162" s="1" t="s">
        <v>39</v>
      </c>
    </row>
    <row r="163" spans="2:20" x14ac:dyDescent="0.2">
      <c r="B163" s="3" t="s">
        <v>511</v>
      </c>
      <c r="C163" s="3">
        <v>1135656</v>
      </c>
      <c r="D163" s="3" t="s">
        <v>256</v>
      </c>
      <c r="E163" s="3" t="s">
        <v>273</v>
      </c>
      <c r="F163" s="3">
        <v>11</v>
      </c>
      <c r="G163" s="3" t="s">
        <v>283</v>
      </c>
      <c r="H163" s="3" t="s">
        <v>384</v>
      </c>
      <c r="I163" s="3" t="s">
        <v>381</v>
      </c>
      <c r="J163" s="3" t="s">
        <v>382</v>
      </c>
      <c r="K163" s="3">
        <v>3.62</v>
      </c>
      <c r="L163" s="3" t="s">
        <v>59</v>
      </c>
      <c r="M163" s="4">
        <v>4.2000000000000003E-2</v>
      </c>
      <c r="N163" s="4">
        <v>3.8800000000000001E-2</v>
      </c>
      <c r="O163" s="5">
        <v>7457</v>
      </c>
      <c r="P163" s="3">
        <v>101.28</v>
      </c>
      <c r="Q163" s="3">
        <v>7.55</v>
      </c>
      <c r="R163" s="4">
        <v>0</v>
      </c>
      <c r="S163" s="4">
        <v>9.9000000000000008E-3</v>
      </c>
      <c r="T163" s="8">
        <f>Q163/'סכום נכסי הקרן'!$C$43</f>
        <v>2.5823864035926136E-3</v>
      </c>
    </row>
    <row r="164" spans="2:20" x14ac:dyDescent="0.2">
      <c r="B164" s="3" t="s">
        <v>512</v>
      </c>
      <c r="C164" s="3">
        <v>1121854</v>
      </c>
      <c r="D164" s="3" t="s">
        <v>256</v>
      </c>
      <c r="E164" s="3" t="s">
        <v>273</v>
      </c>
      <c r="F164" s="3">
        <v>513668277</v>
      </c>
      <c r="G164" s="3" t="s">
        <v>274</v>
      </c>
      <c r="H164" s="3" t="s">
        <v>387</v>
      </c>
      <c r="I164" s="3" t="s">
        <v>385</v>
      </c>
      <c r="J164" s="3" t="s">
        <v>382</v>
      </c>
      <c r="K164" s="3">
        <v>2.86</v>
      </c>
      <c r="L164" s="3" t="s">
        <v>59</v>
      </c>
      <c r="M164" s="4">
        <v>3.78E-2</v>
      </c>
      <c r="N164" s="4">
        <v>9.9000000000000008E-3</v>
      </c>
      <c r="O164" s="5">
        <v>2741</v>
      </c>
      <c r="P164" s="3">
        <v>101.73</v>
      </c>
      <c r="Q164" s="3">
        <v>2.79</v>
      </c>
      <c r="R164" s="4">
        <v>0</v>
      </c>
      <c r="S164" s="4">
        <v>3.5999999999999999E-3</v>
      </c>
      <c r="T164" s="8">
        <f>Q164/'סכום נכסי הקרן'!$C$43</f>
        <v>9.5428583655938961E-4</v>
      </c>
    </row>
    <row r="165" spans="2:20" x14ac:dyDescent="0.2">
      <c r="B165" s="3" t="s">
        <v>513</v>
      </c>
      <c r="C165" s="3">
        <v>6040323</v>
      </c>
      <c r="D165" s="3" t="s">
        <v>256</v>
      </c>
      <c r="E165" s="3" t="s">
        <v>273</v>
      </c>
      <c r="F165" s="3">
        <v>520018078</v>
      </c>
      <c r="G165" s="3" t="s">
        <v>274</v>
      </c>
      <c r="H165" s="3" t="s">
        <v>380</v>
      </c>
      <c r="I165" s="3" t="s">
        <v>381</v>
      </c>
      <c r="J165" s="3" t="s">
        <v>382</v>
      </c>
      <c r="K165" s="3">
        <v>6.54</v>
      </c>
      <c r="L165" s="3" t="s">
        <v>59</v>
      </c>
      <c r="M165" s="4">
        <v>3.0200000000000001E-2</v>
      </c>
      <c r="N165" s="4">
        <v>2.47E-2</v>
      </c>
      <c r="O165" s="5">
        <v>6125</v>
      </c>
      <c r="P165" s="3">
        <v>104.4</v>
      </c>
      <c r="Q165" s="3">
        <v>6.39</v>
      </c>
      <c r="R165" s="4">
        <v>0</v>
      </c>
      <c r="S165" s="4">
        <v>8.3000000000000001E-3</v>
      </c>
      <c r="T165" s="8">
        <f>Q165/'סכום נכסי הקרן'!$C$43</f>
        <v>2.1856223998618276E-3</v>
      </c>
    </row>
    <row r="166" spans="2:20" x14ac:dyDescent="0.2">
      <c r="B166" s="3" t="s">
        <v>514</v>
      </c>
      <c r="C166" s="3">
        <v>6040158</v>
      </c>
      <c r="D166" s="3" t="s">
        <v>256</v>
      </c>
      <c r="E166" s="3" t="s">
        <v>273</v>
      </c>
      <c r="F166" s="3">
        <v>520018078</v>
      </c>
      <c r="G166" s="3" t="s">
        <v>274</v>
      </c>
      <c r="H166" s="3" t="s">
        <v>391</v>
      </c>
      <c r="I166" s="3" t="s">
        <v>381</v>
      </c>
      <c r="J166" s="3" t="s">
        <v>382</v>
      </c>
      <c r="K166" s="3">
        <v>3.97</v>
      </c>
      <c r="L166" s="3" t="s">
        <v>59</v>
      </c>
      <c r="M166" s="4">
        <v>3.39E-2</v>
      </c>
      <c r="N166" s="4">
        <v>1.21E-2</v>
      </c>
      <c r="O166" s="5">
        <v>5060</v>
      </c>
      <c r="P166" s="3">
        <v>101.55</v>
      </c>
      <c r="Q166" s="3">
        <v>5.14</v>
      </c>
      <c r="R166" s="4">
        <v>0</v>
      </c>
      <c r="S166" s="4">
        <v>6.7000000000000002E-3</v>
      </c>
      <c r="T166" s="8">
        <f>Q166/'סכום נכסי הקרן'!$C$43</f>
        <v>1.758074982048481E-3</v>
      </c>
    </row>
    <row r="167" spans="2:20" x14ac:dyDescent="0.2">
      <c r="B167" s="3" t="s">
        <v>515</v>
      </c>
      <c r="C167" s="3">
        <v>1138205</v>
      </c>
      <c r="D167" s="3" t="s">
        <v>256</v>
      </c>
      <c r="E167" s="3" t="s">
        <v>273</v>
      </c>
      <c r="F167" s="3">
        <v>513686154</v>
      </c>
      <c r="G167" s="3" t="s">
        <v>274</v>
      </c>
      <c r="H167" s="3" t="s">
        <v>405</v>
      </c>
      <c r="I167" s="3" t="s">
        <v>381</v>
      </c>
      <c r="J167" s="3" t="s">
        <v>382</v>
      </c>
      <c r="K167" s="3">
        <v>4.96</v>
      </c>
      <c r="L167" s="3" t="s">
        <v>59</v>
      </c>
      <c r="M167" s="4">
        <v>2.35E-2</v>
      </c>
      <c r="N167" s="4">
        <v>1.89E-2</v>
      </c>
      <c r="O167" s="5">
        <v>1350</v>
      </c>
      <c r="P167" s="3">
        <v>102.45</v>
      </c>
      <c r="Q167" s="3">
        <v>1.38</v>
      </c>
      <c r="R167" s="4">
        <v>0</v>
      </c>
      <c r="S167" s="4">
        <v>1.8E-3</v>
      </c>
      <c r="T167" s="8">
        <f>Q167/'סכום נכסי הקרן'!$C$43</f>
        <v>4.7201234926593459E-4</v>
      </c>
    </row>
    <row r="168" spans="2:20" x14ac:dyDescent="0.2">
      <c r="B168" s="3" t="s">
        <v>516</v>
      </c>
      <c r="C168" s="3">
        <v>6910137</v>
      </c>
      <c r="D168" s="3" t="s">
        <v>256</v>
      </c>
      <c r="E168" s="3" t="s">
        <v>273</v>
      </c>
      <c r="F168" s="3">
        <v>520007030</v>
      </c>
      <c r="G168" s="3" t="s">
        <v>274</v>
      </c>
      <c r="H168" s="3" t="s">
        <v>391</v>
      </c>
      <c r="I168" s="3" t="s">
        <v>381</v>
      </c>
      <c r="J168" s="3" t="s">
        <v>382</v>
      </c>
      <c r="K168" s="3">
        <v>3.59</v>
      </c>
      <c r="L168" s="3" t="s">
        <v>59</v>
      </c>
      <c r="M168" s="4">
        <v>6.4000000000000001E-2</v>
      </c>
      <c r="N168" s="4">
        <v>1.54E-2</v>
      </c>
      <c r="O168" s="5">
        <v>1733</v>
      </c>
      <c r="P168" s="3">
        <v>118.88</v>
      </c>
      <c r="Q168" s="3">
        <v>2.06</v>
      </c>
      <c r="R168" s="4">
        <v>0</v>
      </c>
      <c r="S168" s="4">
        <v>2.7000000000000001E-3</v>
      </c>
      <c r="T168" s="8">
        <f>Q168/'סכום נכסי הקרן'!$C$43</f>
        <v>7.0459814455639525E-4</v>
      </c>
    </row>
    <row r="169" spans="2:20" x14ac:dyDescent="0.2">
      <c r="B169" s="3" t="s">
        <v>60</v>
      </c>
      <c r="C169" s="3">
        <v>6990212</v>
      </c>
      <c r="D169" s="3" t="s">
        <v>256</v>
      </c>
      <c r="E169" s="3" t="s">
        <v>273</v>
      </c>
      <c r="F169" s="3">
        <v>520025438</v>
      </c>
      <c r="G169" s="3" t="s">
        <v>283</v>
      </c>
      <c r="H169" s="3" t="s">
        <v>387</v>
      </c>
      <c r="I169" s="3" t="s">
        <v>385</v>
      </c>
      <c r="J169" s="3" t="s">
        <v>382</v>
      </c>
      <c r="K169" s="3">
        <v>6.29</v>
      </c>
      <c r="L169" s="3" t="s">
        <v>59</v>
      </c>
      <c r="M169" s="4">
        <v>3.95E-2</v>
      </c>
      <c r="N169" s="4">
        <v>4.1300000000000003E-2</v>
      </c>
      <c r="O169" s="5">
        <v>2667</v>
      </c>
      <c r="P169" s="3">
        <v>99.15</v>
      </c>
      <c r="Q169" s="3">
        <v>2.64</v>
      </c>
      <c r="R169" s="4">
        <v>0</v>
      </c>
      <c r="S169" s="4">
        <v>3.3999999999999998E-3</v>
      </c>
      <c r="T169" s="8">
        <f>Q169/'סכום נכסי הקרן'!$C$43</f>
        <v>9.0298014642178806E-4</v>
      </c>
    </row>
    <row r="170" spans="2:20" x14ac:dyDescent="0.2">
      <c r="B170" s="3" t="s">
        <v>62</v>
      </c>
      <c r="C170" s="3">
        <v>6990196</v>
      </c>
      <c r="D170" s="3" t="s">
        <v>256</v>
      </c>
      <c r="E170" s="3" t="s">
        <v>273</v>
      </c>
      <c r="F170" s="3">
        <v>520025438</v>
      </c>
      <c r="G170" s="3" t="s">
        <v>283</v>
      </c>
      <c r="H170" s="3" t="s">
        <v>387</v>
      </c>
      <c r="I170" s="3" t="s">
        <v>385</v>
      </c>
      <c r="J170" s="3" t="s">
        <v>382</v>
      </c>
      <c r="K170" s="3">
        <v>4.4000000000000004</v>
      </c>
      <c r="L170" s="3" t="s">
        <v>59</v>
      </c>
      <c r="M170" s="4">
        <v>7.0499999999999993E-2</v>
      </c>
      <c r="N170" s="4">
        <v>2.9499999999999998E-2</v>
      </c>
      <c r="O170" s="5">
        <v>3166</v>
      </c>
      <c r="P170" s="3">
        <v>118.7</v>
      </c>
      <c r="Q170" s="3">
        <v>3.75</v>
      </c>
      <c r="R170" s="4">
        <v>0</v>
      </c>
      <c r="S170" s="4">
        <v>4.8999999999999998E-3</v>
      </c>
      <c r="T170" s="8">
        <f>Q170/'סכום נכסי הקרן'!$C$43</f>
        <v>1.2826422534400399E-3</v>
      </c>
    </row>
    <row r="171" spans="2:20" x14ac:dyDescent="0.2">
      <c r="B171" s="3" t="s">
        <v>517</v>
      </c>
      <c r="C171" s="3">
        <v>1123264</v>
      </c>
      <c r="D171" s="3" t="s">
        <v>256</v>
      </c>
      <c r="E171" s="3" t="s">
        <v>273</v>
      </c>
      <c r="F171" s="3">
        <v>520040072</v>
      </c>
      <c r="G171" s="3" t="s">
        <v>395</v>
      </c>
      <c r="H171" s="3" t="s">
        <v>387</v>
      </c>
      <c r="I171" s="3" t="s">
        <v>385</v>
      </c>
      <c r="J171" s="3" t="s">
        <v>382</v>
      </c>
      <c r="K171" s="3">
        <v>1.48</v>
      </c>
      <c r="L171" s="3" t="s">
        <v>59</v>
      </c>
      <c r="M171" s="4">
        <v>6.9000000000000006E-2</v>
      </c>
      <c r="N171" s="4">
        <v>1.5100000000000001E-2</v>
      </c>
      <c r="O171" s="5">
        <v>2249</v>
      </c>
      <c r="P171" s="3">
        <v>109.95</v>
      </c>
      <c r="Q171" s="3">
        <v>2.4700000000000002</v>
      </c>
      <c r="R171" s="4">
        <v>0</v>
      </c>
      <c r="S171" s="4">
        <v>3.2000000000000002E-3</v>
      </c>
      <c r="T171" s="8">
        <f>Q171/'סכום נכסי הקרן'!$C$43</f>
        <v>8.44833697599173E-4</v>
      </c>
    </row>
    <row r="172" spans="2:20" x14ac:dyDescent="0.2">
      <c r="B172" s="3" t="s">
        <v>518</v>
      </c>
      <c r="C172" s="3">
        <v>3900354</v>
      </c>
      <c r="D172" s="3" t="s">
        <v>256</v>
      </c>
      <c r="E172" s="3" t="s">
        <v>273</v>
      </c>
      <c r="F172" s="3">
        <v>520038506</v>
      </c>
      <c r="G172" s="3" t="s">
        <v>283</v>
      </c>
      <c r="H172" s="3" t="s">
        <v>384</v>
      </c>
      <c r="I172" s="3" t="s">
        <v>385</v>
      </c>
      <c r="J172" s="3" t="s">
        <v>382</v>
      </c>
      <c r="K172" s="3">
        <v>6.08</v>
      </c>
      <c r="L172" s="3" t="s">
        <v>59</v>
      </c>
      <c r="M172" s="4">
        <v>3.85E-2</v>
      </c>
      <c r="N172" s="4">
        <v>3.4799999999999998E-2</v>
      </c>
      <c r="O172" s="5">
        <v>3797</v>
      </c>
      <c r="P172" s="3">
        <v>105.43</v>
      </c>
      <c r="Q172" s="3">
        <v>4</v>
      </c>
      <c r="R172" s="4">
        <v>0</v>
      </c>
      <c r="S172" s="4">
        <v>5.1999999999999998E-3</v>
      </c>
      <c r="T172" s="8">
        <f>Q172/'סכום נכסי הקרן'!$C$43</f>
        <v>1.368151737002709E-3</v>
      </c>
    </row>
    <row r="173" spans="2:20" x14ac:dyDescent="0.2">
      <c r="B173" s="3" t="s">
        <v>519</v>
      </c>
      <c r="C173" s="3">
        <v>3900362</v>
      </c>
      <c r="D173" s="3" t="s">
        <v>256</v>
      </c>
      <c r="E173" s="3" t="s">
        <v>273</v>
      </c>
      <c r="F173" s="3">
        <v>520038506</v>
      </c>
      <c r="G173" s="3" t="s">
        <v>698</v>
      </c>
      <c r="H173" s="3" t="s">
        <v>384</v>
      </c>
      <c r="I173" s="3" t="s">
        <v>381</v>
      </c>
      <c r="J173" s="3" t="s">
        <v>382</v>
      </c>
      <c r="K173" s="3">
        <v>7.86</v>
      </c>
      <c r="L173" s="3" t="s">
        <v>59</v>
      </c>
      <c r="M173" s="4">
        <v>2.4E-2</v>
      </c>
      <c r="N173" s="4">
        <v>2.07E-2</v>
      </c>
      <c r="O173" s="5">
        <v>3661</v>
      </c>
      <c r="P173" s="3">
        <v>102.45</v>
      </c>
      <c r="Q173" s="3">
        <v>3.75</v>
      </c>
      <c r="R173" s="4">
        <v>0</v>
      </c>
      <c r="S173" s="4">
        <v>4.8999999999999998E-3</v>
      </c>
      <c r="T173" s="8">
        <f>Q173/'סכום נכסי הקרן'!$C$43</f>
        <v>1.2826422534400399E-3</v>
      </c>
    </row>
    <row r="174" spans="2:20" x14ac:dyDescent="0.2">
      <c r="B174" s="3" t="s">
        <v>520</v>
      </c>
      <c r="C174" s="3">
        <v>2310167</v>
      </c>
      <c r="D174" s="3" t="s">
        <v>256</v>
      </c>
      <c r="E174" s="3" t="s">
        <v>273</v>
      </c>
      <c r="F174" s="3">
        <v>520032046</v>
      </c>
      <c r="G174" s="3" t="s">
        <v>274</v>
      </c>
      <c r="H174" s="3" t="s">
        <v>380</v>
      </c>
      <c r="I174" s="3" t="s">
        <v>381</v>
      </c>
      <c r="J174" s="3" t="s">
        <v>382</v>
      </c>
      <c r="K174" s="3">
        <v>7.47</v>
      </c>
      <c r="L174" s="3" t="s">
        <v>59</v>
      </c>
      <c r="M174" s="4">
        <v>2.98E-2</v>
      </c>
      <c r="N174" s="4">
        <v>2.81E-2</v>
      </c>
      <c r="O174" s="5">
        <v>7022</v>
      </c>
      <c r="P174" s="3">
        <v>102.9</v>
      </c>
      <c r="Q174" s="3">
        <v>7.23</v>
      </c>
      <c r="R174" s="4">
        <v>0</v>
      </c>
      <c r="S174" s="4">
        <v>9.4000000000000004E-3</v>
      </c>
      <c r="T174" s="8">
        <f>Q174/'סכום נכסי הקרן'!$C$43</f>
        <v>2.4729342646323967E-3</v>
      </c>
    </row>
    <row r="175" spans="2:20" x14ac:dyDescent="0.2">
      <c r="B175" s="3" t="s">
        <v>521</v>
      </c>
      <c r="C175" s="3">
        <v>2310175</v>
      </c>
      <c r="D175" s="3" t="s">
        <v>256</v>
      </c>
      <c r="E175" s="3" t="s">
        <v>273</v>
      </c>
      <c r="F175" s="3">
        <v>520032046</v>
      </c>
      <c r="G175" s="3" t="s">
        <v>274</v>
      </c>
      <c r="H175" s="3" t="s">
        <v>380</v>
      </c>
      <c r="I175" s="3" t="s">
        <v>381</v>
      </c>
      <c r="J175" s="3" t="s">
        <v>382</v>
      </c>
      <c r="K175" s="3">
        <v>5.09</v>
      </c>
      <c r="L175" s="3" t="s">
        <v>59</v>
      </c>
      <c r="M175" s="4">
        <v>2.47E-2</v>
      </c>
      <c r="N175" s="4">
        <v>2.0299999999999999E-2</v>
      </c>
      <c r="O175" s="5">
        <v>7418</v>
      </c>
      <c r="P175" s="3">
        <v>103.64</v>
      </c>
      <c r="Q175" s="3">
        <v>7.69</v>
      </c>
      <c r="R175" s="4">
        <v>0</v>
      </c>
      <c r="S175" s="4">
        <v>0.01</v>
      </c>
      <c r="T175" s="8">
        <f>Q175/'סכום נכסי הקרן'!$C$43</f>
        <v>2.6302717143877083E-3</v>
      </c>
    </row>
    <row r="176" spans="2:20" x14ac:dyDescent="0.2">
      <c r="B176" s="3" t="s">
        <v>522</v>
      </c>
      <c r="C176" s="3">
        <v>2310134</v>
      </c>
      <c r="D176" s="3" t="s">
        <v>256</v>
      </c>
      <c r="E176" s="3" t="s">
        <v>273</v>
      </c>
      <c r="F176" s="3">
        <v>520032046</v>
      </c>
      <c r="G176" s="3" t="s">
        <v>274</v>
      </c>
      <c r="H176" s="3" t="s">
        <v>380</v>
      </c>
      <c r="I176" s="3" t="s">
        <v>381</v>
      </c>
      <c r="J176" s="3" t="s">
        <v>382</v>
      </c>
      <c r="K176" s="3">
        <v>3.27</v>
      </c>
      <c r="L176" s="3" t="s">
        <v>59</v>
      </c>
      <c r="M176" s="4">
        <v>2.7699999999999999E-2</v>
      </c>
      <c r="N176" s="4">
        <v>1.4E-2</v>
      </c>
      <c r="O176" s="5">
        <v>7246</v>
      </c>
      <c r="P176" s="3">
        <v>106.03</v>
      </c>
      <c r="Q176" s="3">
        <v>7.68</v>
      </c>
      <c r="R176" s="4">
        <v>0</v>
      </c>
      <c r="S176" s="4">
        <v>0.01</v>
      </c>
      <c r="T176" s="8">
        <f>Q176/'סכום נכסי הקרן'!$C$43</f>
        <v>2.6268513350452016E-3</v>
      </c>
    </row>
    <row r="177" spans="2:20" x14ac:dyDescent="0.2">
      <c r="B177" s="3" t="s">
        <v>523</v>
      </c>
      <c r="C177" s="3">
        <v>1134212</v>
      </c>
      <c r="D177" s="3" t="s">
        <v>256</v>
      </c>
      <c r="E177" s="3" t="s">
        <v>273</v>
      </c>
      <c r="F177" s="3">
        <v>513141879</v>
      </c>
      <c r="G177" s="3" t="s">
        <v>274</v>
      </c>
      <c r="H177" s="3" t="s">
        <v>405</v>
      </c>
      <c r="I177" s="3" t="s">
        <v>381</v>
      </c>
      <c r="J177" s="3" t="s">
        <v>382</v>
      </c>
      <c r="K177" s="3">
        <v>2.93</v>
      </c>
      <c r="L177" s="3" t="s">
        <v>59</v>
      </c>
      <c r="M177" s="4">
        <v>1.95E-2</v>
      </c>
      <c r="N177" s="4">
        <v>1.34E-2</v>
      </c>
      <c r="O177" s="5">
        <v>3648</v>
      </c>
      <c r="P177" s="3">
        <v>103.68</v>
      </c>
      <c r="Q177" s="3">
        <v>3.78</v>
      </c>
      <c r="R177" s="4">
        <v>0</v>
      </c>
      <c r="S177" s="4">
        <v>4.8999999999999998E-3</v>
      </c>
      <c r="T177" s="8">
        <f>Q177/'סכום נכסי הקרן'!$C$43</f>
        <v>1.2929033914675602E-3</v>
      </c>
    </row>
    <row r="178" spans="2:20" x14ac:dyDescent="0.2">
      <c r="B178" s="3" t="s">
        <v>64</v>
      </c>
      <c r="C178" s="3">
        <v>1136936</v>
      </c>
      <c r="D178" s="3" t="s">
        <v>256</v>
      </c>
      <c r="E178" s="3" t="s">
        <v>273</v>
      </c>
      <c r="F178" s="3">
        <v>511399388</v>
      </c>
      <c r="G178" s="3" t="s">
        <v>283</v>
      </c>
      <c r="H178" s="3" t="s">
        <v>389</v>
      </c>
      <c r="I178" s="3" t="s">
        <v>385</v>
      </c>
      <c r="J178" s="3" t="s">
        <v>382</v>
      </c>
      <c r="K178" s="3">
        <v>3.76</v>
      </c>
      <c r="L178" s="3" t="s">
        <v>59</v>
      </c>
      <c r="M178" s="4">
        <v>3.4500000000000003E-2</v>
      </c>
      <c r="N178" s="4">
        <v>2.5600000000000001E-2</v>
      </c>
      <c r="O178" s="5">
        <v>1201</v>
      </c>
      <c r="P178" s="3">
        <v>103.39</v>
      </c>
      <c r="Q178" s="3">
        <v>1.24</v>
      </c>
      <c r="R178" s="4">
        <v>0</v>
      </c>
      <c r="S178" s="4">
        <v>1.6000000000000001E-3</v>
      </c>
      <c r="T178" s="8">
        <f>Q178/'סכום נכסי הקרן'!$C$43</f>
        <v>4.2412703847083985E-4</v>
      </c>
    </row>
    <row r="179" spans="2:20" x14ac:dyDescent="0.2">
      <c r="B179" s="3" t="s">
        <v>65</v>
      </c>
      <c r="C179" s="3">
        <v>5760202</v>
      </c>
      <c r="D179" s="3" t="s">
        <v>256</v>
      </c>
      <c r="E179" s="3" t="s">
        <v>273</v>
      </c>
      <c r="F179" s="3">
        <v>520028010</v>
      </c>
      <c r="G179" s="3" t="s">
        <v>297</v>
      </c>
      <c r="H179" s="3" t="s">
        <v>389</v>
      </c>
      <c r="I179" s="3" t="s">
        <v>381</v>
      </c>
      <c r="J179" s="3" t="s">
        <v>382</v>
      </c>
      <c r="K179" s="3">
        <v>0.99</v>
      </c>
      <c r="L179" s="3" t="s">
        <v>59</v>
      </c>
      <c r="M179" s="4">
        <v>0.06</v>
      </c>
      <c r="N179" s="4">
        <v>8.9999999999999993E-3</v>
      </c>
      <c r="O179" s="5">
        <v>1160</v>
      </c>
      <c r="P179" s="3">
        <v>105.31</v>
      </c>
      <c r="Q179" s="3">
        <v>1.21</v>
      </c>
      <c r="R179" s="4">
        <v>0</v>
      </c>
      <c r="S179" s="4">
        <v>1.6000000000000001E-3</v>
      </c>
      <c r="T179" s="8">
        <f>Q179/'סכום נכסי הקרן'!$C$43</f>
        <v>4.1386590044331948E-4</v>
      </c>
    </row>
    <row r="180" spans="2:20" x14ac:dyDescent="0.2">
      <c r="B180" s="3" t="s">
        <v>524</v>
      </c>
      <c r="C180" s="3">
        <v>5760236</v>
      </c>
      <c r="D180" s="3" t="s">
        <v>256</v>
      </c>
      <c r="E180" s="3" t="s">
        <v>273</v>
      </c>
      <c r="F180" s="3">
        <v>520028010</v>
      </c>
      <c r="G180" s="3" t="s">
        <v>297</v>
      </c>
      <c r="H180" s="3" t="s">
        <v>389</v>
      </c>
      <c r="I180" s="3" t="s">
        <v>381</v>
      </c>
      <c r="J180" s="3" t="s">
        <v>382</v>
      </c>
      <c r="K180" s="3">
        <v>4.92</v>
      </c>
      <c r="L180" s="3" t="s">
        <v>59</v>
      </c>
      <c r="M180" s="4">
        <v>3.85E-2</v>
      </c>
      <c r="N180" s="4">
        <v>3.5000000000000003E-2</v>
      </c>
      <c r="O180" s="5">
        <v>3596</v>
      </c>
      <c r="P180" s="3">
        <v>103.4</v>
      </c>
      <c r="Q180" s="3">
        <v>3.72</v>
      </c>
      <c r="R180" s="4">
        <v>0</v>
      </c>
      <c r="S180" s="4">
        <v>4.7999999999999996E-3</v>
      </c>
      <c r="T180" s="8">
        <f>Q180/'סכום נכסי הקרן'!$C$43</f>
        <v>1.2723811154125195E-3</v>
      </c>
    </row>
    <row r="181" spans="2:20" x14ac:dyDescent="0.2">
      <c r="B181" s="3" t="s">
        <v>525</v>
      </c>
      <c r="C181" s="3">
        <v>7460363</v>
      </c>
      <c r="D181" s="3" t="s">
        <v>256</v>
      </c>
      <c r="E181" s="3" t="s">
        <v>273</v>
      </c>
      <c r="F181" s="3">
        <v>520003781</v>
      </c>
      <c r="G181" s="3" t="s">
        <v>280</v>
      </c>
      <c r="H181" s="3" t="s">
        <v>391</v>
      </c>
      <c r="I181" s="3" t="s">
        <v>385</v>
      </c>
      <c r="J181" s="3" t="s">
        <v>382</v>
      </c>
      <c r="K181" s="3">
        <v>4.2300000000000004</v>
      </c>
      <c r="L181" s="3" t="s">
        <v>59</v>
      </c>
      <c r="M181" s="4">
        <v>4.4999999999999998E-2</v>
      </c>
      <c r="N181" s="4">
        <v>1.7399999999999999E-2</v>
      </c>
      <c r="O181" s="5">
        <v>2476</v>
      </c>
      <c r="P181" s="3">
        <v>113.3</v>
      </c>
      <c r="Q181" s="3">
        <v>2.81</v>
      </c>
      <c r="R181" s="4">
        <v>0</v>
      </c>
      <c r="S181" s="4">
        <v>3.7000000000000002E-3</v>
      </c>
      <c r="T181" s="8">
        <f>Q181/'סכום נכסי הקרן'!$C$43</f>
        <v>9.6112659524440322E-4</v>
      </c>
    </row>
    <row r="182" spans="2:20" x14ac:dyDescent="0.2">
      <c r="B182" s="3" t="s">
        <v>67</v>
      </c>
      <c r="C182" s="3">
        <v>6130165</v>
      </c>
      <c r="D182" s="3" t="s">
        <v>256</v>
      </c>
      <c r="E182" s="3" t="s">
        <v>273</v>
      </c>
      <c r="F182" s="3">
        <v>520017807</v>
      </c>
      <c r="G182" s="3" t="s">
        <v>297</v>
      </c>
      <c r="H182" s="3" t="s">
        <v>387</v>
      </c>
      <c r="I182" s="3" t="s">
        <v>385</v>
      </c>
      <c r="J182" s="3" t="s">
        <v>382</v>
      </c>
      <c r="K182" s="3">
        <v>1.92</v>
      </c>
      <c r="L182" s="3" t="s">
        <v>59</v>
      </c>
      <c r="M182" s="4">
        <v>7.1999999999999995E-2</v>
      </c>
      <c r="N182" s="4">
        <v>1.72E-2</v>
      </c>
      <c r="O182" s="5">
        <v>1228</v>
      </c>
      <c r="P182" s="3">
        <v>110.7</v>
      </c>
      <c r="Q182" s="3">
        <v>1.36</v>
      </c>
      <c r="R182" s="4">
        <v>0</v>
      </c>
      <c r="S182" s="4">
        <v>1.8E-3</v>
      </c>
      <c r="T182" s="8">
        <f>Q182/'סכום נכסי הקרן'!$C$43</f>
        <v>4.6517159058092114E-4</v>
      </c>
    </row>
    <row r="183" spans="2:20" x14ac:dyDescent="0.2">
      <c r="B183" s="3" t="s">
        <v>526</v>
      </c>
      <c r="C183" s="3">
        <v>6130199</v>
      </c>
      <c r="D183" s="3" t="s">
        <v>256</v>
      </c>
      <c r="E183" s="3" t="s">
        <v>273</v>
      </c>
      <c r="F183" s="3">
        <v>520017807</v>
      </c>
      <c r="G183" s="3" t="s">
        <v>698</v>
      </c>
      <c r="H183" s="3" t="s">
        <v>387</v>
      </c>
      <c r="I183" s="3" t="s">
        <v>385</v>
      </c>
      <c r="J183" s="3" t="s">
        <v>382</v>
      </c>
      <c r="K183" s="3">
        <v>5.42</v>
      </c>
      <c r="L183" s="3" t="s">
        <v>59</v>
      </c>
      <c r="M183" s="4">
        <v>5.0500000000000003E-2</v>
      </c>
      <c r="N183" s="4">
        <v>3.4200000000000001E-2</v>
      </c>
      <c r="O183" s="5">
        <v>1660</v>
      </c>
      <c r="P183" s="3">
        <v>110.89</v>
      </c>
      <c r="Q183" s="3">
        <v>1.84</v>
      </c>
      <c r="R183" s="4">
        <v>0</v>
      </c>
      <c r="S183" s="4">
        <v>2.3999999999999998E-3</v>
      </c>
      <c r="T183" s="8">
        <f>Q183/'סכום נכסי הקרן'!$C$43</f>
        <v>6.2934979902124627E-4</v>
      </c>
    </row>
    <row r="184" spans="2:20" x14ac:dyDescent="0.2">
      <c r="B184" s="3" t="s">
        <v>527</v>
      </c>
      <c r="C184" s="3">
        <v>2810299</v>
      </c>
      <c r="D184" s="3" t="s">
        <v>256</v>
      </c>
      <c r="E184" s="3" t="s">
        <v>273</v>
      </c>
      <c r="F184" s="3">
        <v>520027830</v>
      </c>
      <c r="G184" s="3" t="s">
        <v>281</v>
      </c>
      <c r="H184" s="3" t="s">
        <v>391</v>
      </c>
      <c r="I184" s="3" t="s">
        <v>381</v>
      </c>
      <c r="J184" s="3" t="s">
        <v>382</v>
      </c>
      <c r="K184" s="3">
        <v>5.35</v>
      </c>
      <c r="L184" s="3" t="s">
        <v>59</v>
      </c>
      <c r="M184" s="4">
        <v>2.4500000000000001E-2</v>
      </c>
      <c r="N184" s="4">
        <v>2.7E-2</v>
      </c>
      <c r="O184" s="5">
        <v>7733</v>
      </c>
      <c r="P184" s="3">
        <v>99.4</v>
      </c>
      <c r="Q184" s="3">
        <v>7.69</v>
      </c>
      <c r="R184" s="4">
        <v>0</v>
      </c>
      <c r="S184" s="4">
        <v>0.01</v>
      </c>
      <c r="T184" s="8">
        <f>Q184/'סכום נכסי הקרן'!$C$43</f>
        <v>2.6302717143877083E-3</v>
      </c>
    </row>
    <row r="185" spans="2:20" x14ac:dyDescent="0.2">
      <c r="B185" s="3" t="s">
        <v>528</v>
      </c>
      <c r="C185" s="3">
        <v>6000202</v>
      </c>
      <c r="D185" s="3" t="s">
        <v>256</v>
      </c>
      <c r="E185" s="3" t="s">
        <v>273</v>
      </c>
      <c r="F185" s="3">
        <v>520000472</v>
      </c>
      <c r="G185" s="3" t="s">
        <v>422</v>
      </c>
      <c r="H185" s="3" t="s">
        <v>391</v>
      </c>
      <c r="I185" s="3" t="s">
        <v>385</v>
      </c>
      <c r="J185" s="3" t="s">
        <v>382</v>
      </c>
      <c r="K185" s="3">
        <v>4.82</v>
      </c>
      <c r="L185" s="3" t="s">
        <v>59</v>
      </c>
      <c r="M185" s="4">
        <v>4.8000000000000001E-2</v>
      </c>
      <c r="N185" s="4">
        <v>2.3400000000000001E-2</v>
      </c>
      <c r="O185" s="5">
        <v>6782</v>
      </c>
      <c r="P185" s="3">
        <v>113.44</v>
      </c>
      <c r="Q185" s="3">
        <v>7.69</v>
      </c>
      <c r="R185" s="4">
        <v>0</v>
      </c>
      <c r="S185" s="4">
        <v>0.01</v>
      </c>
      <c r="T185" s="8">
        <f>Q185/'סכום נכסי הקרן'!$C$43</f>
        <v>2.6302717143877083E-3</v>
      </c>
    </row>
    <row r="186" spans="2:20" x14ac:dyDescent="0.2">
      <c r="B186" s="3" t="s">
        <v>529</v>
      </c>
      <c r="C186" s="3">
        <v>6320105</v>
      </c>
      <c r="D186" s="3" t="s">
        <v>256</v>
      </c>
      <c r="E186" s="3" t="s">
        <v>273</v>
      </c>
      <c r="F186" s="3">
        <v>520018383</v>
      </c>
      <c r="G186" s="3" t="s">
        <v>349</v>
      </c>
      <c r="H186" s="3" t="s">
        <v>389</v>
      </c>
      <c r="I186" s="3" t="s">
        <v>381</v>
      </c>
      <c r="J186" s="3" t="s">
        <v>382</v>
      </c>
      <c r="K186" s="3">
        <v>4.83</v>
      </c>
      <c r="L186" s="3" t="s">
        <v>59</v>
      </c>
      <c r="M186" s="4">
        <v>5.8900000000000001E-2</v>
      </c>
      <c r="N186" s="4">
        <v>3.0800000000000001E-2</v>
      </c>
      <c r="O186" s="5">
        <v>2755</v>
      </c>
      <c r="P186" s="3">
        <v>114.08</v>
      </c>
      <c r="Q186" s="3">
        <v>3.14</v>
      </c>
      <c r="R186" s="4">
        <v>0</v>
      </c>
      <c r="S186" s="4">
        <v>4.1000000000000003E-3</v>
      </c>
      <c r="T186" s="8">
        <f>Q186/'סכום נכסי הקרן'!$C$43</f>
        <v>1.0739991135471267E-3</v>
      </c>
    </row>
    <row r="187" spans="2:20" x14ac:dyDescent="0.2">
      <c r="B187" s="3" t="s">
        <v>70</v>
      </c>
      <c r="C187" s="3">
        <v>7390149</v>
      </c>
      <c r="D187" s="3" t="s">
        <v>256</v>
      </c>
      <c r="E187" s="3" t="s">
        <v>273</v>
      </c>
      <c r="F187" s="3">
        <v>520028911</v>
      </c>
      <c r="G187" s="3" t="s">
        <v>297</v>
      </c>
      <c r="H187" s="3" t="s">
        <v>387</v>
      </c>
      <c r="I187" s="3" t="s">
        <v>381</v>
      </c>
      <c r="J187" s="3" t="s">
        <v>382</v>
      </c>
      <c r="K187" s="3">
        <v>4.58</v>
      </c>
      <c r="L187" s="3" t="s">
        <v>59</v>
      </c>
      <c r="M187" s="4">
        <v>3.7499999999999999E-2</v>
      </c>
      <c r="N187" s="4">
        <v>2.4799999999999999E-2</v>
      </c>
      <c r="O187" s="5">
        <v>2941</v>
      </c>
      <c r="P187" s="3">
        <v>105.9</v>
      </c>
      <c r="Q187" s="3">
        <v>3.11</v>
      </c>
      <c r="R187" s="4">
        <v>0</v>
      </c>
      <c r="S187" s="4">
        <v>4.1000000000000003E-3</v>
      </c>
      <c r="T187" s="8">
        <f>Q187/'סכום נכסי הקרן'!$C$43</f>
        <v>1.0637379755196062E-3</v>
      </c>
    </row>
    <row r="188" spans="2:20" x14ac:dyDescent="0.2">
      <c r="B188" s="3" t="s">
        <v>74</v>
      </c>
      <c r="C188" s="3">
        <v>1260421</v>
      </c>
      <c r="D188" s="3" t="s">
        <v>256</v>
      </c>
      <c r="E188" s="3" t="s">
        <v>273</v>
      </c>
      <c r="F188" s="3">
        <v>520033234</v>
      </c>
      <c r="G188" s="3" t="s">
        <v>283</v>
      </c>
      <c r="H188" s="3" t="s">
        <v>384</v>
      </c>
      <c r="I188" s="3" t="s">
        <v>381</v>
      </c>
      <c r="J188" s="3" t="s">
        <v>382</v>
      </c>
      <c r="K188" s="3">
        <v>0.75</v>
      </c>
      <c r="L188" s="3" t="s">
        <v>59</v>
      </c>
      <c r="M188" s="4">
        <v>4.8399999999999999E-2</v>
      </c>
      <c r="N188" s="4">
        <v>1.01E-2</v>
      </c>
      <c r="O188" s="5">
        <v>2959</v>
      </c>
      <c r="P188" s="3">
        <v>99.85</v>
      </c>
      <c r="Q188" s="3">
        <v>2.95</v>
      </c>
      <c r="R188" s="4">
        <v>0</v>
      </c>
      <c r="S188" s="4">
        <v>3.8999999999999998E-3</v>
      </c>
      <c r="T188" s="8">
        <f>Q188/'סכום נכסי הקרן'!$C$43</f>
        <v>1.009011906039498E-3</v>
      </c>
    </row>
    <row r="189" spans="2:20" x14ac:dyDescent="0.2">
      <c r="B189" s="3" t="s">
        <v>78</v>
      </c>
      <c r="C189" s="3">
        <v>7150345</v>
      </c>
      <c r="D189" s="3" t="s">
        <v>256</v>
      </c>
      <c r="E189" s="3" t="s">
        <v>273</v>
      </c>
      <c r="F189" s="3">
        <v>520025990</v>
      </c>
      <c r="H189" s="3" t="s">
        <v>389</v>
      </c>
      <c r="I189" s="3" t="s">
        <v>385</v>
      </c>
      <c r="J189" s="3" t="s">
        <v>382</v>
      </c>
      <c r="K189" s="3">
        <v>2.81</v>
      </c>
      <c r="L189" s="3" t="s">
        <v>59</v>
      </c>
      <c r="M189" s="4">
        <v>0.05</v>
      </c>
      <c r="N189" s="4">
        <v>2.2499999999999999E-2</v>
      </c>
      <c r="O189" s="5">
        <v>1105</v>
      </c>
      <c r="P189" s="3">
        <v>107.8</v>
      </c>
      <c r="Q189" s="3">
        <v>1.19</v>
      </c>
      <c r="R189" s="4">
        <v>0</v>
      </c>
      <c r="S189" s="4">
        <v>1.6000000000000001E-3</v>
      </c>
      <c r="T189" s="8">
        <f>Q189/'סכום נכסי הקרן'!$C$43</f>
        <v>4.0702514175830593E-4</v>
      </c>
    </row>
    <row r="190" spans="2:20" x14ac:dyDescent="0.2">
      <c r="B190" s="3" t="s">
        <v>530</v>
      </c>
      <c r="C190" s="3">
        <v>7770209</v>
      </c>
      <c r="D190" s="3" t="s">
        <v>256</v>
      </c>
      <c r="E190" s="3" t="s">
        <v>273</v>
      </c>
      <c r="F190" s="3">
        <v>520022732</v>
      </c>
      <c r="G190" s="3" t="s">
        <v>293</v>
      </c>
      <c r="H190" s="3" t="s">
        <v>387</v>
      </c>
      <c r="I190" s="3" t="s">
        <v>381</v>
      </c>
      <c r="J190" s="3" t="s">
        <v>382</v>
      </c>
      <c r="K190" s="3">
        <v>5.78</v>
      </c>
      <c r="L190" s="3" t="s">
        <v>59</v>
      </c>
      <c r="M190" s="4">
        <v>5.0900000000000001E-2</v>
      </c>
      <c r="N190" s="4">
        <v>3.56E-2</v>
      </c>
      <c r="O190" s="5">
        <v>4404</v>
      </c>
      <c r="P190" s="3">
        <v>109.91</v>
      </c>
      <c r="Q190" s="3">
        <v>4.84</v>
      </c>
      <c r="R190" s="4">
        <v>0</v>
      </c>
      <c r="S190" s="4">
        <v>6.3E-3</v>
      </c>
      <c r="T190" s="8">
        <f>Q190/'סכום נכסי הקרן'!$C$43</f>
        <v>1.6554636017732779E-3</v>
      </c>
    </row>
    <row r="191" spans="2:20" x14ac:dyDescent="0.2">
      <c r="B191" s="3" t="s">
        <v>531</v>
      </c>
      <c r="C191" s="3">
        <v>1134790</v>
      </c>
      <c r="D191" s="3" t="s">
        <v>256</v>
      </c>
      <c r="E191" s="3" t="s">
        <v>273</v>
      </c>
      <c r="F191" s="3">
        <v>520044322</v>
      </c>
      <c r="G191" s="3" t="s">
        <v>297</v>
      </c>
      <c r="H191" s="3" t="s">
        <v>389</v>
      </c>
      <c r="I191" s="3" t="s">
        <v>381</v>
      </c>
      <c r="J191" s="3" t="s">
        <v>382</v>
      </c>
      <c r="K191" s="3">
        <v>5.52</v>
      </c>
      <c r="L191" s="3" t="s">
        <v>59</v>
      </c>
      <c r="M191" s="4">
        <v>4.2999999999999997E-2</v>
      </c>
      <c r="N191" s="4">
        <v>4.07E-2</v>
      </c>
      <c r="O191" s="5">
        <v>7452</v>
      </c>
      <c r="P191" s="3">
        <v>103</v>
      </c>
      <c r="Q191" s="3">
        <v>7.68</v>
      </c>
      <c r="R191" s="4">
        <v>0</v>
      </c>
      <c r="S191" s="4">
        <v>0.01</v>
      </c>
      <c r="T191" s="8">
        <f>Q191/'סכום נכסי הקרן'!$C$43</f>
        <v>2.6268513350452016E-3</v>
      </c>
    </row>
    <row r="192" spans="2:20" x14ac:dyDescent="0.2">
      <c r="B192" s="3" t="s">
        <v>532</v>
      </c>
      <c r="C192" s="3">
        <v>1115070</v>
      </c>
      <c r="D192" s="3" t="s">
        <v>256</v>
      </c>
      <c r="E192" s="3" t="s">
        <v>273</v>
      </c>
      <c r="F192" s="3">
        <v>520044322</v>
      </c>
      <c r="G192" s="3" t="s">
        <v>297</v>
      </c>
      <c r="H192" s="3" t="s">
        <v>389</v>
      </c>
      <c r="I192" s="3" t="s">
        <v>385</v>
      </c>
      <c r="J192" s="3" t="s">
        <v>382</v>
      </c>
      <c r="K192" s="3">
        <v>0.78</v>
      </c>
      <c r="L192" s="3" t="s">
        <v>59</v>
      </c>
      <c r="M192" s="4">
        <v>8.5000000000000006E-2</v>
      </c>
      <c r="N192" s="4">
        <v>8.6E-3</v>
      </c>
      <c r="O192" s="5">
        <v>1453</v>
      </c>
      <c r="P192" s="3">
        <v>107.78</v>
      </c>
      <c r="Q192" s="3">
        <v>1.57</v>
      </c>
      <c r="R192" s="4">
        <v>0</v>
      </c>
      <c r="S192" s="4">
        <v>2E-3</v>
      </c>
      <c r="T192" s="8">
        <f>Q192/'סכום נכסי הקרן'!$C$43</f>
        <v>5.3699955677356337E-4</v>
      </c>
    </row>
    <row r="193" spans="2:20" x14ac:dyDescent="0.2">
      <c r="B193" s="3" t="s">
        <v>533</v>
      </c>
      <c r="C193" s="3">
        <v>1115062</v>
      </c>
      <c r="D193" s="3" t="s">
        <v>256</v>
      </c>
      <c r="E193" s="3" t="s">
        <v>273</v>
      </c>
      <c r="F193" s="3">
        <v>520044322</v>
      </c>
      <c r="G193" s="3" t="s">
        <v>297</v>
      </c>
      <c r="H193" s="3" t="s">
        <v>389</v>
      </c>
      <c r="I193" s="3" t="s">
        <v>385</v>
      </c>
      <c r="J193" s="3" t="s">
        <v>382</v>
      </c>
      <c r="K193" s="3">
        <v>1.45</v>
      </c>
      <c r="L193" s="3" t="s">
        <v>59</v>
      </c>
      <c r="M193" s="4">
        <v>8.5000000000000006E-2</v>
      </c>
      <c r="N193" s="4">
        <v>1.3100000000000001E-2</v>
      </c>
      <c r="O193" s="5">
        <v>2233</v>
      </c>
      <c r="P193" s="3">
        <v>112.73</v>
      </c>
      <c r="Q193" s="3">
        <v>2.52</v>
      </c>
      <c r="R193" s="4">
        <v>0</v>
      </c>
      <c r="S193" s="4">
        <v>3.3E-3</v>
      </c>
      <c r="T193" s="8">
        <f>Q193/'סכום נכסי הקרן'!$C$43</f>
        <v>8.6193559431170682E-4</v>
      </c>
    </row>
    <row r="194" spans="2:20" x14ac:dyDescent="0.2">
      <c r="B194" s="3" t="s">
        <v>534</v>
      </c>
      <c r="C194" s="3">
        <v>6270151</v>
      </c>
      <c r="D194" s="3" t="s">
        <v>256</v>
      </c>
      <c r="E194" s="3" t="s">
        <v>273</v>
      </c>
      <c r="F194" s="3">
        <v>520025602</v>
      </c>
      <c r="G194" s="3" t="s">
        <v>316</v>
      </c>
      <c r="H194" s="3" t="s">
        <v>387</v>
      </c>
      <c r="I194" s="3" t="s">
        <v>385</v>
      </c>
      <c r="J194" s="3" t="s">
        <v>382</v>
      </c>
      <c r="K194" s="3">
        <v>7.14</v>
      </c>
      <c r="L194" s="3" t="s">
        <v>59</v>
      </c>
      <c r="M194" s="4">
        <v>2.3E-2</v>
      </c>
      <c r="N194" s="4">
        <v>2.0899999999999998E-2</v>
      </c>
      <c r="O194" s="5">
        <v>1915</v>
      </c>
      <c r="P194" s="3">
        <v>101.39</v>
      </c>
      <c r="Q194" s="3">
        <v>1.94</v>
      </c>
      <c r="R194" s="4">
        <v>0</v>
      </c>
      <c r="S194" s="4">
        <v>2.5000000000000001E-3</v>
      </c>
      <c r="T194" s="8">
        <f>Q194/'סכום נכסי הקרן'!$C$43</f>
        <v>6.635535924463139E-4</v>
      </c>
    </row>
    <row r="195" spans="2:20" x14ac:dyDescent="0.2">
      <c r="B195" s="3" t="s">
        <v>535</v>
      </c>
      <c r="C195" s="3">
        <v>6270144</v>
      </c>
      <c r="D195" s="3" t="s">
        <v>256</v>
      </c>
      <c r="E195" s="3" t="s">
        <v>273</v>
      </c>
      <c r="F195" s="3">
        <v>520025602</v>
      </c>
      <c r="G195" s="3" t="s">
        <v>316</v>
      </c>
      <c r="H195" s="3" t="s">
        <v>387</v>
      </c>
      <c r="I195" s="3" t="s">
        <v>385</v>
      </c>
      <c r="J195" s="3" t="s">
        <v>382</v>
      </c>
      <c r="K195" s="3">
        <v>5.32</v>
      </c>
      <c r="L195" s="3" t="s">
        <v>59</v>
      </c>
      <c r="M195" s="4">
        <v>0.05</v>
      </c>
      <c r="N195" s="4">
        <v>2.93E-2</v>
      </c>
      <c r="O195" s="5">
        <v>1826</v>
      </c>
      <c r="P195" s="3">
        <v>113.1</v>
      </c>
      <c r="Q195" s="3">
        <v>2.0699999999999998</v>
      </c>
      <c r="R195" s="4">
        <v>0</v>
      </c>
      <c r="S195" s="4">
        <v>2.7000000000000001E-3</v>
      </c>
      <c r="T195" s="8">
        <f>Q195/'סכום נכסי הקרן'!$C$43</f>
        <v>7.0801852389890195E-4</v>
      </c>
    </row>
    <row r="196" spans="2:20" x14ac:dyDescent="0.2">
      <c r="B196" s="3" t="s">
        <v>536</v>
      </c>
      <c r="C196" s="3">
        <v>2510170</v>
      </c>
      <c r="D196" s="3" t="s">
        <v>256</v>
      </c>
      <c r="E196" s="3" t="s">
        <v>273</v>
      </c>
      <c r="F196" s="3">
        <v>520036617</v>
      </c>
      <c r="G196" s="3" t="s">
        <v>698</v>
      </c>
      <c r="H196" s="3" t="s">
        <v>389</v>
      </c>
      <c r="I196" s="3" t="s">
        <v>381</v>
      </c>
      <c r="J196" s="3" t="s">
        <v>382</v>
      </c>
      <c r="K196" s="3">
        <v>6.51</v>
      </c>
      <c r="L196" s="3" t="s">
        <v>59</v>
      </c>
      <c r="M196" s="4">
        <v>4.9000000000000002E-2</v>
      </c>
      <c r="N196" s="4">
        <v>4.24E-2</v>
      </c>
      <c r="O196" s="5">
        <v>2967</v>
      </c>
      <c r="P196" s="3">
        <v>105.77</v>
      </c>
      <c r="Q196" s="3">
        <v>3.14</v>
      </c>
      <c r="R196" s="4">
        <v>0</v>
      </c>
      <c r="S196" s="4">
        <v>4.1000000000000003E-3</v>
      </c>
      <c r="T196" s="8">
        <f>Q196/'סכום נכסי הקרן'!$C$43</f>
        <v>1.0739991135471267E-3</v>
      </c>
    </row>
    <row r="197" spans="2:20" x14ac:dyDescent="0.2">
      <c r="B197" s="3" t="s">
        <v>537</v>
      </c>
      <c r="C197" s="3">
        <v>1410273</v>
      </c>
      <c r="D197" s="3" t="s">
        <v>256</v>
      </c>
      <c r="E197" s="3" t="s">
        <v>273</v>
      </c>
      <c r="F197" s="3">
        <v>520034372</v>
      </c>
      <c r="G197" s="3" t="s">
        <v>346</v>
      </c>
      <c r="H197" s="3" t="s">
        <v>389</v>
      </c>
      <c r="I197" s="3" t="s">
        <v>385</v>
      </c>
      <c r="J197" s="3" t="s">
        <v>382</v>
      </c>
      <c r="K197" s="3">
        <v>1.6</v>
      </c>
      <c r="L197" s="3" t="s">
        <v>59</v>
      </c>
      <c r="M197" s="4">
        <v>5.7500000000000002E-2</v>
      </c>
      <c r="N197" s="4">
        <v>1.9199999999999998E-2</v>
      </c>
      <c r="O197" s="5">
        <v>1730</v>
      </c>
      <c r="P197" s="3">
        <v>106.74</v>
      </c>
      <c r="Q197" s="3">
        <v>1.85</v>
      </c>
      <c r="R197" s="4">
        <v>0</v>
      </c>
      <c r="S197" s="4">
        <v>2.3999999999999998E-3</v>
      </c>
      <c r="T197" s="8">
        <f>Q197/'סכום נכסי הקרן'!$C$43</f>
        <v>6.3277017836375297E-4</v>
      </c>
    </row>
    <row r="198" spans="2:20" x14ac:dyDescent="0.2">
      <c r="B198" s="3" t="s">
        <v>81</v>
      </c>
      <c r="C198" s="3">
        <v>7230295</v>
      </c>
      <c r="D198" s="3" t="s">
        <v>256</v>
      </c>
      <c r="E198" s="3" t="s">
        <v>273</v>
      </c>
      <c r="F198" s="3">
        <v>359</v>
      </c>
      <c r="G198" s="3" t="s">
        <v>283</v>
      </c>
      <c r="H198" s="3" t="s">
        <v>387</v>
      </c>
      <c r="I198" s="3" t="s">
        <v>381</v>
      </c>
      <c r="J198" s="3" t="s">
        <v>382</v>
      </c>
      <c r="K198" s="3">
        <v>1.58</v>
      </c>
      <c r="L198" s="3" t="s">
        <v>59</v>
      </c>
      <c r="M198" s="4">
        <v>2.86E-2</v>
      </c>
      <c r="N198" s="4">
        <v>2.01E-2</v>
      </c>
      <c r="O198" s="5">
        <v>2035</v>
      </c>
      <c r="P198" s="3">
        <v>98.22</v>
      </c>
      <c r="Q198" s="3">
        <v>2</v>
      </c>
      <c r="R198" s="4">
        <v>0</v>
      </c>
      <c r="S198" s="4">
        <v>2.5999999999999999E-3</v>
      </c>
      <c r="T198" s="8">
        <f>Q198/'סכום נכסי הקרן'!$C$43</f>
        <v>6.8407586850135452E-4</v>
      </c>
    </row>
    <row r="199" spans="2:20" x14ac:dyDescent="0.2">
      <c r="B199" s="3" t="s">
        <v>538</v>
      </c>
      <c r="C199" s="3">
        <v>1138114</v>
      </c>
      <c r="D199" s="3" t="s">
        <v>256</v>
      </c>
      <c r="E199" s="3" t="s">
        <v>273</v>
      </c>
      <c r="F199" s="3">
        <v>520026683</v>
      </c>
      <c r="G199" s="3" t="s">
        <v>283</v>
      </c>
      <c r="H199" s="3" t="s">
        <v>384</v>
      </c>
      <c r="I199" s="3" t="s">
        <v>381</v>
      </c>
      <c r="J199" s="3" t="s">
        <v>382</v>
      </c>
      <c r="K199" s="3">
        <v>6.26</v>
      </c>
      <c r="L199" s="3" t="s">
        <v>59</v>
      </c>
      <c r="M199" s="4">
        <v>3.39E-2</v>
      </c>
      <c r="N199" s="4">
        <v>3.2199999999999999E-2</v>
      </c>
      <c r="O199" s="5">
        <v>2150</v>
      </c>
      <c r="P199" s="3">
        <v>101</v>
      </c>
      <c r="Q199" s="3">
        <v>2.17</v>
      </c>
      <c r="R199" s="4">
        <v>0</v>
      </c>
      <c r="S199" s="4">
        <v>2.8E-3</v>
      </c>
      <c r="T199" s="8">
        <f>Q199/'סכום נכסי הקרן'!$C$43</f>
        <v>7.4222231732396968E-4</v>
      </c>
    </row>
    <row r="200" spans="2:20" x14ac:dyDescent="0.2">
      <c r="B200" s="3" t="s">
        <v>82</v>
      </c>
      <c r="C200" s="3">
        <v>1134154</v>
      </c>
      <c r="D200" s="3" t="s">
        <v>256</v>
      </c>
      <c r="E200" s="3" t="s">
        <v>273</v>
      </c>
      <c r="F200" s="3">
        <v>513704304</v>
      </c>
      <c r="G200" s="3" t="s">
        <v>274</v>
      </c>
      <c r="H200" s="3" t="s">
        <v>384</v>
      </c>
      <c r="I200" s="3" t="s">
        <v>381</v>
      </c>
      <c r="J200" s="3" t="s">
        <v>382</v>
      </c>
      <c r="K200" s="3">
        <v>3.2</v>
      </c>
      <c r="L200" s="3" t="s">
        <v>59</v>
      </c>
      <c r="M200" s="4">
        <v>1.2E-2</v>
      </c>
      <c r="N200" s="4">
        <v>9.5999999999999992E-3</v>
      </c>
      <c r="O200" s="5">
        <v>1598</v>
      </c>
      <c r="P200" s="3">
        <v>100.31</v>
      </c>
      <c r="Q200" s="3">
        <v>1.6</v>
      </c>
      <c r="R200" s="4">
        <v>0</v>
      </c>
      <c r="S200" s="4">
        <v>2.0999999999999999E-3</v>
      </c>
      <c r="T200" s="8">
        <f>Q200/'סכום נכסי הקרן'!$C$43</f>
        <v>5.4726069480108368E-4</v>
      </c>
    </row>
    <row r="201" spans="2:20" x14ac:dyDescent="0.2">
      <c r="B201" s="3" t="s">
        <v>539</v>
      </c>
      <c r="C201" s="3">
        <v>1133891</v>
      </c>
      <c r="D201" s="3" t="s">
        <v>256</v>
      </c>
      <c r="E201" s="3" t="s">
        <v>273</v>
      </c>
      <c r="F201" s="3">
        <v>520038035</v>
      </c>
      <c r="G201" s="3" t="s">
        <v>283</v>
      </c>
      <c r="H201" s="3" t="s">
        <v>387</v>
      </c>
      <c r="I201" s="3" t="s">
        <v>381</v>
      </c>
      <c r="J201" s="3" t="s">
        <v>382</v>
      </c>
      <c r="K201" s="3">
        <v>3.89</v>
      </c>
      <c r="L201" s="3" t="s">
        <v>59</v>
      </c>
      <c r="M201" s="4">
        <v>6.0499999999999998E-2</v>
      </c>
      <c r="N201" s="4">
        <v>4.7100000000000003E-2</v>
      </c>
      <c r="O201" s="5">
        <v>4970</v>
      </c>
      <c r="P201" s="3">
        <v>105.9</v>
      </c>
      <c r="Q201" s="3">
        <v>5.26</v>
      </c>
      <c r="R201" s="4">
        <v>0</v>
      </c>
      <c r="S201" s="4">
        <v>6.8999999999999999E-3</v>
      </c>
      <c r="T201" s="8">
        <f>Q201/'סכום נכסי הקרן'!$C$43</f>
        <v>1.7991195341585625E-3</v>
      </c>
    </row>
    <row r="202" spans="2:20" x14ac:dyDescent="0.2">
      <c r="B202" s="3" t="s">
        <v>83</v>
      </c>
      <c r="C202" s="3">
        <v>1136761</v>
      </c>
      <c r="D202" s="3" t="s">
        <v>256</v>
      </c>
      <c r="E202" s="3" t="s">
        <v>273</v>
      </c>
      <c r="F202" s="3">
        <v>520043878</v>
      </c>
      <c r="G202" s="3" t="s">
        <v>346</v>
      </c>
      <c r="H202" s="3" t="s">
        <v>409</v>
      </c>
      <c r="I202" s="3" t="s">
        <v>385</v>
      </c>
      <c r="J202" s="3" t="s">
        <v>382</v>
      </c>
      <c r="K202" s="3">
        <v>3.28</v>
      </c>
      <c r="L202" s="3" t="s">
        <v>59</v>
      </c>
      <c r="M202" s="4">
        <v>4.5499999999999999E-2</v>
      </c>
      <c r="N202" s="4">
        <v>2.52E-2</v>
      </c>
      <c r="O202" s="5">
        <v>2183</v>
      </c>
      <c r="P202" s="3">
        <v>106.7</v>
      </c>
      <c r="Q202" s="3">
        <v>2.33</v>
      </c>
      <c r="R202" s="4">
        <v>0</v>
      </c>
      <c r="S202" s="4">
        <v>3.0000000000000001E-3</v>
      </c>
      <c r="T202" s="8">
        <f>Q202/'סכום נכסי הקרן'!$C$43</f>
        <v>7.9694838680407815E-4</v>
      </c>
    </row>
    <row r="203" spans="2:20" x14ac:dyDescent="0.2">
      <c r="B203" s="3" t="s">
        <v>540</v>
      </c>
      <c r="C203" s="3">
        <v>4160149</v>
      </c>
      <c r="D203" s="3" t="s">
        <v>256</v>
      </c>
      <c r="E203" s="3" t="s">
        <v>273</v>
      </c>
      <c r="F203" s="3">
        <v>520038910</v>
      </c>
      <c r="G203" s="3" t="s">
        <v>283</v>
      </c>
      <c r="H203" s="3" t="s">
        <v>391</v>
      </c>
      <c r="I203" s="3" t="s">
        <v>381</v>
      </c>
      <c r="J203" s="3" t="s">
        <v>382</v>
      </c>
      <c r="K203" s="3">
        <v>4.55</v>
      </c>
      <c r="L203" s="3" t="s">
        <v>59</v>
      </c>
      <c r="M203" s="4">
        <v>4.5999999999999999E-2</v>
      </c>
      <c r="N203" s="4">
        <v>2.3599999999999999E-2</v>
      </c>
      <c r="O203" s="5">
        <v>1330</v>
      </c>
      <c r="P203" s="3">
        <v>110.51</v>
      </c>
      <c r="Q203" s="3">
        <v>1.47</v>
      </c>
      <c r="R203" s="4">
        <v>0</v>
      </c>
      <c r="S203" s="4">
        <v>1.9E-3</v>
      </c>
      <c r="T203" s="8">
        <f>Q203/'סכום נכסי הקרן'!$C$43</f>
        <v>5.0279576334849563E-4</v>
      </c>
    </row>
    <row r="204" spans="2:20" x14ac:dyDescent="0.2">
      <c r="B204" s="3" t="s">
        <v>541</v>
      </c>
      <c r="C204" s="3">
        <v>1133131</v>
      </c>
      <c r="D204" s="3" t="s">
        <v>256</v>
      </c>
      <c r="E204" s="3" t="s">
        <v>273</v>
      </c>
      <c r="F204" s="3">
        <v>520027194</v>
      </c>
      <c r="H204" s="3" t="s">
        <v>391</v>
      </c>
      <c r="I204" s="3" t="s">
        <v>381</v>
      </c>
      <c r="J204" s="3" t="s">
        <v>382</v>
      </c>
      <c r="K204" s="3">
        <v>5.75</v>
      </c>
      <c r="L204" s="3" t="s">
        <v>59</v>
      </c>
      <c r="M204" s="4">
        <v>1.7000000000000001E-2</v>
      </c>
      <c r="N204" s="4">
        <v>1.1599999999999999E-2</v>
      </c>
      <c r="O204" s="5">
        <v>2468</v>
      </c>
      <c r="P204" s="3">
        <v>99.5</v>
      </c>
      <c r="Q204" s="3">
        <v>2.46</v>
      </c>
      <c r="R204" s="4">
        <v>0</v>
      </c>
      <c r="S204" s="4">
        <v>3.2000000000000002E-3</v>
      </c>
      <c r="T204" s="8">
        <f>Q204/'סכום נכסי הקרן'!$C$43</f>
        <v>8.4141331825666609E-4</v>
      </c>
    </row>
    <row r="205" spans="2:20" x14ac:dyDescent="0.2">
      <c r="B205" s="3" t="s">
        <v>84</v>
      </c>
      <c r="C205" s="3">
        <v>1127547</v>
      </c>
      <c r="D205" s="3" t="s">
        <v>256</v>
      </c>
      <c r="E205" s="3" t="s">
        <v>273</v>
      </c>
      <c r="F205" s="3">
        <v>520027194</v>
      </c>
      <c r="G205" s="3" t="s">
        <v>542</v>
      </c>
      <c r="H205" s="3" t="s">
        <v>391</v>
      </c>
      <c r="I205" s="3" t="s">
        <v>381</v>
      </c>
      <c r="J205" s="3" t="s">
        <v>382</v>
      </c>
      <c r="K205" s="3">
        <v>2.42</v>
      </c>
      <c r="L205" s="3" t="s">
        <v>59</v>
      </c>
      <c r="M205" s="4">
        <v>4.1000000000000002E-2</v>
      </c>
      <c r="N205" s="4">
        <v>1.1299999999999999E-2</v>
      </c>
      <c r="O205" s="5">
        <v>6392</v>
      </c>
      <c r="P205" s="3">
        <v>107.29</v>
      </c>
      <c r="Q205" s="3">
        <v>6.86</v>
      </c>
      <c r="R205" s="4">
        <v>0</v>
      </c>
      <c r="S205" s="4">
        <v>8.8999999999999999E-3</v>
      </c>
      <c r="T205" s="8">
        <f>Q205/'סכום נכסי הקרן'!$C$43</f>
        <v>2.3463802289596463E-3</v>
      </c>
    </row>
    <row r="206" spans="2:20" x14ac:dyDescent="0.2">
      <c r="B206" s="3" t="s">
        <v>543</v>
      </c>
      <c r="C206" s="3">
        <v>1129741</v>
      </c>
      <c r="D206" s="3" t="s">
        <v>256</v>
      </c>
      <c r="E206" s="3" t="s">
        <v>273</v>
      </c>
      <c r="F206" s="3">
        <v>520036104</v>
      </c>
      <c r="G206" s="3" t="s">
        <v>283</v>
      </c>
      <c r="H206" s="3" t="s">
        <v>389</v>
      </c>
      <c r="I206" s="3" t="s">
        <v>385</v>
      </c>
      <c r="J206" s="3" t="s">
        <v>382</v>
      </c>
      <c r="K206" s="3">
        <v>4.8</v>
      </c>
      <c r="L206" s="3" t="s">
        <v>59</v>
      </c>
      <c r="M206" s="4">
        <v>5.9799999999999999E-2</v>
      </c>
      <c r="N206" s="4">
        <v>3.5099999999999999E-2</v>
      </c>
      <c r="O206" s="5">
        <v>3154</v>
      </c>
      <c r="P206" s="3">
        <v>115.2</v>
      </c>
      <c r="Q206" s="3">
        <v>3.63</v>
      </c>
      <c r="R206" s="4">
        <v>0</v>
      </c>
      <c r="S206" s="4">
        <v>4.7000000000000002E-3</v>
      </c>
      <c r="T206" s="8">
        <f>Q206/'סכום נכסי הקרן'!$C$43</f>
        <v>1.2415977013299584E-3</v>
      </c>
    </row>
    <row r="207" spans="2:20" x14ac:dyDescent="0.2">
      <c r="B207" s="3" t="s">
        <v>544</v>
      </c>
      <c r="C207" s="3">
        <v>6940167</v>
      </c>
      <c r="D207" s="3" t="s">
        <v>256</v>
      </c>
      <c r="E207" s="3" t="s">
        <v>273</v>
      </c>
      <c r="F207" s="3">
        <v>520025370</v>
      </c>
      <c r="G207" s="3" t="s">
        <v>297</v>
      </c>
      <c r="H207" s="3" t="s">
        <v>387</v>
      </c>
      <c r="I207" s="3" t="s">
        <v>381</v>
      </c>
      <c r="J207" s="3" t="s">
        <v>382</v>
      </c>
      <c r="K207" s="3">
        <v>3.7</v>
      </c>
      <c r="L207" s="3" t="s">
        <v>59</v>
      </c>
      <c r="M207" s="4">
        <v>5.0999999999999997E-2</v>
      </c>
      <c r="N207" s="4">
        <v>2.1700000000000001E-2</v>
      </c>
      <c r="O207" s="5">
        <v>1581</v>
      </c>
      <c r="P207" s="3">
        <v>111.09</v>
      </c>
      <c r="Q207" s="3">
        <v>1.76</v>
      </c>
      <c r="R207" s="4">
        <v>0</v>
      </c>
      <c r="S207" s="4">
        <v>2.3E-3</v>
      </c>
      <c r="T207" s="8">
        <f>Q207/'סכום נכסי הקרן'!$C$43</f>
        <v>6.0198676428119204E-4</v>
      </c>
    </row>
    <row r="208" spans="2:20" x14ac:dyDescent="0.2">
      <c r="B208" s="3" t="s">
        <v>545</v>
      </c>
      <c r="C208" s="3">
        <v>2300150</v>
      </c>
      <c r="D208" s="3" t="s">
        <v>256</v>
      </c>
      <c r="E208" s="3" t="s">
        <v>273</v>
      </c>
      <c r="F208" s="3">
        <v>520031931</v>
      </c>
      <c r="G208" s="3" t="s">
        <v>395</v>
      </c>
      <c r="H208" s="3" t="s">
        <v>391</v>
      </c>
      <c r="I208" s="3" t="s">
        <v>385</v>
      </c>
      <c r="J208" s="3" t="s">
        <v>382</v>
      </c>
      <c r="K208" s="3">
        <v>3.8</v>
      </c>
      <c r="L208" s="3" t="s">
        <v>59</v>
      </c>
      <c r="M208" s="4">
        <v>4.9099999999999998E-2</v>
      </c>
      <c r="N208" s="4">
        <v>1.18E-2</v>
      </c>
      <c r="O208" s="5">
        <v>3908</v>
      </c>
      <c r="P208" s="3">
        <v>101.5</v>
      </c>
      <c r="Q208" s="3">
        <v>3.97</v>
      </c>
      <c r="R208" s="4">
        <v>0</v>
      </c>
      <c r="S208" s="4">
        <v>5.1999999999999998E-3</v>
      </c>
      <c r="T208" s="8">
        <f>Q208/'סכום נכסי הקרן'!$C$43</f>
        <v>1.3578905989751889E-3</v>
      </c>
    </row>
    <row r="209" spans="2:20" x14ac:dyDescent="0.2">
      <c r="B209" s="3" t="s">
        <v>546</v>
      </c>
      <c r="C209" s="3">
        <v>2300176</v>
      </c>
      <c r="D209" s="3" t="s">
        <v>256</v>
      </c>
      <c r="E209" s="3" t="s">
        <v>273</v>
      </c>
      <c r="F209" s="3">
        <v>520031931</v>
      </c>
      <c r="G209" s="3" t="s">
        <v>395</v>
      </c>
      <c r="H209" s="3" t="s">
        <v>391</v>
      </c>
      <c r="I209" s="3" t="s">
        <v>381</v>
      </c>
      <c r="J209" s="3" t="s">
        <v>382</v>
      </c>
      <c r="K209" s="3">
        <v>6.79</v>
      </c>
      <c r="L209" s="3" t="s">
        <v>59</v>
      </c>
      <c r="M209" s="4">
        <v>3.6499999999999998E-2</v>
      </c>
      <c r="N209" s="4">
        <v>3.1300000000000001E-2</v>
      </c>
      <c r="O209" s="5">
        <v>5872</v>
      </c>
      <c r="P209" s="3">
        <v>103.98</v>
      </c>
      <c r="Q209" s="3">
        <v>6.11</v>
      </c>
      <c r="R209" s="4">
        <v>0</v>
      </c>
      <c r="S209" s="4">
        <v>8.0000000000000002E-3</v>
      </c>
      <c r="T209" s="8">
        <f>Q209/'סכום נכסי הקרן'!$C$43</f>
        <v>2.0898517782716383E-3</v>
      </c>
    </row>
    <row r="210" spans="2:20" x14ac:dyDescent="0.2">
      <c r="B210" s="3" t="s">
        <v>547</v>
      </c>
      <c r="C210" s="3">
        <v>2300168</v>
      </c>
      <c r="D210" s="3" t="s">
        <v>256</v>
      </c>
      <c r="E210" s="3" t="s">
        <v>273</v>
      </c>
      <c r="F210" s="3">
        <v>520031931</v>
      </c>
      <c r="G210" s="3" t="s">
        <v>395</v>
      </c>
      <c r="H210" s="3" t="s">
        <v>391</v>
      </c>
      <c r="I210" s="3" t="s">
        <v>385</v>
      </c>
      <c r="J210" s="3" t="s">
        <v>382</v>
      </c>
      <c r="K210" s="3">
        <v>0.42</v>
      </c>
      <c r="L210" s="3" t="s">
        <v>59</v>
      </c>
      <c r="M210" s="4">
        <v>5.7000000000000002E-2</v>
      </c>
      <c r="N210" s="4">
        <v>2.5000000000000001E-3</v>
      </c>
      <c r="O210" s="5">
        <v>2360</v>
      </c>
      <c r="P210" s="3">
        <v>102.74</v>
      </c>
      <c r="Q210" s="3">
        <v>2.42</v>
      </c>
      <c r="R210" s="4">
        <v>0</v>
      </c>
      <c r="S210" s="4">
        <v>3.2000000000000002E-3</v>
      </c>
      <c r="T210" s="8">
        <f>Q210/'סכום נכסי הקרן'!$C$43</f>
        <v>8.2773180088663897E-4</v>
      </c>
    </row>
    <row r="211" spans="2:20" x14ac:dyDescent="0.2">
      <c r="B211" s="3" t="s">
        <v>548</v>
      </c>
      <c r="C211" s="3">
        <v>5730080</v>
      </c>
      <c r="D211" s="3" t="s">
        <v>256</v>
      </c>
      <c r="E211" s="3" t="s">
        <v>273</v>
      </c>
      <c r="F211" s="3">
        <v>520033424</v>
      </c>
      <c r="G211" s="3" t="s">
        <v>283</v>
      </c>
      <c r="H211" s="3" t="s">
        <v>389</v>
      </c>
      <c r="I211" s="3" t="s">
        <v>381</v>
      </c>
      <c r="J211" s="3" t="s">
        <v>382</v>
      </c>
      <c r="K211" s="3">
        <v>3.34</v>
      </c>
      <c r="L211" s="3" t="s">
        <v>59</v>
      </c>
      <c r="M211" s="4">
        <v>3.7999999999999999E-2</v>
      </c>
      <c r="N211" s="4">
        <v>2.5899999999999999E-2</v>
      </c>
      <c r="O211" s="5">
        <v>1467</v>
      </c>
      <c r="P211" s="3">
        <v>105.08</v>
      </c>
      <c r="Q211" s="3">
        <v>1.54</v>
      </c>
      <c r="R211" s="4">
        <v>0</v>
      </c>
      <c r="S211" s="4">
        <v>2E-3</v>
      </c>
      <c r="T211" s="8">
        <f>Q211/'סכום נכסי הקרן'!$C$43</f>
        <v>5.2673841874604306E-4</v>
      </c>
    </row>
    <row r="212" spans="2:20" x14ac:dyDescent="0.2">
      <c r="B212" s="3" t="s">
        <v>88</v>
      </c>
      <c r="C212" s="3">
        <v>3230240</v>
      </c>
      <c r="D212" s="3" t="s">
        <v>256</v>
      </c>
      <c r="E212" s="3" t="s">
        <v>273</v>
      </c>
      <c r="F212" s="3">
        <v>520037789</v>
      </c>
      <c r="G212" s="3" t="s">
        <v>283</v>
      </c>
      <c r="H212" s="3" t="s">
        <v>384</v>
      </c>
      <c r="I212" s="3" t="s">
        <v>381</v>
      </c>
      <c r="J212" s="3" t="s">
        <v>382</v>
      </c>
      <c r="K212" s="3">
        <v>6.38</v>
      </c>
      <c r="L212" s="3" t="s">
        <v>59</v>
      </c>
      <c r="M212" s="4">
        <v>2.3E-2</v>
      </c>
      <c r="N212" s="4">
        <v>3.5900000000000001E-2</v>
      </c>
      <c r="O212" s="5">
        <v>1993</v>
      </c>
      <c r="P212" s="3">
        <v>99.6</v>
      </c>
      <c r="Q212" s="3">
        <v>1.99</v>
      </c>
      <c r="R212" s="4">
        <v>0</v>
      </c>
      <c r="S212" s="4">
        <v>2.5999999999999999E-3</v>
      </c>
      <c r="T212" s="8">
        <f>Q212/'סכום נכסי הקרן'!$C$43</f>
        <v>6.8065548915884782E-4</v>
      </c>
    </row>
    <row r="213" spans="2:20" x14ac:dyDescent="0.2">
      <c r="B213" s="3" t="s">
        <v>94</v>
      </c>
      <c r="C213" s="3">
        <v>1132299</v>
      </c>
      <c r="D213" s="3" t="s">
        <v>256</v>
      </c>
      <c r="E213" s="3" t="s">
        <v>273</v>
      </c>
      <c r="F213" s="3">
        <v>513624858</v>
      </c>
      <c r="G213" s="3" t="s">
        <v>283</v>
      </c>
      <c r="H213" s="3" t="s">
        <v>389</v>
      </c>
      <c r="I213" s="3" t="s">
        <v>385</v>
      </c>
      <c r="J213" s="3" t="s">
        <v>382</v>
      </c>
      <c r="K213" s="3">
        <v>2.36</v>
      </c>
      <c r="L213" s="3" t="s">
        <v>59</v>
      </c>
      <c r="M213" s="4">
        <v>4.4999999999999998E-2</v>
      </c>
      <c r="N213" s="4">
        <v>0.1081</v>
      </c>
      <c r="O213" s="5">
        <v>5593</v>
      </c>
      <c r="P213" s="3">
        <v>87.39</v>
      </c>
      <c r="Q213" s="3">
        <v>4.8899999999999997</v>
      </c>
      <c r="R213" s="4">
        <v>0</v>
      </c>
      <c r="S213" s="4">
        <v>6.4000000000000003E-3</v>
      </c>
      <c r="T213" s="8">
        <f>Q213/'סכום נכסי הקרן'!$C$43</f>
        <v>1.6725654984858119E-3</v>
      </c>
    </row>
    <row r="214" spans="2:20" x14ac:dyDescent="0.2">
      <c r="B214" s="3" t="s">
        <v>95</v>
      </c>
      <c r="C214" s="3">
        <v>1135367</v>
      </c>
      <c r="D214" s="3" t="s">
        <v>256</v>
      </c>
      <c r="E214" s="3" t="s">
        <v>273</v>
      </c>
      <c r="F214" s="3">
        <v>513624858</v>
      </c>
      <c r="G214" s="3" t="s">
        <v>283</v>
      </c>
      <c r="H214" s="3" t="s">
        <v>389</v>
      </c>
      <c r="I214" s="3" t="s">
        <v>385</v>
      </c>
      <c r="J214" s="3" t="s">
        <v>382</v>
      </c>
      <c r="K214" s="3">
        <v>3.95</v>
      </c>
      <c r="L214" s="3" t="s">
        <v>59</v>
      </c>
      <c r="M214" s="4">
        <v>6.0999999999999999E-2</v>
      </c>
      <c r="N214" s="4">
        <v>0.1053</v>
      </c>
      <c r="O214" s="5">
        <v>3196</v>
      </c>
      <c r="P214" s="3">
        <v>84.92</v>
      </c>
      <c r="Q214" s="3">
        <v>2.71</v>
      </c>
      <c r="R214" s="4">
        <v>0</v>
      </c>
      <c r="S214" s="4">
        <v>3.5000000000000001E-3</v>
      </c>
      <c r="T214" s="8">
        <f>Q214/'סכום נכסי הקרן'!$C$43</f>
        <v>9.2692280181933548E-4</v>
      </c>
    </row>
    <row r="215" spans="2:20" x14ac:dyDescent="0.2">
      <c r="B215" s="3" t="s">
        <v>549</v>
      </c>
      <c r="C215" s="3">
        <v>4590147</v>
      </c>
      <c r="D215" s="3" t="s">
        <v>256</v>
      </c>
      <c r="E215" s="3" t="s">
        <v>273</v>
      </c>
      <c r="F215" s="3">
        <v>520039249</v>
      </c>
      <c r="G215" s="3" t="s">
        <v>346</v>
      </c>
      <c r="H215" s="3" t="s">
        <v>389</v>
      </c>
      <c r="I215" s="3" t="s">
        <v>381</v>
      </c>
      <c r="J215" s="3" t="s">
        <v>382</v>
      </c>
      <c r="K215" s="3">
        <v>3.12</v>
      </c>
      <c r="L215" s="3" t="s">
        <v>59</v>
      </c>
      <c r="M215" s="4">
        <v>3.4000000000000002E-2</v>
      </c>
      <c r="N215" s="4">
        <v>3.3700000000000001E-2</v>
      </c>
      <c r="O215" s="5">
        <v>2416</v>
      </c>
      <c r="P215" s="3">
        <v>100.68</v>
      </c>
      <c r="Q215" s="3">
        <v>2.4300000000000002</v>
      </c>
      <c r="R215" s="4">
        <v>0</v>
      </c>
      <c r="S215" s="4">
        <v>3.2000000000000002E-3</v>
      </c>
      <c r="T215" s="8">
        <f>Q215/'סכום נכסי הקרן'!$C$43</f>
        <v>8.3115218022914588E-4</v>
      </c>
    </row>
    <row r="216" spans="2:20" x14ac:dyDescent="0.2">
      <c r="B216" s="3" t="s">
        <v>550</v>
      </c>
      <c r="C216" s="3">
        <v>1550037</v>
      </c>
      <c r="D216" s="3" t="s">
        <v>256</v>
      </c>
      <c r="E216" s="3" t="s">
        <v>273</v>
      </c>
      <c r="F216" s="3">
        <v>520034505</v>
      </c>
      <c r="G216" s="3" t="s">
        <v>283</v>
      </c>
      <c r="H216" s="3" t="s">
        <v>389</v>
      </c>
      <c r="I216" s="3" t="s">
        <v>381</v>
      </c>
      <c r="J216" s="3" t="s">
        <v>382</v>
      </c>
      <c r="K216" s="3">
        <v>3.43</v>
      </c>
      <c r="L216" s="3" t="s">
        <v>59</v>
      </c>
      <c r="M216" s="4">
        <v>3.4599999999999999E-2</v>
      </c>
      <c r="N216" s="4">
        <v>2.5399999999999999E-2</v>
      </c>
      <c r="O216" s="5">
        <v>1189</v>
      </c>
      <c r="P216" s="3">
        <v>104.37</v>
      </c>
      <c r="Q216" s="3">
        <v>1.24</v>
      </c>
      <c r="R216" s="4">
        <v>0</v>
      </c>
      <c r="S216" s="4">
        <v>1.6000000000000001E-3</v>
      </c>
      <c r="T216" s="8">
        <f>Q216/'סכום נכסי הקרן'!$C$43</f>
        <v>4.2412703847083985E-4</v>
      </c>
    </row>
    <row r="217" spans="2:20" x14ac:dyDescent="0.2">
      <c r="B217" s="3" t="s">
        <v>551</v>
      </c>
      <c r="C217" s="3">
        <v>1118835</v>
      </c>
      <c r="D217" s="3" t="s">
        <v>256</v>
      </c>
      <c r="E217" s="3" t="s">
        <v>273</v>
      </c>
      <c r="F217" s="3">
        <v>520044314</v>
      </c>
      <c r="G217" s="3" t="s">
        <v>395</v>
      </c>
      <c r="H217" s="3" t="s">
        <v>387</v>
      </c>
      <c r="I217" s="3" t="s">
        <v>381</v>
      </c>
      <c r="J217" s="3" t="s">
        <v>382</v>
      </c>
      <c r="K217" s="3">
        <v>2.94</v>
      </c>
      <c r="L217" s="3" t="s">
        <v>59</v>
      </c>
      <c r="M217" s="4">
        <v>3.4500000000000003E-2</v>
      </c>
      <c r="N217" s="4">
        <v>1.21E-2</v>
      </c>
      <c r="O217" s="5">
        <v>2909</v>
      </c>
      <c r="P217" s="3">
        <v>100.4</v>
      </c>
      <c r="Q217" s="3">
        <v>2.92</v>
      </c>
      <c r="R217" s="4">
        <v>0</v>
      </c>
      <c r="S217" s="4">
        <v>3.8E-3</v>
      </c>
      <c r="T217" s="8">
        <f>Q217/'סכום נכסי הקרן'!$C$43</f>
        <v>9.9875076801197765E-4</v>
      </c>
    </row>
    <row r="218" spans="2:20" x14ac:dyDescent="0.2">
      <c r="B218" s="3" t="s">
        <v>96</v>
      </c>
      <c r="C218" s="3">
        <v>1138163</v>
      </c>
      <c r="D218" s="3" t="s">
        <v>256</v>
      </c>
      <c r="E218" s="3" t="s">
        <v>273</v>
      </c>
      <c r="F218" s="3">
        <v>513834200</v>
      </c>
      <c r="G218" s="3" t="s">
        <v>322</v>
      </c>
      <c r="H218" s="3" t="s">
        <v>384</v>
      </c>
      <c r="I218" s="3" t="s">
        <v>381</v>
      </c>
      <c r="J218" s="3" t="s">
        <v>382</v>
      </c>
      <c r="K218" s="3">
        <v>9.65</v>
      </c>
      <c r="L218" s="3" t="s">
        <v>59</v>
      </c>
      <c r="M218" s="4">
        <v>3.95E-2</v>
      </c>
      <c r="N218" s="4">
        <v>4.2099999999999999E-2</v>
      </c>
      <c r="O218" s="5">
        <v>1278</v>
      </c>
      <c r="P218" s="3">
        <v>97.98</v>
      </c>
      <c r="Q218" s="3">
        <v>1.25</v>
      </c>
      <c r="R218" s="4">
        <v>0</v>
      </c>
      <c r="S218" s="4">
        <v>1.6000000000000001E-3</v>
      </c>
      <c r="T218" s="8">
        <f>Q218/'סכום נכסי הקרן'!$C$43</f>
        <v>4.275474178133466E-4</v>
      </c>
    </row>
    <row r="219" spans="2:20" x14ac:dyDescent="0.2">
      <c r="B219" s="3" t="s">
        <v>97</v>
      </c>
      <c r="C219" s="3">
        <v>1136316</v>
      </c>
      <c r="D219" s="3" t="s">
        <v>256</v>
      </c>
      <c r="E219" s="3" t="s">
        <v>273</v>
      </c>
      <c r="F219" s="3">
        <v>513834200</v>
      </c>
      <c r="G219" s="3" t="s">
        <v>322</v>
      </c>
      <c r="H219" s="3" t="s">
        <v>384</v>
      </c>
      <c r="I219" s="3" t="s">
        <v>381</v>
      </c>
      <c r="J219" s="3" t="s">
        <v>382</v>
      </c>
      <c r="K219" s="3">
        <v>8.9</v>
      </c>
      <c r="L219" s="3" t="s">
        <v>59</v>
      </c>
      <c r="M219" s="4">
        <v>3.5999999999999997E-2</v>
      </c>
      <c r="N219" s="4">
        <v>3.9899999999999998E-2</v>
      </c>
      <c r="O219" s="5">
        <v>1267</v>
      </c>
      <c r="P219" s="3">
        <v>103.63</v>
      </c>
      <c r="Q219" s="3">
        <v>1.31</v>
      </c>
      <c r="R219" s="4">
        <v>0</v>
      </c>
      <c r="S219" s="4">
        <v>1.6999999999999999E-3</v>
      </c>
      <c r="T219" s="8">
        <f>Q219/'סכום נכסי הקרן'!$C$43</f>
        <v>4.4806969386838728E-4</v>
      </c>
    </row>
    <row r="220" spans="2:20" x14ac:dyDescent="0.2">
      <c r="B220" s="3" t="s">
        <v>98</v>
      </c>
      <c r="C220" s="3">
        <v>1138171</v>
      </c>
      <c r="D220" s="3" t="s">
        <v>256</v>
      </c>
      <c r="E220" s="3" t="s">
        <v>273</v>
      </c>
      <c r="F220" s="3">
        <v>513834200</v>
      </c>
      <c r="G220" s="3" t="s">
        <v>322</v>
      </c>
      <c r="H220" s="3" t="s">
        <v>384</v>
      </c>
      <c r="I220" s="3" t="s">
        <v>381</v>
      </c>
      <c r="J220" s="3" t="s">
        <v>382</v>
      </c>
      <c r="K220" s="3">
        <v>10.25</v>
      </c>
      <c r="L220" s="3" t="s">
        <v>59</v>
      </c>
      <c r="M220" s="4">
        <v>3.95E-2</v>
      </c>
      <c r="N220" s="4">
        <v>4.2900000000000001E-2</v>
      </c>
      <c r="O220" s="5">
        <v>1278</v>
      </c>
      <c r="P220" s="3">
        <v>97</v>
      </c>
      <c r="Q220" s="3">
        <v>1.24</v>
      </c>
      <c r="R220" s="4">
        <v>0</v>
      </c>
      <c r="S220" s="4">
        <v>1.6000000000000001E-3</v>
      </c>
      <c r="T220" s="8">
        <f>Q220/'סכום נכסי הקרן'!$C$43</f>
        <v>4.2412703847083985E-4</v>
      </c>
    </row>
    <row r="221" spans="2:20" x14ac:dyDescent="0.2">
      <c r="B221" s="3" t="s">
        <v>552</v>
      </c>
      <c r="C221" s="3">
        <v>1132505</v>
      </c>
      <c r="D221" s="3" t="s">
        <v>256</v>
      </c>
      <c r="E221" s="3" t="s">
        <v>273</v>
      </c>
      <c r="F221" s="3">
        <v>510216054</v>
      </c>
      <c r="G221" s="3" t="s">
        <v>297</v>
      </c>
      <c r="H221" s="3" t="s">
        <v>384</v>
      </c>
      <c r="I221" s="3" t="s">
        <v>381</v>
      </c>
      <c r="J221" s="3" t="s">
        <v>382</v>
      </c>
      <c r="K221" s="3">
        <v>6.96</v>
      </c>
      <c r="L221" s="3" t="s">
        <v>59</v>
      </c>
      <c r="M221" s="4">
        <v>1.6500000000000001E-2</v>
      </c>
      <c r="N221" s="4">
        <v>1.9199999999999998E-2</v>
      </c>
      <c r="O221" s="5">
        <v>7695</v>
      </c>
      <c r="P221" s="3">
        <v>99.09</v>
      </c>
      <c r="Q221" s="3">
        <v>7.62</v>
      </c>
      <c r="R221" s="4">
        <v>0</v>
      </c>
      <c r="S221" s="4">
        <v>9.9000000000000008E-3</v>
      </c>
      <c r="T221" s="8">
        <f>Q221/'סכום נכסי הקרן'!$C$43</f>
        <v>2.606329058990161E-3</v>
      </c>
    </row>
    <row r="222" spans="2:20" x14ac:dyDescent="0.2">
      <c r="B222" s="3" t="s">
        <v>553</v>
      </c>
      <c r="C222" s="3">
        <v>1114073</v>
      </c>
      <c r="D222" s="3" t="s">
        <v>256</v>
      </c>
      <c r="E222" s="3" t="s">
        <v>273</v>
      </c>
      <c r="F222" s="3">
        <v>510216054</v>
      </c>
      <c r="G222" s="3" t="s">
        <v>297</v>
      </c>
      <c r="H222" s="3" t="s">
        <v>384</v>
      </c>
      <c r="I222" s="3" t="s">
        <v>381</v>
      </c>
      <c r="J222" s="3" t="s">
        <v>382</v>
      </c>
      <c r="K222" s="3">
        <v>2.34</v>
      </c>
      <c r="L222" s="3" t="s">
        <v>59</v>
      </c>
      <c r="M222" s="4">
        <v>2.1999999999999999E-2</v>
      </c>
      <c r="N222" s="4">
        <v>1.2699999999999999E-2</v>
      </c>
      <c r="O222" s="5">
        <v>7513</v>
      </c>
      <c r="P222" s="3">
        <v>102.45</v>
      </c>
      <c r="Q222" s="3">
        <v>7.7</v>
      </c>
      <c r="R222" s="4">
        <v>0</v>
      </c>
      <c r="S222" s="4">
        <v>0.01</v>
      </c>
      <c r="T222" s="8">
        <f>Q222/'סכום נכסי הקרן'!$C$43</f>
        <v>2.633692093730215E-3</v>
      </c>
    </row>
    <row r="223" spans="2:20" x14ac:dyDescent="0.2">
      <c r="B223" s="3" t="s">
        <v>554</v>
      </c>
      <c r="C223" s="3">
        <v>1138494</v>
      </c>
      <c r="D223" s="3" t="s">
        <v>256</v>
      </c>
      <c r="E223" s="3" t="s">
        <v>273</v>
      </c>
      <c r="F223" s="3">
        <v>520041997</v>
      </c>
      <c r="G223" s="3" t="s">
        <v>286</v>
      </c>
      <c r="H223" s="3" t="s">
        <v>389</v>
      </c>
      <c r="I223" s="3" t="s">
        <v>381</v>
      </c>
      <c r="J223" s="3" t="s">
        <v>382</v>
      </c>
      <c r="K223" s="3">
        <v>4.41</v>
      </c>
      <c r="L223" s="3" t="s">
        <v>59</v>
      </c>
      <c r="M223" s="4">
        <v>2.7900000000000001E-2</v>
      </c>
      <c r="N223" s="4">
        <v>2.7699999999999999E-2</v>
      </c>
      <c r="O223" s="5">
        <v>2492</v>
      </c>
      <c r="P223" s="3">
        <v>101.78</v>
      </c>
      <c r="Q223" s="3">
        <v>2.54</v>
      </c>
      <c r="R223" s="4">
        <v>0</v>
      </c>
      <c r="S223" s="4">
        <v>3.3E-3</v>
      </c>
      <c r="T223" s="8">
        <f>Q223/'סכום נכסי הקרן'!$C$43</f>
        <v>8.6877635299672032E-4</v>
      </c>
    </row>
    <row r="224" spans="2:20" x14ac:dyDescent="0.2">
      <c r="B224" s="3" t="s">
        <v>555</v>
      </c>
      <c r="C224" s="3">
        <v>1119635</v>
      </c>
      <c r="D224" s="3" t="s">
        <v>256</v>
      </c>
      <c r="E224" s="3" t="s">
        <v>273</v>
      </c>
      <c r="F224" s="3">
        <v>520043027</v>
      </c>
      <c r="G224" s="3" t="s">
        <v>542</v>
      </c>
      <c r="H224" s="3" t="s">
        <v>405</v>
      </c>
      <c r="I224" s="3" t="s">
        <v>385</v>
      </c>
      <c r="J224" s="3" t="s">
        <v>382</v>
      </c>
      <c r="K224" s="3">
        <v>1.95</v>
      </c>
      <c r="L224" s="3" t="s">
        <v>59</v>
      </c>
      <c r="M224" s="4">
        <v>4.8399999999999999E-2</v>
      </c>
      <c r="N224" s="4">
        <v>9.4000000000000004E-3</v>
      </c>
      <c r="O224" s="5">
        <v>4474</v>
      </c>
      <c r="P224" s="3">
        <v>107.7</v>
      </c>
      <c r="Q224" s="3">
        <v>4.82</v>
      </c>
      <c r="R224" s="4">
        <v>0</v>
      </c>
      <c r="S224" s="4">
        <v>6.3E-3</v>
      </c>
      <c r="T224" s="8">
        <f>Q224/'סכום נכסי הקרן'!$C$43</f>
        <v>1.6486228430882645E-3</v>
      </c>
    </row>
    <row r="225" spans="2:20" x14ac:dyDescent="0.2">
      <c r="B225" s="3" t="s">
        <v>556</v>
      </c>
      <c r="C225" s="3">
        <v>1137033</v>
      </c>
      <c r="D225" s="3" t="s">
        <v>256</v>
      </c>
      <c r="E225" s="3" t="s">
        <v>273</v>
      </c>
      <c r="F225" s="3">
        <v>513230029</v>
      </c>
      <c r="G225" s="3" t="s">
        <v>322</v>
      </c>
      <c r="H225" s="3" t="s">
        <v>391</v>
      </c>
      <c r="I225" s="3" t="s">
        <v>381</v>
      </c>
      <c r="J225" s="3" t="s">
        <v>382</v>
      </c>
      <c r="K225" s="3">
        <v>5.56</v>
      </c>
      <c r="L225" s="3" t="s">
        <v>59</v>
      </c>
      <c r="M225" s="4">
        <v>3.39E-2</v>
      </c>
      <c r="N225" s="4">
        <v>2.92E-2</v>
      </c>
      <c r="O225" s="5">
        <v>3788</v>
      </c>
      <c r="P225" s="3">
        <v>106.2</v>
      </c>
      <c r="Q225" s="3">
        <v>4.0199999999999996</v>
      </c>
      <c r="R225" s="4">
        <v>0</v>
      </c>
      <c r="S225" s="4">
        <v>5.1999999999999998E-3</v>
      </c>
      <c r="T225" s="8">
        <f>Q225/'סכום נכסי הקרן'!$C$43</f>
        <v>1.3749924956877224E-3</v>
      </c>
    </row>
    <row r="226" spans="2:20" x14ac:dyDescent="0.2">
      <c r="B226" s="3" t="s">
        <v>557</v>
      </c>
      <c r="C226" s="3">
        <v>1135862</v>
      </c>
      <c r="D226" s="3" t="s">
        <v>256</v>
      </c>
      <c r="E226" s="3" t="s">
        <v>273</v>
      </c>
      <c r="F226" s="3">
        <v>513230029</v>
      </c>
      <c r="G226" s="3" t="s">
        <v>322</v>
      </c>
      <c r="H226" s="3" t="s">
        <v>384</v>
      </c>
      <c r="I226" s="3" t="s">
        <v>385</v>
      </c>
      <c r="J226" s="3" t="s">
        <v>382</v>
      </c>
      <c r="K226" s="3">
        <v>5.58</v>
      </c>
      <c r="L226" s="3" t="s">
        <v>59</v>
      </c>
      <c r="M226" s="4">
        <v>3.5799999999999998E-2</v>
      </c>
      <c r="N226" s="4">
        <v>3.0200000000000001E-2</v>
      </c>
      <c r="O226" s="5">
        <v>6347</v>
      </c>
      <c r="P226" s="3">
        <v>105.8</v>
      </c>
      <c r="Q226" s="3">
        <v>6.72</v>
      </c>
      <c r="R226" s="4">
        <v>0</v>
      </c>
      <c r="S226" s="4">
        <v>8.8000000000000005E-3</v>
      </c>
      <c r="T226" s="8">
        <f>Q226/'סכום נכסי הקרן'!$C$43</f>
        <v>2.2984949181645512E-3</v>
      </c>
    </row>
    <row r="227" spans="2:20" x14ac:dyDescent="0.2">
      <c r="B227" s="3" t="s">
        <v>558</v>
      </c>
      <c r="C227" s="3">
        <v>1139286</v>
      </c>
      <c r="D227" s="3" t="s">
        <v>256</v>
      </c>
      <c r="E227" s="3" t="s">
        <v>273</v>
      </c>
      <c r="F227" s="3">
        <v>513230029</v>
      </c>
      <c r="G227" s="3" t="s">
        <v>322</v>
      </c>
      <c r="H227" s="3" t="s">
        <v>384</v>
      </c>
      <c r="I227" s="3" t="s">
        <v>381</v>
      </c>
      <c r="J227" s="3" t="s">
        <v>382</v>
      </c>
      <c r="K227" s="3">
        <v>6.71</v>
      </c>
      <c r="L227" s="3" t="s">
        <v>59</v>
      </c>
      <c r="M227" s="4">
        <v>3.2899999999999999E-2</v>
      </c>
      <c r="N227" s="4">
        <v>3.5299999999999998E-2</v>
      </c>
      <c r="O227" s="5">
        <v>4800</v>
      </c>
      <c r="P227" s="3">
        <v>99.23</v>
      </c>
      <c r="Q227" s="3">
        <v>4.76</v>
      </c>
      <c r="R227" s="4">
        <v>0</v>
      </c>
      <c r="S227" s="4">
        <v>6.1999999999999998E-3</v>
      </c>
      <c r="T227" s="8">
        <f>Q227/'סכום נכסי הקרן'!$C$43</f>
        <v>1.6281005670332237E-3</v>
      </c>
    </row>
    <row r="228" spans="2:20" x14ac:dyDescent="0.2">
      <c r="B228" s="3" t="s">
        <v>99</v>
      </c>
      <c r="C228" s="3">
        <v>1136951</v>
      </c>
      <c r="D228" s="3" t="s">
        <v>256</v>
      </c>
      <c r="E228" s="3" t="s">
        <v>273</v>
      </c>
      <c r="F228" s="3">
        <v>955</v>
      </c>
      <c r="G228" s="3" t="s">
        <v>283</v>
      </c>
      <c r="H228" s="3" t="s">
        <v>389</v>
      </c>
      <c r="I228" s="3" t="s">
        <v>381</v>
      </c>
      <c r="J228" s="3" t="s">
        <v>382</v>
      </c>
      <c r="K228" s="3">
        <v>3.2</v>
      </c>
      <c r="L228" s="3" t="s">
        <v>59</v>
      </c>
      <c r="M228" s="4">
        <v>6.4000000000000001E-2</v>
      </c>
      <c r="N228" s="4">
        <v>5.21E-2</v>
      </c>
      <c r="O228" s="5">
        <v>1785</v>
      </c>
      <c r="P228" s="3">
        <v>103.94</v>
      </c>
      <c r="Q228" s="3">
        <v>1.86</v>
      </c>
      <c r="R228" s="4">
        <v>0</v>
      </c>
      <c r="S228" s="4">
        <v>2.3999999999999998E-3</v>
      </c>
      <c r="T228" s="8">
        <f>Q228/'סכום נכסי הקרן'!$C$43</f>
        <v>6.3619055770625977E-4</v>
      </c>
    </row>
    <row r="229" spans="2:20" x14ac:dyDescent="0.2">
      <c r="B229" s="3" t="s">
        <v>559</v>
      </c>
      <c r="C229" s="3">
        <v>1138536</v>
      </c>
      <c r="D229" s="3" t="s">
        <v>256</v>
      </c>
      <c r="E229" s="3" t="s">
        <v>273</v>
      </c>
      <c r="F229" s="3">
        <v>512025891</v>
      </c>
      <c r="G229" s="3" t="s">
        <v>346</v>
      </c>
      <c r="H229" s="3" t="s">
        <v>409</v>
      </c>
      <c r="I229" s="3" t="s">
        <v>385</v>
      </c>
      <c r="J229" s="3" t="s">
        <v>382</v>
      </c>
      <c r="K229" s="3">
        <v>3.38</v>
      </c>
      <c r="L229" s="3" t="s">
        <v>59</v>
      </c>
      <c r="M229" s="4">
        <v>0.03</v>
      </c>
      <c r="N229" s="4">
        <v>3.15E-2</v>
      </c>
      <c r="O229" s="5">
        <v>1770</v>
      </c>
      <c r="P229" s="3">
        <v>99.99</v>
      </c>
      <c r="Q229" s="3">
        <v>1.77</v>
      </c>
      <c r="R229" s="4">
        <v>0</v>
      </c>
      <c r="S229" s="4">
        <v>2.3E-3</v>
      </c>
      <c r="T229" s="8">
        <f>Q229/'סכום נכסי הקרן'!$C$43</f>
        <v>6.0540714362369884E-4</v>
      </c>
    </row>
    <row r="230" spans="2:20" x14ac:dyDescent="0.2">
      <c r="B230" s="3" t="s">
        <v>560</v>
      </c>
      <c r="C230" s="3">
        <v>1132562</v>
      </c>
      <c r="D230" s="3" t="s">
        <v>256</v>
      </c>
      <c r="E230" s="3" t="s">
        <v>273</v>
      </c>
      <c r="F230" s="3">
        <v>512025891</v>
      </c>
      <c r="G230" s="3" t="s">
        <v>346</v>
      </c>
      <c r="H230" s="3" t="s">
        <v>409</v>
      </c>
      <c r="I230" s="3" t="s">
        <v>385</v>
      </c>
      <c r="J230" s="3" t="s">
        <v>382</v>
      </c>
      <c r="K230" s="3">
        <v>2.38</v>
      </c>
      <c r="L230" s="3" t="s">
        <v>59</v>
      </c>
      <c r="M230" s="4">
        <v>3.3000000000000002E-2</v>
      </c>
      <c r="N230" s="4">
        <v>2.8299999999999999E-2</v>
      </c>
      <c r="O230" s="5">
        <v>4046</v>
      </c>
      <c r="P230" s="3">
        <v>101.6</v>
      </c>
      <c r="Q230" s="3">
        <v>4.1100000000000003</v>
      </c>
      <c r="R230" s="4">
        <v>0</v>
      </c>
      <c r="S230" s="4">
        <v>5.4000000000000003E-3</v>
      </c>
      <c r="T230" s="8">
        <f>Q230/'סכום נכסי הקרן'!$C$43</f>
        <v>1.4057759097702838E-3</v>
      </c>
    </row>
    <row r="231" spans="2:20" x14ac:dyDescent="0.2">
      <c r="B231" s="3" t="s">
        <v>561</v>
      </c>
      <c r="C231" s="3">
        <v>6040281</v>
      </c>
      <c r="D231" s="3" t="s">
        <v>256</v>
      </c>
      <c r="E231" s="3" t="s">
        <v>273</v>
      </c>
      <c r="F231" s="3">
        <v>520018078</v>
      </c>
      <c r="G231" s="3" t="s">
        <v>274</v>
      </c>
      <c r="H231" s="3" t="s">
        <v>405</v>
      </c>
      <c r="I231" s="3" t="s">
        <v>381</v>
      </c>
      <c r="J231" s="3" t="s">
        <v>382</v>
      </c>
      <c r="K231" s="3">
        <v>0.7</v>
      </c>
      <c r="L231" s="3" t="s">
        <v>59</v>
      </c>
      <c r="M231" s="4">
        <v>5.3999999999999999E-2</v>
      </c>
      <c r="N231" s="4">
        <v>2.7000000000000001E-3</v>
      </c>
      <c r="O231" s="5">
        <v>7307</v>
      </c>
      <c r="P231" s="3">
        <v>105.2</v>
      </c>
      <c r="Q231" s="3">
        <v>7.69</v>
      </c>
      <c r="R231" s="4">
        <v>0</v>
      </c>
      <c r="S231" s="4">
        <v>0.01</v>
      </c>
      <c r="T231" s="8">
        <f>Q231/'סכום נכסי הקרן'!$C$43</f>
        <v>2.6302717143877083E-3</v>
      </c>
    </row>
    <row r="232" spans="2:20" x14ac:dyDescent="0.2">
      <c r="B232" s="3" t="s">
        <v>562</v>
      </c>
      <c r="C232" s="3">
        <v>6040265</v>
      </c>
      <c r="D232" s="3" t="s">
        <v>256</v>
      </c>
      <c r="E232" s="3" t="s">
        <v>273</v>
      </c>
      <c r="F232" s="3">
        <v>520018078</v>
      </c>
      <c r="G232" s="3" t="s">
        <v>274</v>
      </c>
      <c r="H232" s="3" t="s">
        <v>391</v>
      </c>
      <c r="I232" s="3" t="s">
        <v>381</v>
      </c>
      <c r="J232" s="3" t="s">
        <v>382</v>
      </c>
      <c r="K232" s="3">
        <v>3.48</v>
      </c>
      <c r="L232" s="3" t="s">
        <v>59</v>
      </c>
      <c r="M232" s="4">
        <v>3.8100000000000002E-2</v>
      </c>
      <c r="N232" s="4">
        <v>1.18E-2</v>
      </c>
      <c r="O232" s="5">
        <v>4224</v>
      </c>
      <c r="P232" s="3">
        <v>103.7</v>
      </c>
      <c r="Q232" s="3">
        <v>4.38</v>
      </c>
      <c r="R232" s="4">
        <v>0</v>
      </c>
      <c r="S232" s="4">
        <v>5.7000000000000002E-3</v>
      </c>
      <c r="T232" s="8">
        <f>Q232/'סכום נכסי הקרן'!$C$43</f>
        <v>1.4981261520179664E-3</v>
      </c>
    </row>
    <row r="233" spans="2:20" x14ac:dyDescent="0.2">
      <c r="B233" s="3" t="s">
        <v>563</v>
      </c>
      <c r="C233" s="3">
        <v>1940485</v>
      </c>
      <c r="D233" s="3" t="s">
        <v>256</v>
      </c>
      <c r="E233" s="3" t="s">
        <v>273</v>
      </c>
      <c r="F233" s="3">
        <v>520032640</v>
      </c>
      <c r="G233" s="3" t="s">
        <v>274</v>
      </c>
      <c r="H233" s="3" t="s">
        <v>380</v>
      </c>
      <c r="I233" s="3" t="s">
        <v>381</v>
      </c>
      <c r="J233" s="3" t="s">
        <v>382</v>
      </c>
      <c r="K233" s="3">
        <v>1.39</v>
      </c>
      <c r="L233" s="3" t="s">
        <v>59</v>
      </c>
      <c r="M233" s="4">
        <v>5.8999999999999997E-2</v>
      </c>
      <c r="N233" s="4">
        <v>7.7999999999999996E-3</v>
      </c>
      <c r="O233" s="5">
        <v>7134</v>
      </c>
      <c r="P233" s="3">
        <v>107.68</v>
      </c>
      <c r="Q233" s="3">
        <v>7.68</v>
      </c>
      <c r="R233" s="4">
        <v>0</v>
      </c>
      <c r="S233" s="4">
        <v>0.01</v>
      </c>
      <c r="T233" s="8">
        <f>Q233/'סכום נכסי הקרן'!$C$43</f>
        <v>2.6268513350452016E-3</v>
      </c>
    </row>
    <row r="234" spans="2:20" x14ac:dyDescent="0.2">
      <c r="B234" s="3" t="s">
        <v>564</v>
      </c>
      <c r="C234" s="3">
        <v>1940493</v>
      </c>
      <c r="D234" s="3" t="s">
        <v>256</v>
      </c>
      <c r="E234" s="3" t="s">
        <v>273</v>
      </c>
      <c r="F234" s="3">
        <v>520032640</v>
      </c>
      <c r="G234" s="3" t="s">
        <v>274</v>
      </c>
      <c r="H234" s="3" t="s">
        <v>380</v>
      </c>
      <c r="I234" s="3" t="s">
        <v>381</v>
      </c>
      <c r="J234" s="3" t="s">
        <v>382</v>
      </c>
      <c r="K234" s="3">
        <v>1.89</v>
      </c>
      <c r="L234" s="3" t="s">
        <v>59</v>
      </c>
      <c r="M234" s="4">
        <v>3.5700000000000003E-2</v>
      </c>
      <c r="N234" s="4">
        <v>4.7000000000000002E-3</v>
      </c>
      <c r="O234" s="5">
        <v>3346</v>
      </c>
      <c r="P234" s="3">
        <v>102.77</v>
      </c>
      <c r="Q234" s="3">
        <v>3.44</v>
      </c>
      <c r="R234" s="4">
        <v>0</v>
      </c>
      <c r="S234" s="4">
        <v>4.4999999999999997E-3</v>
      </c>
      <c r="T234" s="8">
        <f>Q234/'סכום נכסי הקרן'!$C$43</f>
        <v>1.1766104938223298E-3</v>
      </c>
    </row>
    <row r="235" spans="2:20" x14ac:dyDescent="0.2">
      <c r="B235" s="3" t="s">
        <v>565</v>
      </c>
      <c r="C235" s="3">
        <v>1940550</v>
      </c>
      <c r="D235" s="3" t="s">
        <v>256</v>
      </c>
      <c r="E235" s="3" t="s">
        <v>273</v>
      </c>
      <c r="F235" s="3">
        <v>520032640</v>
      </c>
      <c r="G235" s="3" t="s">
        <v>274</v>
      </c>
      <c r="H235" s="3" t="s">
        <v>405</v>
      </c>
      <c r="I235" s="3" t="s">
        <v>381</v>
      </c>
      <c r="J235" s="3" t="s">
        <v>382</v>
      </c>
      <c r="K235" s="3">
        <v>4.68</v>
      </c>
      <c r="L235" s="3" t="s">
        <v>59</v>
      </c>
      <c r="M235" s="4">
        <v>6.5000000000000002E-2</v>
      </c>
      <c r="N235" s="4">
        <v>1.8100000000000002E-2</v>
      </c>
      <c r="O235" s="5">
        <v>1209</v>
      </c>
      <c r="P235" s="3">
        <v>127.77</v>
      </c>
      <c r="Q235" s="3">
        <v>1.54</v>
      </c>
      <c r="R235" s="4">
        <v>0</v>
      </c>
      <c r="S235" s="4">
        <v>2E-3</v>
      </c>
      <c r="T235" s="8">
        <f>Q235/'סכום נכסי הקרן'!$C$43</f>
        <v>5.2673841874604306E-4</v>
      </c>
    </row>
    <row r="236" spans="2:20" x14ac:dyDescent="0.2">
      <c r="B236" s="3" t="s">
        <v>566</v>
      </c>
      <c r="C236" s="3">
        <v>1940436</v>
      </c>
      <c r="D236" s="3" t="s">
        <v>256</v>
      </c>
      <c r="E236" s="3" t="s">
        <v>273</v>
      </c>
      <c r="F236" s="3">
        <v>520032640</v>
      </c>
      <c r="G236" s="3" t="s">
        <v>274</v>
      </c>
      <c r="H236" s="3" t="s">
        <v>405</v>
      </c>
      <c r="I236" s="3" t="s">
        <v>381</v>
      </c>
      <c r="J236" s="3" t="s">
        <v>382</v>
      </c>
      <c r="K236" s="3">
        <v>0.66</v>
      </c>
      <c r="L236" s="3" t="s">
        <v>59</v>
      </c>
      <c r="M236" s="4">
        <v>2.3E-2</v>
      </c>
      <c r="N236" s="4">
        <v>2.5000000000000001E-3</v>
      </c>
      <c r="O236" s="5">
        <v>5148</v>
      </c>
      <c r="P236" s="3">
        <v>101.67</v>
      </c>
      <c r="Q236" s="3">
        <v>5.23</v>
      </c>
      <c r="R236" s="4">
        <v>0</v>
      </c>
      <c r="S236" s="4">
        <v>6.7999999999999996E-3</v>
      </c>
      <c r="T236" s="8">
        <f>Q236/'סכום נכסי הקרן'!$C$43</f>
        <v>1.7888583961310424E-3</v>
      </c>
    </row>
    <row r="237" spans="2:20" x14ac:dyDescent="0.2">
      <c r="B237" s="3" t="s">
        <v>567</v>
      </c>
      <c r="C237" s="3">
        <v>1940410</v>
      </c>
      <c r="D237" s="3" t="s">
        <v>256</v>
      </c>
      <c r="E237" s="3" t="s">
        <v>273</v>
      </c>
      <c r="F237" s="3">
        <v>520032640</v>
      </c>
      <c r="G237" s="3" t="s">
        <v>274</v>
      </c>
      <c r="H237" s="3" t="s">
        <v>405</v>
      </c>
      <c r="I237" s="3" t="s">
        <v>381</v>
      </c>
      <c r="J237" s="3" t="s">
        <v>382</v>
      </c>
      <c r="K237" s="3">
        <v>2.12</v>
      </c>
      <c r="L237" s="3" t="s">
        <v>59</v>
      </c>
      <c r="M237" s="4">
        <v>6.0999999999999999E-2</v>
      </c>
      <c r="N237" s="4">
        <v>1.11E-2</v>
      </c>
      <c r="O237" s="5">
        <v>6657</v>
      </c>
      <c r="P237" s="3">
        <v>115.55</v>
      </c>
      <c r="Q237" s="3">
        <v>7.69</v>
      </c>
      <c r="R237" s="4">
        <v>0</v>
      </c>
      <c r="S237" s="4">
        <v>0.01</v>
      </c>
      <c r="T237" s="8">
        <f>Q237/'סכום נכסי הקרן'!$C$43</f>
        <v>2.6302717143877083E-3</v>
      </c>
    </row>
    <row r="238" spans="2:20" x14ac:dyDescent="0.2">
      <c r="B238" s="3" t="s">
        <v>568</v>
      </c>
      <c r="C238" s="3">
        <v>1121201</v>
      </c>
      <c r="D238" s="3" t="s">
        <v>256</v>
      </c>
      <c r="E238" s="3" t="s">
        <v>273</v>
      </c>
      <c r="F238" s="3">
        <v>513682146</v>
      </c>
      <c r="G238" s="3" t="s">
        <v>274</v>
      </c>
      <c r="H238" s="3" t="s">
        <v>387</v>
      </c>
      <c r="I238" s="3" t="s">
        <v>381</v>
      </c>
      <c r="J238" s="3" t="s">
        <v>382</v>
      </c>
      <c r="K238" s="3">
        <v>1.65</v>
      </c>
      <c r="L238" s="3" t="s">
        <v>59</v>
      </c>
      <c r="M238" s="4">
        <v>5.6899999999999999E-2</v>
      </c>
      <c r="N238" s="4">
        <v>8.5000000000000006E-3</v>
      </c>
      <c r="O238" s="5">
        <v>1150</v>
      </c>
      <c r="P238" s="3">
        <v>100.93</v>
      </c>
      <c r="Q238" s="3">
        <v>1.1599999999999999</v>
      </c>
      <c r="R238" s="4">
        <v>0</v>
      </c>
      <c r="S238" s="4">
        <v>1.5E-3</v>
      </c>
      <c r="T238" s="8">
        <f>Q238/'סכום נכסי הקרן'!$C$43</f>
        <v>3.9676400373078562E-4</v>
      </c>
    </row>
    <row r="239" spans="2:20" x14ac:dyDescent="0.2">
      <c r="B239" s="3" t="s">
        <v>569</v>
      </c>
      <c r="C239" s="3">
        <v>1137918</v>
      </c>
      <c r="D239" s="3" t="s">
        <v>256</v>
      </c>
      <c r="E239" s="3" t="s">
        <v>273</v>
      </c>
      <c r="F239" s="3">
        <v>1358</v>
      </c>
      <c r="G239" s="3" t="s">
        <v>283</v>
      </c>
      <c r="H239" s="3" t="s">
        <v>384</v>
      </c>
      <c r="I239" s="3" t="s">
        <v>385</v>
      </c>
      <c r="J239" s="3" t="s">
        <v>382</v>
      </c>
      <c r="K239" s="3">
        <v>3.77</v>
      </c>
      <c r="L239" s="3" t="s">
        <v>59</v>
      </c>
      <c r="M239" s="4">
        <v>4.2500000000000003E-2</v>
      </c>
      <c r="N239" s="4">
        <v>4.5400000000000003E-2</v>
      </c>
      <c r="O239" s="5">
        <v>5168</v>
      </c>
      <c r="P239" s="3">
        <v>100.52</v>
      </c>
      <c r="Q239" s="3">
        <v>5.19</v>
      </c>
      <c r="R239" s="4">
        <v>0</v>
      </c>
      <c r="S239" s="4">
        <v>6.7999999999999996E-3</v>
      </c>
      <c r="T239" s="8">
        <f>Q239/'סכום נכסי הקרן'!$C$43</f>
        <v>1.7751768787610152E-3</v>
      </c>
    </row>
    <row r="240" spans="2:20" x14ac:dyDescent="0.2">
      <c r="B240" s="3" t="s">
        <v>570</v>
      </c>
      <c r="C240" s="3">
        <v>1135698</v>
      </c>
      <c r="D240" s="3" t="s">
        <v>256</v>
      </c>
      <c r="E240" s="3" t="s">
        <v>273</v>
      </c>
      <c r="F240" s="3">
        <v>520034760</v>
      </c>
      <c r="H240" s="3" t="s">
        <v>389</v>
      </c>
      <c r="I240" s="3" t="s">
        <v>381</v>
      </c>
      <c r="J240" s="3" t="s">
        <v>382</v>
      </c>
      <c r="K240" s="3">
        <v>3.65</v>
      </c>
      <c r="L240" s="3" t="s">
        <v>59</v>
      </c>
      <c r="M240" s="4">
        <v>3.9E-2</v>
      </c>
      <c r="N240" s="4">
        <v>2.7E-2</v>
      </c>
      <c r="O240" s="5">
        <v>1347</v>
      </c>
      <c r="P240" s="3">
        <v>105.47</v>
      </c>
      <c r="Q240" s="3">
        <v>1.42</v>
      </c>
      <c r="R240" s="4">
        <v>0</v>
      </c>
      <c r="S240" s="4">
        <v>1.9E-3</v>
      </c>
      <c r="T240" s="8">
        <f>Q240/'סכום נכסי הקרן'!$C$43</f>
        <v>4.8569386663596171E-4</v>
      </c>
    </row>
    <row r="241" spans="2:20" x14ac:dyDescent="0.2">
      <c r="B241" s="3" t="s">
        <v>103</v>
      </c>
      <c r="C241" s="3">
        <v>1126002</v>
      </c>
      <c r="D241" s="3" t="s">
        <v>256</v>
      </c>
      <c r="E241" s="3" t="s">
        <v>273</v>
      </c>
      <c r="F241" s="3">
        <v>511930125</v>
      </c>
      <c r="G241" s="3" t="s">
        <v>395</v>
      </c>
      <c r="H241" s="3" t="s">
        <v>387</v>
      </c>
      <c r="I241" s="3" t="s">
        <v>381</v>
      </c>
      <c r="J241" s="3" t="s">
        <v>382</v>
      </c>
      <c r="K241" s="3">
        <v>1.36</v>
      </c>
      <c r="L241" s="3" t="s">
        <v>59</v>
      </c>
      <c r="M241" s="4">
        <v>6.7400000000000002E-2</v>
      </c>
      <c r="N241" s="4">
        <v>1.0500000000000001E-2</v>
      </c>
      <c r="O241" s="5">
        <v>1215</v>
      </c>
      <c r="P241" s="3">
        <v>108.07</v>
      </c>
      <c r="Q241" s="3">
        <v>1.3</v>
      </c>
      <c r="R241" s="4">
        <v>0</v>
      </c>
      <c r="S241" s="4">
        <v>1.6999999999999999E-3</v>
      </c>
      <c r="T241" s="8">
        <f>Q241/'סכום נכסי הקרן'!$C$43</f>
        <v>4.4464931452588047E-4</v>
      </c>
    </row>
    <row r="242" spans="2:20" x14ac:dyDescent="0.2">
      <c r="B242" s="3" t="s">
        <v>571</v>
      </c>
      <c r="C242" s="3">
        <v>1139252</v>
      </c>
      <c r="D242" s="3" t="s">
        <v>256</v>
      </c>
      <c r="E242" s="3" t="s">
        <v>273</v>
      </c>
      <c r="F242" s="3">
        <v>511930125</v>
      </c>
      <c r="G242" s="3" t="s">
        <v>395</v>
      </c>
      <c r="H242" s="3" t="s">
        <v>387</v>
      </c>
      <c r="I242" s="3" t="s">
        <v>381</v>
      </c>
      <c r="J242" s="3" t="s">
        <v>382</v>
      </c>
      <c r="K242" s="3">
        <v>6.31</v>
      </c>
      <c r="L242" s="3" t="s">
        <v>59</v>
      </c>
      <c r="M242" s="4">
        <v>3.5499999999999997E-2</v>
      </c>
      <c r="N242" s="4">
        <v>3.8399999999999997E-2</v>
      </c>
      <c r="O242" s="5">
        <v>1619</v>
      </c>
      <c r="P242" s="3">
        <v>99.34</v>
      </c>
      <c r="Q242" s="3">
        <v>1.61</v>
      </c>
      <c r="R242" s="4">
        <v>0</v>
      </c>
      <c r="S242" s="4">
        <v>2.0999999999999999E-3</v>
      </c>
      <c r="T242" s="8">
        <f>Q242/'סכום נכסי הקרן'!$C$43</f>
        <v>5.5068107414359049E-4</v>
      </c>
    </row>
    <row r="243" spans="2:20" x14ac:dyDescent="0.2">
      <c r="B243" s="3" t="s">
        <v>106</v>
      </c>
      <c r="C243" s="3">
        <v>1132836</v>
      </c>
      <c r="D243" s="3" t="s">
        <v>256</v>
      </c>
      <c r="E243" s="3" t="s">
        <v>273</v>
      </c>
      <c r="F243" s="3">
        <v>511930125</v>
      </c>
      <c r="G243" s="3" t="s">
        <v>395</v>
      </c>
      <c r="H243" s="3" t="s">
        <v>387</v>
      </c>
      <c r="I243" s="3" t="s">
        <v>381</v>
      </c>
      <c r="J243" s="3" t="s">
        <v>382</v>
      </c>
      <c r="K243" s="3">
        <v>4.8099999999999996</v>
      </c>
      <c r="L243" s="3" t="s">
        <v>59</v>
      </c>
      <c r="M243" s="4">
        <v>4.1399999999999999E-2</v>
      </c>
      <c r="N243" s="4">
        <v>2.86E-2</v>
      </c>
      <c r="O243" s="5">
        <v>4282</v>
      </c>
      <c r="P243" s="3">
        <v>106.25</v>
      </c>
      <c r="Q243" s="3">
        <v>4.55</v>
      </c>
      <c r="R243" s="4">
        <v>0</v>
      </c>
      <c r="S243" s="4">
        <v>5.8999999999999999E-3</v>
      </c>
      <c r="T243" s="8">
        <f>Q243/'סכום נכסי הקרן'!$C$43</f>
        <v>1.5562726008405815E-3</v>
      </c>
    </row>
    <row r="244" spans="2:20" x14ac:dyDescent="0.2">
      <c r="B244" s="3" t="s">
        <v>572</v>
      </c>
      <c r="C244" s="3">
        <v>1120872</v>
      </c>
      <c r="D244" s="3" t="s">
        <v>256</v>
      </c>
      <c r="E244" s="3" t="s">
        <v>273</v>
      </c>
      <c r="F244" s="3">
        <v>512832742</v>
      </c>
      <c r="G244" s="3" t="s">
        <v>293</v>
      </c>
      <c r="H244" s="3" t="s">
        <v>384</v>
      </c>
      <c r="I244" s="3" t="s">
        <v>385</v>
      </c>
      <c r="J244" s="3" t="s">
        <v>382</v>
      </c>
      <c r="K244" s="3">
        <v>1.22</v>
      </c>
      <c r="L244" s="3" t="s">
        <v>59</v>
      </c>
      <c r="M244" s="4">
        <v>6.5000000000000002E-2</v>
      </c>
      <c r="N244" s="4">
        <v>9.1000000000000004E-3</v>
      </c>
      <c r="O244" s="5">
        <v>3608</v>
      </c>
      <c r="P244" s="3">
        <v>108.54</v>
      </c>
      <c r="Q244" s="3">
        <v>3.92</v>
      </c>
      <c r="R244" s="4">
        <v>0</v>
      </c>
      <c r="S244" s="4">
        <v>5.1000000000000004E-3</v>
      </c>
      <c r="T244" s="8">
        <f>Q244/'סכום נכסי הקרן'!$C$43</f>
        <v>1.340788702262655E-3</v>
      </c>
    </row>
    <row r="245" spans="2:20" x14ac:dyDescent="0.2">
      <c r="B245" s="3" t="s">
        <v>573</v>
      </c>
      <c r="C245" s="3">
        <v>1139203</v>
      </c>
      <c r="D245" s="3" t="s">
        <v>256</v>
      </c>
      <c r="E245" s="3" t="s">
        <v>273</v>
      </c>
      <c r="F245" s="3">
        <v>512832742</v>
      </c>
      <c r="G245" s="3" t="s">
        <v>395</v>
      </c>
      <c r="H245" s="3" t="s">
        <v>384</v>
      </c>
      <c r="I245" s="3" t="s">
        <v>385</v>
      </c>
      <c r="J245" s="3" t="s">
        <v>382</v>
      </c>
      <c r="K245" s="3">
        <v>6.31</v>
      </c>
      <c r="L245" s="3" t="s">
        <v>59</v>
      </c>
      <c r="M245" s="4">
        <v>3.5999999999999997E-2</v>
      </c>
      <c r="N245" s="4">
        <v>3.56E-2</v>
      </c>
      <c r="O245" s="5">
        <v>7575</v>
      </c>
      <c r="P245" s="3">
        <v>101.41</v>
      </c>
      <c r="Q245" s="3">
        <v>7.68</v>
      </c>
      <c r="R245" s="4">
        <v>0</v>
      </c>
      <c r="S245" s="4">
        <v>0.01</v>
      </c>
      <c r="T245" s="8">
        <f>Q245/'סכום נכסי הקרן'!$C$43</f>
        <v>2.6268513350452016E-3</v>
      </c>
    </row>
    <row r="246" spans="2:20" x14ac:dyDescent="0.2">
      <c r="B246" s="3" t="s">
        <v>107</v>
      </c>
      <c r="C246" s="3">
        <v>1132968</v>
      </c>
      <c r="D246" s="3" t="s">
        <v>256</v>
      </c>
      <c r="E246" s="3" t="s">
        <v>273</v>
      </c>
      <c r="F246" s="3">
        <v>513754069</v>
      </c>
      <c r="G246" s="3" t="s">
        <v>322</v>
      </c>
      <c r="H246" s="3" t="s">
        <v>384</v>
      </c>
      <c r="I246" s="3" t="s">
        <v>381</v>
      </c>
      <c r="J246" s="3" t="s">
        <v>382</v>
      </c>
      <c r="K246" s="3">
        <v>5.4</v>
      </c>
      <c r="L246" s="3" t="s">
        <v>59</v>
      </c>
      <c r="M246" s="4">
        <v>4.1399999999999999E-2</v>
      </c>
      <c r="N246" s="4">
        <v>2.98E-2</v>
      </c>
      <c r="O246" s="5">
        <v>2482</v>
      </c>
      <c r="P246" s="3">
        <v>106.45</v>
      </c>
      <c r="Q246" s="3">
        <v>2.64</v>
      </c>
      <c r="R246" s="4">
        <v>0</v>
      </c>
      <c r="S246" s="4">
        <v>3.3999999999999998E-3</v>
      </c>
      <c r="T246" s="8">
        <f>Q246/'סכום נכסי הקרן'!$C$43</f>
        <v>9.0298014642178806E-4</v>
      </c>
    </row>
    <row r="247" spans="2:20" x14ac:dyDescent="0.2">
      <c r="B247" s="3" t="s">
        <v>574</v>
      </c>
      <c r="C247" s="3">
        <v>1136068</v>
      </c>
      <c r="D247" s="3" t="s">
        <v>256</v>
      </c>
      <c r="E247" s="3" t="s">
        <v>273</v>
      </c>
      <c r="F247" s="3">
        <v>513754069</v>
      </c>
      <c r="G247" s="3" t="s">
        <v>322</v>
      </c>
      <c r="H247" s="3" t="s">
        <v>384</v>
      </c>
      <c r="I247" s="3" t="s">
        <v>385</v>
      </c>
      <c r="J247" s="3" t="s">
        <v>382</v>
      </c>
      <c r="K247" s="3">
        <v>6.55</v>
      </c>
      <c r="L247" s="3" t="s">
        <v>59</v>
      </c>
      <c r="M247" s="4">
        <v>3.9199999999999999E-2</v>
      </c>
      <c r="N247" s="4">
        <v>3.4799999999999998E-2</v>
      </c>
      <c r="O247" s="5">
        <v>5112</v>
      </c>
      <c r="P247" s="3">
        <v>104.7</v>
      </c>
      <c r="Q247" s="3">
        <v>5.35</v>
      </c>
      <c r="R247" s="4">
        <v>0</v>
      </c>
      <c r="S247" s="4">
        <v>7.0000000000000001E-3</v>
      </c>
      <c r="T247" s="8">
        <f>Q247/'סכום נכסי הקרן'!$C$43</f>
        <v>1.8299029482411234E-3</v>
      </c>
    </row>
    <row r="248" spans="2:20" x14ac:dyDescent="0.2">
      <c r="B248" s="3" t="s">
        <v>109</v>
      </c>
      <c r="C248" s="3">
        <v>1126317</v>
      </c>
      <c r="D248" s="3" t="s">
        <v>256</v>
      </c>
      <c r="E248" s="3" t="s">
        <v>273</v>
      </c>
      <c r="F248" s="3">
        <v>510119068</v>
      </c>
      <c r="G248" s="3" t="s">
        <v>349</v>
      </c>
      <c r="H248" s="3" t="s">
        <v>389</v>
      </c>
      <c r="I248" s="3" t="s">
        <v>381</v>
      </c>
      <c r="J248" s="3" t="s">
        <v>382</v>
      </c>
      <c r="K248" s="3">
        <v>1.46</v>
      </c>
      <c r="L248" s="3" t="s">
        <v>59</v>
      </c>
      <c r="M248" s="4">
        <v>6.3E-2</v>
      </c>
      <c r="N248" s="4">
        <v>1.0699999999999999E-2</v>
      </c>
      <c r="O248" s="3">
        <v>998</v>
      </c>
      <c r="P248" s="3">
        <v>107.76</v>
      </c>
      <c r="Q248" s="3">
        <v>1.07</v>
      </c>
      <c r="R248" s="4">
        <v>0</v>
      </c>
      <c r="S248" s="4">
        <v>1.4E-3</v>
      </c>
      <c r="T248" s="8">
        <f>Q248/'סכום נכסי הקרן'!$C$43</f>
        <v>3.6598058964822474E-4</v>
      </c>
    </row>
    <row r="249" spans="2:20" x14ac:dyDescent="0.2">
      <c r="B249" s="3" t="s">
        <v>110</v>
      </c>
      <c r="C249" s="3">
        <v>1133289</v>
      </c>
      <c r="D249" s="3" t="s">
        <v>256</v>
      </c>
      <c r="E249" s="3" t="s">
        <v>273</v>
      </c>
      <c r="F249" s="3">
        <v>510119068</v>
      </c>
      <c r="G249" s="3" t="s">
        <v>349</v>
      </c>
      <c r="H249" s="3" t="s">
        <v>389</v>
      </c>
      <c r="I249" s="3" t="s">
        <v>381</v>
      </c>
      <c r="J249" s="3" t="s">
        <v>382</v>
      </c>
      <c r="K249" s="3">
        <v>4.92</v>
      </c>
      <c r="L249" s="3" t="s">
        <v>59</v>
      </c>
      <c r="M249" s="4">
        <v>4.7500000000000001E-2</v>
      </c>
      <c r="N249" s="4">
        <v>3.1099999999999999E-2</v>
      </c>
      <c r="O249" s="5">
        <v>2673</v>
      </c>
      <c r="P249" s="3">
        <v>108.3</v>
      </c>
      <c r="Q249" s="3">
        <v>2.89</v>
      </c>
      <c r="R249" s="4">
        <v>0</v>
      </c>
      <c r="S249" s="4">
        <v>3.8E-3</v>
      </c>
      <c r="T249" s="8">
        <f>Q249/'סכום נכסי הקרן'!$C$43</f>
        <v>9.8848962998445734E-4</v>
      </c>
    </row>
    <row r="250" spans="2:20" x14ac:dyDescent="0.2">
      <c r="B250" s="3" t="s">
        <v>575</v>
      </c>
      <c r="C250" s="3">
        <v>1137512</v>
      </c>
      <c r="D250" s="3" t="s">
        <v>256</v>
      </c>
      <c r="E250" s="3" t="s">
        <v>273</v>
      </c>
      <c r="F250" s="3">
        <v>515328250</v>
      </c>
      <c r="G250" s="3" t="s">
        <v>283</v>
      </c>
      <c r="H250" s="3" t="s">
        <v>387</v>
      </c>
      <c r="I250" s="3" t="s">
        <v>385</v>
      </c>
      <c r="J250" s="3" t="s">
        <v>382</v>
      </c>
      <c r="K250" s="3">
        <v>4.2</v>
      </c>
      <c r="L250" s="3" t="s">
        <v>59</v>
      </c>
      <c r="M250" s="4">
        <v>3.5000000000000003E-2</v>
      </c>
      <c r="N250" s="4">
        <v>2.9700000000000001E-2</v>
      </c>
      <c r="O250" s="5">
        <v>1997</v>
      </c>
      <c r="P250" s="3">
        <v>103.63</v>
      </c>
      <c r="Q250" s="3">
        <v>2.0699999999999998</v>
      </c>
      <c r="R250" s="4">
        <v>0</v>
      </c>
      <c r="S250" s="4">
        <v>2.7000000000000001E-3</v>
      </c>
      <c r="T250" s="8">
        <f>Q250/'סכום נכסי הקרן'!$C$43</f>
        <v>7.0801852389890195E-4</v>
      </c>
    </row>
    <row r="251" spans="2:20" x14ac:dyDescent="0.2">
      <c r="B251" s="3" t="s">
        <v>576</v>
      </c>
      <c r="C251" s="3">
        <v>1136134</v>
      </c>
      <c r="D251" s="3" t="s">
        <v>256</v>
      </c>
      <c r="E251" s="3" t="s">
        <v>273</v>
      </c>
      <c r="F251" s="3">
        <v>514892801</v>
      </c>
      <c r="G251" s="3" t="s">
        <v>351</v>
      </c>
      <c r="H251" s="3" t="s">
        <v>387</v>
      </c>
      <c r="I251" s="3" t="s">
        <v>381</v>
      </c>
      <c r="J251" s="3" t="s">
        <v>382</v>
      </c>
      <c r="K251" s="3">
        <v>4.3600000000000003</v>
      </c>
      <c r="L251" s="3" t="s">
        <v>59</v>
      </c>
      <c r="M251" s="4">
        <v>3.3500000000000002E-2</v>
      </c>
      <c r="N251" s="4">
        <v>2.5499999999999998E-2</v>
      </c>
      <c r="O251" s="5">
        <v>3294</v>
      </c>
      <c r="P251" s="3">
        <v>104.4</v>
      </c>
      <c r="Q251" s="3">
        <v>3.44</v>
      </c>
      <c r="R251" s="4">
        <v>0</v>
      </c>
      <c r="S251" s="4">
        <v>4.4999999999999997E-3</v>
      </c>
      <c r="T251" s="8">
        <f>Q251/'סכום נכסי הקרן'!$C$43</f>
        <v>1.1766104938223298E-3</v>
      </c>
    </row>
    <row r="252" spans="2:20" x14ac:dyDescent="0.2">
      <c r="B252" s="3" t="s">
        <v>112</v>
      </c>
      <c r="C252" s="3">
        <v>1135607</v>
      </c>
      <c r="D252" s="3" t="s">
        <v>256</v>
      </c>
      <c r="E252" s="3" t="s">
        <v>273</v>
      </c>
      <c r="F252" s="3">
        <v>510609761</v>
      </c>
      <c r="G252" s="3" t="s">
        <v>698</v>
      </c>
      <c r="H252" s="3" t="s">
        <v>409</v>
      </c>
      <c r="I252" s="3" t="s">
        <v>385</v>
      </c>
      <c r="J252" s="3" t="s">
        <v>382</v>
      </c>
      <c r="K252" s="3">
        <v>3.7</v>
      </c>
      <c r="L252" s="3" t="s">
        <v>59</v>
      </c>
      <c r="M252" s="4">
        <v>4.2000000000000003E-2</v>
      </c>
      <c r="N252" s="4">
        <v>2.9100000000000001E-2</v>
      </c>
      <c r="O252" s="5">
        <v>1496</v>
      </c>
      <c r="P252" s="3">
        <v>104.83</v>
      </c>
      <c r="Q252" s="3">
        <v>1.57</v>
      </c>
      <c r="R252" s="4">
        <v>0</v>
      </c>
      <c r="S252" s="4">
        <v>2E-3</v>
      </c>
      <c r="T252" s="8">
        <f>Q252/'סכום נכסי הקרן'!$C$43</f>
        <v>5.3699955677356337E-4</v>
      </c>
    </row>
    <row r="253" spans="2:20" x14ac:dyDescent="0.2">
      <c r="B253" s="3" t="s">
        <v>113</v>
      </c>
      <c r="C253" s="3">
        <v>1132687</v>
      </c>
      <c r="D253" s="3" t="s">
        <v>256</v>
      </c>
      <c r="E253" s="3" t="s">
        <v>273</v>
      </c>
      <c r="F253" s="3">
        <v>513257873</v>
      </c>
      <c r="G253" s="3" t="s">
        <v>283</v>
      </c>
      <c r="H253" s="3" t="s">
        <v>389</v>
      </c>
      <c r="I253" s="3" t="s">
        <v>381</v>
      </c>
      <c r="J253" s="3" t="s">
        <v>382</v>
      </c>
      <c r="K253" s="3">
        <v>4.91</v>
      </c>
      <c r="L253" s="3" t="s">
        <v>59</v>
      </c>
      <c r="M253" s="4">
        <v>3.6999999999999998E-2</v>
      </c>
      <c r="N253" s="4">
        <v>2.6700000000000002E-2</v>
      </c>
      <c r="O253" s="5">
        <v>1324</v>
      </c>
      <c r="P253" s="3">
        <v>105.18</v>
      </c>
      <c r="Q253" s="3">
        <v>1.39</v>
      </c>
      <c r="R253" s="4">
        <v>0</v>
      </c>
      <c r="S253" s="4">
        <v>1.8E-3</v>
      </c>
      <c r="T253" s="8">
        <f>Q253/'סכום נכסי הקרן'!$C$43</f>
        <v>4.754327286084414E-4</v>
      </c>
    </row>
    <row r="254" spans="2:20" x14ac:dyDescent="0.2">
      <c r="B254" s="3" t="s">
        <v>577</v>
      </c>
      <c r="C254" s="3">
        <v>5660063</v>
      </c>
      <c r="D254" s="3" t="s">
        <v>256</v>
      </c>
      <c r="E254" s="3" t="s">
        <v>273</v>
      </c>
      <c r="F254" s="3">
        <v>520007469</v>
      </c>
      <c r="G254" s="3" t="s">
        <v>322</v>
      </c>
      <c r="H254" s="3" t="s">
        <v>384</v>
      </c>
      <c r="I254" s="3" t="s">
        <v>381</v>
      </c>
      <c r="J254" s="3" t="s">
        <v>382</v>
      </c>
      <c r="K254" s="3">
        <v>3.6</v>
      </c>
      <c r="L254" s="3" t="s">
        <v>59</v>
      </c>
      <c r="M254" s="4">
        <v>3.3000000000000002E-2</v>
      </c>
      <c r="N254" s="4">
        <v>1.89E-2</v>
      </c>
      <c r="O254" s="5">
        <v>1226</v>
      </c>
      <c r="P254" s="3">
        <v>98.91</v>
      </c>
      <c r="Q254" s="3">
        <v>1.21</v>
      </c>
      <c r="R254" s="4">
        <v>0</v>
      </c>
      <c r="S254" s="4">
        <v>1.6000000000000001E-3</v>
      </c>
      <c r="T254" s="8">
        <f>Q254/'סכום נכסי הקרן'!$C$43</f>
        <v>4.1386590044331948E-4</v>
      </c>
    </row>
    <row r="255" spans="2:20" x14ac:dyDescent="0.2">
      <c r="B255" s="3" t="s">
        <v>114</v>
      </c>
      <c r="C255" s="3">
        <v>1135920</v>
      </c>
      <c r="D255" s="3" t="s">
        <v>256</v>
      </c>
      <c r="E255" s="3" t="s">
        <v>273</v>
      </c>
      <c r="F255" s="3">
        <v>513937714</v>
      </c>
      <c r="G255" s="3" t="s">
        <v>322</v>
      </c>
      <c r="H255" s="3" t="s">
        <v>384</v>
      </c>
      <c r="I255" s="3" t="s">
        <v>385</v>
      </c>
      <c r="J255" s="3" t="s">
        <v>382</v>
      </c>
      <c r="K255" s="3">
        <v>6.57</v>
      </c>
      <c r="L255" s="3" t="s">
        <v>59</v>
      </c>
      <c r="M255" s="4">
        <v>4.1000000000000002E-2</v>
      </c>
      <c r="N255" s="4">
        <v>3.3700000000000001E-2</v>
      </c>
      <c r="O255" s="5">
        <v>1598</v>
      </c>
      <c r="P255" s="3">
        <v>104.96</v>
      </c>
      <c r="Q255" s="3">
        <v>1.68</v>
      </c>
      <c r="R255" s="4">
        <v>0</v>
      </c>
      <c r="S255" s="4">
        <v>2.2000000000000001E-3</v>
      </c>
      <c r="T255" s="8">
        <f>Q255/'סכום נכסי הקרן'!$C$43</f>
        <v>5.746237295411378E-4</v>
      </c>
    </row>
    <row r="256" spans="2:20" x14ac:dyDescent="0.2">
      <c r="B256" s="3" t="s">
        <v>578</v>
      </c>
      <c r="C256" s="3">
        <v>1135664</v>
      </c>
      <c r="D256" s="3" t="s">
        <v>256</v>
      </c>
      <c r="E256" s="3" t="s">
        <v>273</v>
      </c>
      <c r="F256" s="3">
        <v>1798</v>
      </c>
      <c r="G256" s="3" t="s">
        <v>283</v>
      </c>
      <c r="H256" s="3" t="s">
        <v>409</v>
      </c>
      <c r="I256" s="3" t="s">
        <v>381</v>
      </c>
      <c r="J256" s="3" t="s">
        <v>382</v>
      </c>
      <c r="K256" s="3">
        <v>5.39</v>
      </c>
      <c r="L256" s="3" t="s">
        <v>59</v>
      </c>
      <c r="M256" s="4">
        <v>6.9000000000000006E-2</v>
      </c>
      <c r="N256" s="4">
        <v>7.51E-2</v>
      </c>
      <c r="O256" s="5">
        <v>2458</v>
      </c>
      <c r="P256" s="3">
        <v>98.38</v>
      </c>
      <c r="Q256" s="3">
        <v>2.42</v>
      </c>
      <c r="R256" s="4">
        <v>0</v>
      </c>
      <c r="S256" s="4">
        <v>3.2000000000000002E-3</v>
      </c>
      <c r="T256" s="8">
        <f>Q256/'סכום נכסי הקרן'!$C$43</f>
        <v>8.2773180088663897E-4</v>
      </c>
    </row>
    <row r="257" spans="2:20" x14ac:dyDescent="0.2">
      <c r="B257" s="3" t="s">
        <v>579</v>
      </c>
      <c r="C257" s="3">
        <v>1133529</v>
      </c>
      <c r="D257" s="3" t="s">
        <v>256</v>
      </c>
      <c r="E257" s="3" t="s">
        <v>273</v>
      </c>
      <c r="F257" s="3">
        <v>514290345</v>
      </c>
      <c r="G257" s="3" t="s">
        <v>322</v>
      </c>
      <c r="H257" s="3" t="s">
        <v>391</v>
      </c>
      <c r="I257" s="3" t="s">
        <v>385</v>
      </c>
      <c r="J257" s="3" t="s">
        <v>382</v>
      </c>
      <c r="K257" s="3">
        <v>6.2</v>
      </c>
      <c r="L257" s="3" t="s">
        <v>59</v>
      </c>
      <c r="M257" s="4">
        <v>3.85E-2</v>
      </c>
      <c r="N257" s="4">
        <v>3.2300000000000002E-2</v>
      </c>
      <c r="O257" s="5">
        <v>2124</v>
      </c>
      <c r="P257" s="3">
        <v>105.63</v>
      </c>
      <c r="Q257" s="3">
        <v>2.2400000000000002</v>
      </c>
      <c r="R257" s="4">
        <v>0</v>
      </c>
      <c r="S257" s="4">
        <v>2.8999999999999998E-3</v>
      </c>
      <c r="T257" s="8">
        <f>Q257/'סכום נכסי הקרן'!$C$43</f>
        <v>7.6616497272151722E-4</v>
      </c>
    </row>
    <row r="258" spans="2:20" x14ac:dyDescent="0.2">
      <c r="B258" s="3" t="s">
        <v>580</v>
      </c>
      <c r="C258" s="3">
        <v>1136696</v>
      </c>
      <c r="D258" s="3" t="s">
        <v>256</v>
      </c>
      <c r="E258" s="3" t="s">
        <v>273</v>
      </c>
      <c r="F258" s="3">
        <v>514290345</v>
      </c>
      <c r="G258" s="3" t="s">
        <v>322</v>
      </c>
      <c r="H258" s="3" t="s">
        <v>384</v>
      </c>
      <c r="I258" s="3" t="s">
        <v>381</v>
      </c>
      <c r="J258" s="3" t="s">
        <v>382</v>
      </c>
      <c r="K258" s="3">
        <v>5.54</v>
      </c>
      <c r="L258" s="3" t="s">
        <v>59</v>
      </c>
      <c r="M258" s="4">
        <v>3.0499999999999999E-2</v>
      </c>
      <c r="N258" s="4">
        <v>2.8000000000000001E-2</v>
      </c>
      <c r="O258" s="5">
        <v>2187</v>
      </c>
      <c r="P258" s="3">
        <v>102.75</v>
      </c>
      <c r="Q258" s="3">
        <v>2.25</v>
      </c>
      <c r="R258" s="4">
        <v>0</v>
      </c>
      <c r="S258" s="4">
        <v>2.8999999999999998E-3</v>
      </c>
      <c r="T258" s="8">
        <f>Q258/'סכום נכסי הקרן'!$C$43</f>
        <v>7.6958535206402391E-4</v>
      </c>
    </row>
    <row r="259" spans="2:20" x14ac:dyDescent="0.2">
      <c r="B259" s="3" t="s">
        <v>581</v>
      </c>
      <c r="C259" s="3">
        <v>7480106</v>
      </c>
      <c r="D259" s="3" t="s">
        <v>256</v>
      </c>
      <c r="E259" s="3" t="s">
        <v>273</v>
      </c>
      <c r="F259" s="3">
        <v>520029935</v>
      </c>
      <c r="G259" s="3" t="s">
        <v>274</v>
      </c>
      <c r="H259" s="3" t="s">
        <v>391</v>
      </c>
      <c r="I259" s="3" t="s">
        <v>381</v>
      </c>
      <c r="J259" s="3" t="s">
        <v>382</v>
      </c>
      <c r="K259" s="3">
        <v>0.66</v>
      </c>
      <c r="L259" s="3" t="s">
        <v>59</v>
      </c>
      <c r="M259" s="4">
        <v>3.95E-2</v>
      </c>
      <c r="N259" s="4">
        <v>2.3999999999999998E-3</v>
      </c>
      <c r="O259" s="5">
        <v>4073</v>
      </c>
      <c r="P259" s="3">
        <v>101.45</v>
      </c>
      <c r="Q259" s="3">
        <v>4.13</v>
      </c>
      <c r="R259" s="4">
        <v>0</v>
      </c>
      <c r="S259" s="4">
        <v>5.4000000000000003E-3</v>
      </c>
      <c r="T259" s="8">
        <f>Q259/'סכום נכסי הקרן'!$C$43</f>
        <v>1.4126166684552972E-3</v>
      </c>
    </row>
    <row r="260" spans="2:20" x14ac:dyDescent="0.2">
      <c r="B260" s="3" t="s">
        <v>582</v>
      </c>
      <c r="C260" s="3">
        <v>7480031</v>
      </c>
      <c r="D260" s="3" t="s">
        <v>256</v>
      </c>
      <c r="E260" s="3" t="s">
        <v>273</v>
      </c>
      <c r="F260" s="3">
        <v>520029935</v>
      </c>
      <c r="G260" s="3" t="s">
        <v>274</v>
      </c>
      <c r="H260" s="3" t="s">
        <v>391</v>
      </c>
      <c r="I260" s="3" t="s">
        <v>381</v>
      </c>
      <c r="J260" s="3" t="s">
        <v>382</v>
      </c>
      <c r="K260" s="3">
        <v>1.1399999999999999</v>
      </c>
      <c r="L260" s="3" t="s">
        <v>59</v>
      </c>
      <c r="M260" s="4">
        <v>6.0999999999999999E-2</v>
      </c>
      <c r="N260" s="4">
        <v>7.4999999999999997E-3</v>
      </c>
      <c r="O260" s="5">
        <v>2397</v>
      </c>
      <c r="P260" s="3">
        <v>111.24</v>
      </c>
      <c r="Q260" s="3">
        <v>2.67</v>
      </c>
      <c r="R260" s="4">
        <v>0</v>
      </c>
      <c r="S260" s="4">
        <v>3.5000000000000001E-3</v>
      </c>
      <c r="T260" s="8">
        <f>Q260/'סכום נכסי הקרן'!$C$43</f>
        <v>9.1324128444930837E-4</v>
      </c>
    </row>
    <row r="261" spans="2:20" x14ac:dyDescent="0.2">
      <c r="B261" s="3" t="s">
        <v>583</v>
      </c>
      <c r="C261" s="3">
        <v>1133800</v>
      </c>
      <c r="D261" s="3" t="s">
        <v>256</v>
      </c>
      <c r="E261" s="3" t="s">
        <v>273</v>
      </c>
      <c r="F261" s="3">
        <v>1915</v>
      </c>
      <c r="G261" s="3" t="s">
        <v>283</v>
      </c>
      <c r="H261" s="3" t="s">
        <v>389</v>
      </c>
      <c r="I261" s="3" t="s">
        <v>381</v>
      </c>
      <c r="J261" s="3" t="s">
        <v>382</v>
      </c>
      <c r="K261" s="3">
        <v>3.46</v>
      </c>
      <c r="L261" s="3" t="s">
        <v>59</v>
      </c>
      <c r="M261" s="4">
        <v>6.9000000000000006E-2</v>
      </c>
      <c r="N261" s="4">
        <v>4.8300000000000003E-2</v>
      </c>
      <c r="O261" s="5">
        <v>3210</v>
      </c>
      <c r="P261" s="3">
        <v>107.9</v>
      </c>
      <c r="Q261" s="3">
        <v>3.46</v>
      </c>
      <c r="R261" s="4">
        <v>0</v>
      </c>
      <c r="S261" s="4">
        <v>4.4999999999999997E-3</v>
      </c>
      <c r="T261" s="8">
        <f>Q261/'סכום נכסי הקרן'!$C$43</f>
        <v>1.1834512525073435E-3</v>
      </c>
    </row>
    <row r="262" spans="2:20" x14ac:dyDescent="0.2">
      <c r="B262" s="3" t="s">
        <v>584</v>
      </c>
      <c r="C262" s="3">
        <v>1134915</v>
      </c>
      <c r="D262" s="3" t="s">
        <v>256</v>
      </c>
      <c r="E262" s="3" t="s">
        <v>273</v>
      </c>
      <c r="F262" s="3">
        <v>1927</v>
      </c>
      <c r="G262" s="3" t="s">
        <v>283</v>
      </c>
      <c r="H262" s="3" t="s">
        <v>409</v>
      </c>
      <c r="I262" s="3" t="s">
        <v>381</v>
      </c>
      <c r="J262" s="3" t="s">
        <v>382</v>
      </c>
      <c r="K262" s="3">
        <v>2.84</v>
      </c>
      <c r="L262" s="3" t="s">
        <v>59</v>
      </c>
      <c r="M262" s="4">
        <v>7.7499999999999999E-2</v>
      </c>
      <c r="N262" s="4">
        <v>6.83E-2</v>
      </c>
      <c r="O262" s="5">
        <v>1816</v>
      </c>
      <c r="P262" s="3">
        <v>104.83</v>
      </c>
      <c r="Q262" s="3">
        <v>1.9</v>
      </c>
      <c r="R262" s="4">
        <v>0</v>
      </c>
      <c r="S262" s="4">
        <v>2.5000000000000001E-3</v>
      </c>
      <c r="T262" s="8">
        <f>Q262/'סכום נכסי הקרן'!$C$43</f>
        <v>6.4987207507628678E-4</v>
      </c>
    </row>
    <row r="263" spans="2:20" x14ac:dyDescent="0.2">
      <c r="B263" s="3" t="s">
        <v>585</v>
      </c>
      <c r="C263" s="3">
        <v>1134923</v>
      </c>
      <c r="D263" s="3" t="s">
        <v>256</v>
      </c>
      <c r="E263" s="3" t="s">
        <v>273</v>
      </c>
      <c r="F263" s="3">
        <v>1928</v>
      </c>
      <c r="G263" s="3" t="s">
        <v>283</v>
      </c>
      <c r="H263" s="3" t="s">
        <v>387</v>
      </c>
      <c r="I263" s="3" t="s">
        <v>381</v>
      </c>
      <c r="J263" s="3" t="s">
        <v>382</v>
      </c>
      <c r="K263" s="3">
        <v>3.22</v>
      </c>
      <c r="L263" s="3" t="s">
        <v>59</v>
      </c>
      <c r="M263" s="4">
        <v>5.0999999999999997E-2</v>
      </c>
      <c r="N263" s="4">
        <v>3.9E-2</v>
      </c>
      <c r="O263" s="5">
        <v>4511</v>
      </c>
      <c r="P263" s="3">
        <v>105.28</v>
      </c>
      <c r="Q263" s="3">
        <v>4.75</v>
      </c>
      <c r="R263" s="4">
        <v>0</v>
      </c>
      <c r="S263" s="4">
        <v>6.1999999999999998E-3</v>
      </c>
      <c r="T263" s="8">
        <f>Q263/'סכום נכסי הקרן'!$C$43</f>
        <v>1.624680187690717E-3</v>
      </c>
    </row>
    <row r="264" spans="2:20" x14ac:dyDescent="0.2">
      <c r="B264" s="3" t="s">
        <v>586</v>
      </c>
      <c r="C264" s="3">
        <v>2080166</v>
      </c>
      <c r="D264" s="3" t="s">
        <v>256</v>
      </c>
      <c r="E264" s="3" t="s">
        <v>273</v>
      </c>
      <c r="F264" s="3">
        <v>520036070</v>
      </c>
      <c r="G264" s="3" t="s">
        <v>469</v>
      </c>
      <c r="H264" s="3" t="s">
        <v>389</v>
      </c>
      <c r="I264" s="3" t="s">
        <v>381</v>
      </c>
      <c r="J264" s="3" t="s">
        <v>382</v>
      </c>
      <c r="K264" s="3">
        <v>1.1399999999999999</v>
      </c>
      <c r="L264" s="3" t="s">
        <v>59</v>
      </c>
      <c r="M264" s="4">
        <v>2.7E-2</v>
      </c>
      <c r="N264" s="4">
        <v>1.7500000000000002E-2</v>
      </c>
      <c r="O264" s="5">
        <v>1615</v>
      </c>
      <c r="P264" s="3">
        <v>102</v>
      </c>
      <c r="Q264" s="3">
        <v>1.65</v>
      </c>
      <c r="R264" s="4">
        <v>0</v>
      </c>
      <c r="S264" s="4">
        <v>2.0999999999999999E-3</v>
      </c>
      <c r="T264" s="8">
        <f>Q264/'סכום נכסי הקרן'!$C$43</f>
        <v>5.6436259151361749E-4</v>
      </c>
    </row>
    <row r="265" spans="2:20" x14ac:dyDescent="0.2">
      <c r="B265" s="3" t="s">
        <v>587</v>
      </c>
      <c r="C265" s="3">
        <v>1134980</v>
      </c>
      <c r="D265" s="3" t="s">
        <v>256</v>
      </c>
      <c r="E265" s="3" t="s">
        <v>273</v>
      </c>
      <c r="F265" s="3">
        <v>520043613</v>
      </c>
      <c r="G265" s="3" t="s">
        <v>346</v>
      </c>
      <c r="H265" s="3" t="s">
        <v>405</v>
      </c>
      <c r="I265" s="3" t="s">
        <v>381</v>
      </c>
      <c r="J265" s="3" t="s">
        <v>382</v>
      </c>
      <c r="K265" s="3">
        <v>1.97</v>
      </c>
      <c r="L265" s="3" t="s">
        <v>59</v>
      </c>
      <c r="M265" s="4">
        <v>1.24E-2</v>
      </c>
      <c r="N265" s="4">
        <v>1.0200000000000001E-2</v>
      </c>
      <c r="O265" s="5">
        <v>3132</v>
      </c>
      <c r="P265" s="3">
        <v>100.75</v>
      </c>
      <c r="Q265" s="3">
        <v>3.16</v>
      </c>
      <c r="R265" s="4">
        <v>0</v>
      </c>
      <c r="S265" s="4">
        <v>4.1000000000000003E-3</v>
      </c>
      <c r="T265" s="8">
        <f>Q265/'סכום נכסי הקרן'!$C$43</f>
        <v>1.0808398722321404E-3</v>
      </c>
    </row>
    <row r="266" spans="2:20" x14ac:dyDescent="0.2">
      <c r="B266" s="3" t="s">
        <v>588</v>
      </c>
      <c r="C266" s="3">
        <v>1131028</v>
      </c>
      <c r="D266" s="3" t="s">
        <v>256</v>
      </c>
      <c r="E266" s="3" t="s">
        <v>273</v>
      </c>
      <c r="F266" s="3">
        <v>2051</v>
      </c>
      <c r="G266" s="3" t="s">
        <v>283</v>
      </c>
      <c r="H266" s="3" t="s">
        <v>384</v>
      </c>
      <c r="I266" s="3" t="s">
        <v>381</v>
      </c>
      <c r="J266" s="3" t="s">
        <v>382</v>
      </c>
      <c r="K266" s="3">
        <v>3.76</v>
      </c>
      <c r="L266" s="3" t="s">
        <v>59</v>
      </c>
      <c r="M266" s="4">
        <v>5.0500000000000003E-2</v>
      </c>
      <c r="N266" s="4">
        <v>2.8199999999999999E-2</v>
      </c>
      <c r="O266" s="5">
        <v>3103</v>
      </c>
      <c r="P266" s="3">
        <v>111</v>
      </c>
      <c r="Q266" s="3">
        <v>3.44</v>
      </c>
      <c r="R266" s="4">
        <v>0</v>
      </c>
      <c r="S266" s="4">
        <v>4.4999999999999997E-3</v>
      </c>
      <c r="T266" s="8">
        <f>Q266/'סכום נכסי הקרן'!$C$43</f>
        <v>1.1766104938223298E-3</v>
      </c>
    </row>
    <row r="267" spans="2:20" x14ac:dyDescent="0.2">
      <c r="B267" s="3" t="s">
        <v>589</v>
      </c>
      <c r="C267" s="3">
        <v>1137975</v>
      </c>
      <c r="D267" s="3" t="s">
        <v>256</v>
      </c>
      <c r="E267" s="3" t="s">
        <v>273</v>
      </c>
      <c r="F267" s="3">
        <v>2051</v>
      </c>
      <c r="G267" s="3" t="s">
        <v>283</v>
      </c>
      <c r="H267" s="3" t="s">
        <v>384</v>
      </c>
      <c r="I267" s="3" t="s">
        <v>381</v>
      </c>
      <c r="J267" s="3" t="s">
        <v>382</v>
      </c>
      <c r="K267" s="3">
        <v>5.71</v>
      </c>
      <c r="L267" s="3" t="s">
        <v>59</v>
      </c>
      <c r="M267" s="4">
        <v>4.3499999999999997E-2</v>
      </c>
      <c r="N267" s="4">
        <v>4.0500000000000001E-2</v>
      </c>
      <c r="O267" s="5">
        <v>2694</v>
      </c>
      <c r="P267" s="3">
        <v>102.48</v>
      </c>
      <c r="Q267" s="3">
        <v>2.76</v>
      </c>
      <c r="R267" s="4">
        <v>0</v>
      </c>
      <c r="S267" s="4">
        <v>3.5999999999999999E-3</v>
      </c>
      <c r="T267" s="8">
        <f>Q267/'סכום נכסי הקרן'!$C$43</f>
        <v>9.4402469853186919E-4</v>
      </c>
    </row>
    <row r="268" spans="2:20" x14ac:dyDescent="0.2">
      <c r="B268" s="3" t="s">
        <v>590</v>
      </c>
      <c r="C268" s="3">
        <v>1133503</v>
      </c>
      <c r="D268" s="3" t="s">
        <v>256</v>
      </c>
      <c r="E268" s="3" t="s">
        <v>273</v>
      </c>
      <c r="F268" s="3">
        <v>513668277</v>
      </c>
      <c r="G268" s="3" t="s">
        <v>274</v>
      </c>
      <c r="H268" s="3" t="s">
        <v>384</v>
      </c>
      <c r="I268" s="3" t="s">
        <v>385</v>
      </c>
      <c r="J268" s="3" t="s">
        <v>382</v>
      </c>
      <c r="K268" s="3">
        <v>3.37</v>
      </c>
      <c r="L268" s="3" t="s">
        <v>59</v>
      </c>
      <c r="M268" s="4">
        <v>2.1100000000000001E-2</v>
      </c>
      <c r="N268" s="4">
        <v>1.0800000000000001E-2</v>
      </c>
      <c r="O268" s="5">
        <v>2307</v>
      </c>
      <c r="P268" s="3">
        <v>99.82</v>
      </c>
      <c r="Q268" s="3">
        <v>2.2999999999999998</v>
      </c>
      <c r="R268" s="4">
        <v>0</v>
      </c>
      <c r="S268" s="4">
        <v>3.0000000000000001E-3</v>
      </c>
      <c r="T268" s="8">
        <f>Q268/'סכום נכסי הקרן'!$C$43</f>
        <v>7.8668724877655773E-4</v>
      </c>
    </row>
    <row r="269" spans="2:20" x14ac:dyDescent="0.2">
      <c r="B269" s="3" t="s">
        <v>591</v>
      </c>
      <c r="C269" s="3">
        <v>1131762</v>
      </c>
      <c r="D269" s="3" t="s">
        <v>256</v>
      </c>
      <c r="E269" s="3" t="s">
        <v>273</v>
      </c>
      <c r="F269" s="3">
        <v>513668277</v>
      </c>
      <c r="G269" s="3" t="s">
        <v>274</v>
      </c>
      <c r="H269" s="3" t="s">
        <v>384</v>
      </c>
      <c r="I269" s="3" t="s">
        <v>385</v>
      </c>
      <c r="J269" s="3" t="s">
        <v>382</v>
      </c>
      <c r="K269" s="3">
        <v>3.08</v>
      </c>
      <c r="L269" s="3" t="s">
        <v>59</v>
      </c>
      <c r="M269" s="4">
        <v>2.9499999999999998E-2</v>
      </c>
      <c r="N269" s="4">
        <v>1.49E-2</v>
      </c>
      <c r="O269" s="5">
        <v>1356</v>
      </c>
      <c r="P269" s="3">
        <v>106.8</v>
      </c>
      <c r="Q269" s="3">
        <v>1.45</v>
      </c>
      <c r="R269" s="4">
        <v>0</v>
      </c>
      <c r="S269" s="4">
        <v>1.9E-3</v>
      </c>
      <c r="T269" s="8">
        <f>Q269/'סכום נכסי הקרן'!$C$43</f>
        <v>4.9595500466348202E-4</v>
      </c>
    </row>
    <row r="270" spans="2:20" x14ac:dyDescent="0.2">
      <c r="B270" s="3" t="s">
        <v>592</v>
      </c>
      <c r="C270" s="3">
        <v>1136589</v>
      </c>
      <c r="D270" s="3" t="s">
        <v>256</v>
      </c>
      <c r="E270" s="3" t="s">
        <v>273</v>
      </c>
      <c r="F270" s="3">
        <v>1865427</v>
      </c>
      <c r="G270" s="3" t="s">
        <v>283</v>
      </c>
      <c r="H270" s="3" t="s">
        <v>389</v>
      </c>
      <c r="I270" s="3" t="s">
        <v>381</v>
      </c>
      <c r="J270" s="3" t="s">
        <v>382</v>
      </c>
      <c r="K270" s="3">
        <v>2.2400000000000002</v>
      </c>
      <c r="L270" s="3" t="s">
        <v>59</v>
      </c>
      <c r="M270" s="4">
        <v>0.06</v>
      </c>
      <c r="N270" s="4">
        <v>4.3200000000000002E-2</v>
      </c>
      <c r="O270" s="5">
        <v>2177</v>
      </c>
      <c r="P270" s="3">
        <v>105.04</v>
      </c>
      <c r="Q270" s="3">
        <v>2.29</v>
      </c>
      <c r="R270" s="4">
        <v>0</v>
      </c>
      <c r="S270" s="4">
        <v>3.0000000000000001E-3</v>
      </c>
      <c r="T270" s="8">
        <f>Q270/'סכום נכסי הקרן'!$C$43</f>
        <v>7.8326686943405103E-4</v>
      </c>
    </row>
    <row r="271" spans="2:20" x14ac:dyDescent="0.2">
      <c r="B271" s="3" t="s">
        <v>593</v>
      </c>
      <c r="C271" s="3">
        <v>1136464</v>
      </c>
      <c r="D271" s="3" t="s">
        <v>256</v>
      </c>
      <c r="E271" s="3" t="s">
        <v>273</v>
      </c>
      <c r="F271" s="3">
        <v>514065283</v>
      </c>
      <c r="G271" s="3" t="s">
        <v>293</v>
      </c>
      <c r="H271" s="3" t="s">
        <v>384</v>
      </c>
      <c r="I271" s="3" t="s">
        <v>385</v>
      </c>
      <c r="J271" s="3" t="s">
        <v>382</v>
      </c>
      <c r="K271" s="3">
        <v>4.53</v>
      </c>
      <c r="L271" s="3" t="s">
        <v>59</v>
      </c>
      <c r="M271" s="4">
        <v>2.75E-2</v>
      </c>
      <c r="N271" s="4">
        <v>2.46E-2</v>
      </c>
      <c r="O271" s="5">
        <v>3040</v>
      </c>
      <c r="P271" s="3">
        <v>102.29</v>
      </c>
      <c r="Q271" s="3">
        <v>3.11</v>
      </c>
      <c r="R271" s="4">
        <v>0</v>
      </c>
      <c r="S271" s="4">
        <v>4.1000000000000003E-3</v>
      </c>
      <c r="T271" s="8">
        <f>Q271/'סכום נכסי הקרן'!$C$43</f>
        <v>1.0637379755196062E-3</v>
      </c>
    </row>
    <row r="272" spans="2:20" x14ac:dyDescent="0.2">
      <c r="B272" s="3" t="s">
        <v>594</v>
      </c>
      <c r="C272" s="3">
        <v>1132331</v>
      </c>
      <c r="D272" s="3" t="s">
        <v>256</v>
      </c>
      <c r="E272" s="3" t="s">
        <v>273</v>
      </c>
      <c r="F272" s="3">
        <v>510381601</v>
      </c>
      <c r="G272" s="3" t="s">
        <v>283</v>
      </c>
      <c r="H272" s="3" t="s">
        <v>389</v>
      </c>
      <c r="I272" s="3" t="s">
        <v>381</v>
      </c>
      <c r="J272" s="3" t="s">
        <v>382</v>
      </c>
      <c r="K272" s="3">
        <v>3.93</v>
      </c>
      <c r="L272" s="3" t="s">
        <v>59</v>
      </c>
      <c r="M272" s="4">
        <v>4.2000000000000003E-2</v>
      </c>
      <c r="N272" s="4">
        <v>3.5900000000000001E-2</v>
      </c>
      <c r="O272" s="5">
        <v>5786</v>
      </c>
      <c r="P272" s="3">
        <v>103.09</v>
      </c>
      <c r="Q272" s="3">
        <v>5.96</v>
      </c>
      <c r="R272" s="4">
        <v>0</v>
      </c>
      <c r="S272" s="4">
        <v>7.7999999999999996E-3</v>
      </c>
      <c r="T272" s="8">
        <f>Q272/'סכום נכסי הקרן'!$C$43</f>
        <v>2.0385460881340365E-3</v>
      </c>
    </row>
    <row r="273" spans="2:20" x14ac:dyDescent="0.2">
      <c r="B273" s="3" t="s">
        <v>595</v>
      </c>
      <c r="C273" s="3">
        <v>1136415</v>
      </c>
      <c r="D273" s="3" t="s">
        <v>256</v>
      </c>
      <c r="E273" s="3" t="s">
        <v>273</v>
      </c>
      <c r="F273" s="3">
        <v>2157</v>
      </c>
      <c r="G273" s="3" t="s">
        <v>698</v>
      </c>
      <c r="H273" s="3" t="s">
        <v>409</v>
      </c>
      <c r="I273" s="3" t="s">
        <v>385</v>
      </c>
      <c r="J273" s="3" t="s">
        <v>382</v>
      </c>
      <c r="K273" s="3">
        <v>2.5499999999999998</v>
      </c>
      <c r="L273" s="3" t="s">
        <v>59</v>
      </c>
      <c r="M273" s="4">
        <v>8.8999999999999996E-2</v>
      </c>
      <c r="N273" s="4">
        <v>7.3400000000000007E-2</v>
      </c>
      <c r="O273" s="5">
        <v>1244</v>
      </c>
      <c r="P273" s="3">
        <v>107.64</v>
      </c>
      <c r="Q273" s="3">
        <v>1.34</v>
      </c>
      <c r="R273" s="4">
        <v>0</v>
      </c>
      <c r="S273" s="4">
        <v>1.6999999999999999E-3</v>
      </c>
      <c r="T273" s="8">
        <f>Q273/'סכום נכסי הקרן'!$C$43</f>
        <v>4.5833083189590759E-4</v>
      </c>
    </row>
    <row r="274" spans="2:20" x14ac:dyDescent="0.2">
      <c r="B274" s="3" t="s">
        <v>596</v>
      </c>
      <c r="C274" s="3">
        <v>1136977</v>
      </c>
      <c r="D274" s="3" t="s">
        <v>256</v>
      </c>
      <c r="E274" s="3" t="s">
        <v>273</v>
      </c>
      <c r="F274" s="3">
        <v>2171</v>
      </c>
      <c r="G274" s="3" t="s">
        <v>283</v>
      </c>
      <c r="H274" s="3" t="s">
        <v>409</v>
      </c>
      <c r="I274" s="3" t="s">
        <v>385</v>
      </c>
      <c r="J274" s="3" t="s">
        <v>382</v>
      </c>
      <c r="K274" s="3">
        <v>2.91</v>
      </c>
      <c r="L274" s="3" t="s">
        <v>59</v>
      </c>
      <c r="M274" s="4">
        <v>6.4000000000000001E-2</v>
      </c>
      <c r="N274" s="4">
        <v>6.5699999999999995E-2</v>
      </c>
      <c r="O274" s="5">
        <v>1256</v>
      </c>
      <c r="P274" s="3">
        <v>101.91</v>
      </c>
      <c r="Q274" s="3">
        <v>1.28</v>
      </c>
      <c r="R274" s="4">
        <v>0</v>
      </c>
      <c r="S274" s="4">
        <v>1.6999999999999999E-3</v>
      </c>
      <c r="T274" s="8">
        <f>Q274/'סכום נכסי הקרן'!$C$43</f>
        <v>4.3780855584086691E-4</v>
      </c>
    </row>
    <row r="275" spans="2:20" x14ac:dyDescent="0.2">
      <c r="B275" s="3" t="s">
        <v>597</v>
      </c>
      <c r="C275" s="3">
        <v>1137314</v>
      </c>
      <c r="D275" s="3" t="s">
        <v>256</v>
      </c>
      <c r="E275" s="3" t="s">
        <v>273</v>
      </c>
      <c r="F275" s="3">
        <v>2190</v>
      </c>
      <c r="G275" s="3" t="s">
        <v>698</v>
      </c>
      <c r="H275" s="3" t="s">
        <v>409</v>
      </c>
      <c r="I275" s="3" t="s">
        <v>385</v>
      </c>
      <c r="J275" s="3" t="s">
        <v>382</v>
      </c>
      <c r="K275" s="3">
        <v>4.9400000000000004</v>
      </c>
      <c r="L275" s="3" t="s">
        <v>59</v>
      </c>
      <c r="M275" s="4">
        <v>4.5999999999999999E-2</v>
      </c>
      <c r="N275" s="4">
        <v>5.0700000000000002E-2</v>
      </c>
      <c r="O275" s="5">
        <v>1278</v>
      </c>
      <c r="P275" s="3">
        <v>99.18</v>
      </c>
      <c r="Q275" s="3">
        <v>1.27</v>
      </c>
      <c r="R275" s="4">
        <v>0</v>
      </c>
      <c r="S275" s="4">
        <v>1.6999999999999999E-3</v>
      </c>
      <c r="T275" s="8">
        <f>Q275/'סכום נכסי הקרן'!$C$43</f>
        <v>4.3438817649836016E-4</v>
      </c>
    </row>
    <row r="276" spans="2:20" ht="15" x14ac:dyDescent="0.25">
      <c r="B276" s="1" t="s">
        <v>30</v>
      </c>
      <c r="K276" s="1">
        <v>0</v>
      </c>
      <c r="N276" s="2">
        <v>0</v>
      </c>
      <c r="Q276" s="1">
        <v>0</v>
      </c>
      <c r="R276" s="2">
        <v>0</v>
      </c>
      <c r="S276" s="2">
        <v>0</v>
      </c>
      <c r="T276" s="2">
        <f>Q276/'סכום נכסי הקרן'!$C$43</f>
        <v>0</v>
      </c>
    </row>
    <row r="277" spans="2:20" ht="15" x14ac:dyDescent="0.25">
      <c r="B277" s="1" t="s">
        <v>31</v>
      </c>
    </row>
    <row r="278" spans="2:20" ht="15" x14ac:dyDescent="0.25">
      <c r="B278" s="1" t="s">
        <v>40</v>
      </c>
      <c r="K278" s="1">
        <v>0</v>
      </c>
      <c r="N278" s="2">
        <v>0</v>
      </c>
      <c r="Q278" s="1">
        <v>0</v>
      </c>
      <c r="R278" s="2">
        <v>0</v>
      </c>
      <c r="S278" s="2">
        <v>0</v>
      </c>
      <c r="T278" s="2">
        <v>0</v>
      </c>
    </row>
    <row r="279" spans="2:20" ht="15" x14ac:dyDescent="0.25">
      <c r="B279" s="1" t="s">
        <v>598</v>
      </c>
    </row>
    <row r="280" spans="2:20" ht="15" x14ac:dyDescent="0.25">
      <c r="B280" s="1" t="s">
        <v>117</v>
      </c>
      <c r="K280" s="1">
        <v>0</v>
      </c>
      <c r="N280" s="2">
        <v>0</v>
      </c>
      <c r="Q280" s="1">
        <v>0</v>
      </c>
      <c r="R280" s="2">
        <v>0</v>
      </c>
      <c r="S280" s="2">
        <v>0</v>
      </c>
      <c r="T280" s="2">
        <v>0</v>
      </c>
    </row>
    <row r="281" spans="2:20" ht="15" x14ac:dyDescent="0.25">
      <c r="B281" s="1" t="s">
        <v>205</v>
      </c>
      <c r="K281" s="1">
        <v>0</v>
      </c>
      <c r="N281" s="2">
        <v>0</v>
      </c>
      <c r="Q281" s="1">
        <v>0</v>
      </c>
      <c r="R281" s="2">
        <v>0</v>
      </c>
      <c r="S281" s="2">
        <v>0</v>
      </c>
      <c r="T281" s="2">
        <v>0</v>
      </c>
    </row>
    <row r="282" spans="2:20" ht="15" x14ac:dyDescent="0.25">
      <c r="B282" s="1" t="s">
        <v>206</v>
      </c>
    </row>
    <row r="283" spans="2:20" ht="15" x14ac:dyDescent="0.25">
      <c r="B283" s="1" t="s">
        <v>207</v>
      </c>
      <c r="K283" s="1">
        <v>0</v>
      </c>
      <c r="N283" s="2">
        <v>0</v>
      </c>
      <c r="Q283" s="1">
        <v>0</v>
      </c>
      <c r="R283" s="2">
        <v>0</v>
      </c>
      <c r="S283" s="2">
        <v>0</v>
      </c>
      <c r="T283" s="2">
        <v>0</v>
      </c>
    </row>
    <row r="284" spans="2:20" ht="15" x14ac:dyDescent="0.25">
      <c r="B284" s="1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1"/>
  <sheetViews>
    <sheetView rightToLeft="1" workbookViewId="0">
      <selection activeCell="H41" sqref="H41"/>
    </sheetView>
  </sheetViews>
  <sheetFormatPr defaultRowHeight="14.25" x14ac:dyDescent="0.2"/>
  <cols>
    <col min="2" max="2" width="30.625" bestFit="1" customWidth="1"/>
    <col min="7" max="7" width="16.875" bestFit="1" customWidth="1"/>
  </cols>
  <sheetData>
    <row r="1" spans="2:14" ht="15" x14ac:dyDescent="0.25">
      <c r="B1" s="1" t="s">
        <v>0</v>
      </c>
      <c r="C1" s="1" t="s">
        <v>1</v>
      </c>
    </row>
    <row r="2" spans="2:14" ht="15" x14ac:dyDescent="0.25">
      <c r="B2" s="1" t="s">
        <v>2</v>
      </c>
    </row>
    <row r="3" spans="2:14" ht="15" x14ac:dyDescent="0.25">
      <c r="B3" s="1" t="s">
        <v>3</v>
      </c>
    </row>
    <row r="4" spans="2:14" ht="15" x14ac:dyDescent="0.25">
      <c r="B4" s="1" t="s">
        <v>697</v>
      </c>
    </row>
    <row r="5" spans="2:14" ht="15" x14ac:dyDescent="0.25">
      <c r="B5" s="1" t="s">
        <v>234</v>
      </c>
    </row>
    <row r="6" spans="2:14" ht="15" x14ac:dyDescent="0.25">
      <c r="B6" s="1" t="s">
        <v>201</v>
      </c>
    </row>
    <row r="8" spans="2:14" ht="15" x14ac:dyDescent="0.25">
      <c r="B8" s="1" t="s">
        <v>5</v>
      </c>
      <c r="C8" s="1" t="s">
        <v>6</v>
      </c>
      <c r="D8" s="1" t="s">
        <v>240</v>
      </c>
      <c r="E8" s="1" t="s">
        <v>202</v>
      </c>
      <c r="F8" s="1" t="s">
        <v>119</v>
      </c>
      <c r="G8" s="1" t="s">
        <v>7</v>
      </c>
      <c r="H8" s="1" t="s">
        <v>12</v>
      </c>
      <c r="I8" s="1" t="s">
        <v>15</v>
      </c>
      <c r="J8" s="1" t="s">
        <v>138</v>
      </c>
      <c r="K8" s="1" t="s">
        <v>164</v>
      </c>
      <c r="L8" s="1" t="s">
        <v>17</v>
      </c>
      <c r="M8" s="1" t="s">
        <v>18</v>
      </c>
      <c r="N8" s="1" t="s">
        <v>243</v>
      </c>
    </row>
    <row r="9" spans="2:14" ht="15" x14ac:dyDescent="0.25">
      <c r="J9" s="1" t="s">
        <v>139</v>
      </c>
      <c r="K9" s="1" t="s">
        <v>22</v>
      </c>
      <c r="L9" s="1" t="s">
        <v>21</v>
      </c>
      <c r="M9" s="1" t="s">
        <v>21</v>
      </c>
      <c r="N9" s="1" t="s">
        <v>21</v>
      </c>
    </row>
    <row r="10" spans="2:14" ht="15" x14ac:dyDescent="0.25">
      <c r="B10" s="1" t="s">
        <v>203</v>
      </c>
      <c r="K10" s="1">
        <v>55.42</v>
      </c>
      <c r="L10" s="2">
        <v>0</v>
      </c>
      <c r="M10" s="2">
        <v>1</v>
      </c>
      <c r="N10" s="2">
        <f>K10/'סכום נכסי הקרן'!$C$43</f>
        <v>1.8955742316172537E-2</v>
      </c>
    </row>
    <row r="11" spans="2:14" ht="15" x14ac:dyDescent="0.25">
      <c r="B11" s="1" t="s">
        <v>46</v>
      </c>
      <c r="K11" s="1">
        <v>55.42</v>
      </c>
      <c r="L11" s="2">
        <v>0</v>
      </c>
      <c r="M11" s="2">
        <v>1</v>
      </c>
      <c r="N11" s="2">
        <f>K11/'סכום נכסי הקרן'!$C$43</f>
        <v>1.8955742316172537E-2</v>
      </c>
    </row>
    <row r="12" spans="2:14" ht="15" x14ac:dyDescent="0.25">
      <c r="B12" s="1" t="s">
        <v>270</v>
      </c>
      <c r="K12" s="1">
        <v>33.08</v>
      </c>
      <c r="L12" s="2">
        <v>0</v>
      </c>
      <c r="M12" s="2">
        <v>0.59689999999999999</v>
      </c>
      <c r="N12" s="2">
        <f>K12/'סכום נכסי הקרן'!$C$43</f>
        <v>1.1314614865012404E-2</v>
      </c>
    </row>
    <row r="13" spans="2:14" ht="15" x14ac:dyDescent="0.25">
      <c r="B13" s="1" t="s">
        <v>271</v>
      </c>
    </row>
    <row r="14" spans="2:14" x14ac:dyDescent="0.2">
      <c r="B14" s="3" t="s">
        <v>272</v>
      </c>
      <c r="C14" s="3">
        <v>662577</v>
      </c>
      <c r="D14" s="3" t="s">
        <v>256</v>
      </c>
      <c r="E14" s="3" t="s">
        <v>273</v>
      </c>
      <c r="F14" s="3">
        <v>520000118</v>
      </c>
      <c r="G14" s="3" t="s">
        <v>274</v>
      </c>
      <c r="H14" s="3" t="s">
        <v>59</v>
      </c>
      <c r="I14" s="3">
        <v>185</v>
      </c>
      <c r="J14" s="5">
        <v>2291</v>
      </c>
      <c r="K14" s="3">
        <v>4.24</v>
      </c>
      <c r="L14" s="4">
        <v>0</v>
      </c>
      <c r="M14" s="4">
        <v>7.6499999999999999E-2</v>
      </c>
      <c r="N14" s="8">
        <f>K14/'סכום נכסי הקרן'!$C$43</f>
        <v>1.4502408412228717E-3</v>
      </c>
    </row>
    <row r="15" spans="2:14" x14ac:dyDescent="0.2">
      <c r="B15" s="3" t="s">
        <v>275</v>
      </c>
      <c r="C15" s="3">
        <v>604611</v>
      </c>
      <c r="D15" s="3" t="s">
        <v>256</v>
      </c>
      <c r="E15" s="3" t="s">
        <v>273</v>
      </c>
      <c r="F15" s="3">
        <v>520018078</v>
      </c>
      <c r="G15" s="3" t="s">
        <v>274</v>
      </c>
      <c r="H15" s="3" t="s">
        <v>59</v>
      </c>
      <c r="I15" s="3">
        <v>258</v>
      </c>
      <c r="J15" s="5">
        <v>1586</v>
      </c>
      <c r="K15" s="3">
        <v>4.09</v>
      </c>
      <c r="L15" s="4">
        <v>0</v>
      </c>
      <c r="M15" s="4">
        <v>7.3800000000000004E-2</v>
      </c>
      <c r="N15" s="8">
        <f>K15/'סכום נכסי הקרן'!$C$43</f>
        <v>1.39893515108527E-3</v>
      </c>
    </row>
    <row r="16" spans="2:14" x14ac:dyDescent="0.2">
      <c r="B16" s="3" t="s">
        <v>276</v>
      </c>
      <c r="C16" s="3">
        <v>691212</v>
      </c>
      <c r="D16" s="3" t="s">
        <v>256</v>
      </c>
      <c r="E16" s="3" t="s">
        <v>273</v>
      </c>
      <c r="F16" s="3">
        <v>520007030</v>
      </c>
      <c r="G16" s="3" t="s">
        <v>274</v>
      </c>
      <c r="H16" s="3" t="s">
        <v>59</v>
      </c>
      <c r="I16" s="3">
        <v>196</v>
      </c>
      <c r="J16" s="3">
        <v>800.9</v>
      </c>
      <c r="K16" s="3">
        <v>1.57</v>
      </c>
      <c r="L16" s="4">
        <v>0</v>
      </c>
      <c r="M16" s="4">
        <v>2.8299999999999999E-2</v>
      </c>
      <c r="N16" s="8">
        <f>K16/'סכום נכסי הקרן'!$C$43</f>
        <v>5.3699955677356337E-4</v>
      </c>
    </row>
    <row r="17" spans="2:14" x14ac:dyDescent="0.2">
      <c r="B17" s="3" t="s">
        <v>277</v>
      </c>
      <c r="C17" s="3">
        <v>695437</v>
      </c>
      <c r="D17" s="3" t="s">
        <v>256</v>
      </c>
      <c r="E17" s="3" t="s">
        <v>273</v>
      </c>
      <c r="F17" s="3">
        <v>520000522</v>
      </c>
      <c r="G17" s="3" t="s">
        <v>274</v>
      </c>
      <c r="H17" s="3" t="s">
        <v>59</v>
      </c>
      <c r="I17" s="3">
        <v>23</v>
      </c>
      <c r="J17" s="5">
        <v>5635</v>
      </c>
      <c r="K17" s="3">
        <v>1.3</v>
      </c>
      <c r="L17" s="4">
        <v>0</v>
      </c>
      <c r="M17" s="4">
        <v>2.3400000000000001E-2</v>
      </c>
      <c r="N17" s="8">
        <f>K17/'סכום נכסי הקרן'!$C$43</f>
        <v>4.4464931452588047E-4</v>
      </c>
    </row>
    <row r="18" spans="2:14" x14ac:dyDescent="0.2">
      <c r="B18" s="3" t="s">
        <v>278</v>
      </c>
      <c r="C18" s="3">
        <v>593038</v>
      </c>
      <c r="D18" s="3" t="s">
        <v>256</v>
      </c>
      <c r="E18" s="3" t="s">
        <v>273</v>
      </c>
      <c r="F18" s="3">
        <v>520029083</v>
      </c>
      <c r="G18" s="3" t="s">
        <v>274</v>
      </c>
      <c r="H18" s="3" t="s">
        <v>59</v>
      </c>
      <c r="I18" s="3">
        <v>10</v>
      </c>
      <c r="J18" s="5">
        <v>5650</v>
      </c>
      <c r="K18" s="3">
        <v>0.56999999999999995</v>
      </c>
      <c r="L18" s="4">
        <v>0</v>
      </c>
      <c r="M18" s="4">
        <v>1.0200000000000001E-2</v>
      </c>
      <c r="N18" s="8">
        <f>K18/'סכום נכסי הקרן'!$C$43</f>
        <v>1.9496162252288603E-4</v>
      </c>
    </row>
    <row r="19" spans="2:14" x14ac:dyDescent="0.2">
      <c r="B19" s="3" t="s">
        <v>279</v>
      </c>
      <c r="C19" s="3">
        <v>746016</v>
      </c>
      <c r="D19" s="3" t="s">
        <v>256</v>
      </c>
      <c r="E19" s="3" t="s">
        <v>273</v>
      </c>
      <c r="F19" s="3">
        <v>520003781</v>
      </c>
      <c r="G19" s="3" t="s">
        <v>280</v>
      </c>
      <c r="H19" s="3" t="s">
        <v>59</v>
      </c>
      <c r="I19" s="3">
        <v>8</v>
      </c>
      <c r="J19" s="5">
        <v>6094</v>
      </c>
      <c r="K19" s="3">
        <v>0.49</v>
      </c>
      <c r="L19" s="4">
        <v>0</v>
      </c>
      <c r="M19" s="4">
        <v>8.8000000000000005E-3</v>
      </c>
      <c r="N19" s="8">
        <f>K19/'סכום נכסי הקרן'!$C$43</f>
        <v>1.6759858778283188E-4</v>
      </c>
    </row>
    <row r="20" spans="2:14" x14ac:dyDescent="0.2">
      <c r="B20" s="3" t="s">
        <v>69</v>
      </c>
      <c r="C20" s="3">
        <v>281014</v>
      </c>
      <c r="D20" s="3" t="s">
        <v>256</v>
      </c>
      <c r="E20" s="3" t="s">
        <v>273</v>
      </c>
      <c r="F20" s="3">
        <v>520027830</v>
      </c>
      <c r="G20" s="3" t="s">
        <v>281</v>
      </c>
      <c r="H20" s="3" t="s">
        <v>59</v>
      </c>
      <c r="I20" s="3">
        <v>99</v>
      </c>
      <c r="J20" s="5">
        <v>1580</v>
      </c>
      <c r="K20" s="3">
        <v>1.56</v>
      </c>
      <c r="L20" s="4">
        <v>0</v>
      </c>
      <c r="M20" s="4">
        <v>2.8199999999999999E-2</v>
      </c>
      <c r="N20" s="8">
        <f>K20/'סכום נכסי הקרן'!$C$43</f>
        <v>5.3357917743105656E-4</v>
      </c>
    </row>
    <row r="21" spans="2:14" x14ac:dyDescent="0.2">
      <c r="B21" s="3" t="s">
        <v>282</v>
      </c>
      <c r="C21" s="3">
        <v>126011</v>
      </c>
      <c r="D21" s="3" t="s">
        <v>256</v>
      </c>
      <c r="E21" s="3" t="s">
        <v>273</v>
      </c>
      <c r="F21" s="3">
        <v>520033234</v>
      </c>
      <c r="G21" s="3" t="s">
        <v>283</v>
      </c>
      <c r="H21" s="3" t="s">
        <v>59</v>
      </c>
      <c r="I21" s="3">
        <v>20</v>
      </c>
      <c r="J21" s="5">
        <v>3283</v>
      </c>
      <c r="K21" s="3">
        <v>0.66</v>
      </c>
      <c r="L21" s="4">
        <v>0</v>
      </c>
      <c r="M21" s="4">
        <v>1.18E-2</v>
      </c>
      <c r="N21" s="8">
        <f>K21/'סכום נכסי הקרן'!$C$43</f>
        <v>2.2574503660544701E-4</v>
      </c>
    </row>
    <row r="22" spans="2:14" x14ac:dyDescent="0.2">
      <c r="B22" s="3" t="s">
        <v>284</v>
      </c>
      <c r="C22" s="3">
        <v>629014</v>
      </c>
      <c r="D22" s="3" t="s">
        <v>256</v>
      </c>
      <c r="E22" s="3" t="s">
        <v>273</v>
      </c>
      <c r="F22" s="3">
        <v>520013954</v>
      </c>
      <c r="G22" s="3" t="s">
        <v>281</v>
      </c>
      <c r="H22" s="3" t="s">
        <v>59</v>
      </c>
      <c r="I22" s="3">
        <v>31</v>
      </c>
      <c r="J22" s="5">
        <v>13830</v>
      </c>
      <c r="K22" s="3">
        <v>4.29</v>
      </c>
      <c r="L22" s="4">
        <v>0</v>
      </c>
      <c r="M22" s="4">
        <v>7.7399999999999997E-2</v>
      </c>
      <c r="N22" s="8">
        <f>K22/'סכום נכסי הקרן'!$C$43</f>
        <v>1.4673427379354057E-3</v>
      </c>
    </row>
    <row r="23" spans="2:14" x14ac:dyDescent="0.2">
      <c r="B23" s="3" t="s">
        <v>285</v>
      </c>
      <c r="C23" s="3">
        <v>273011</v>
      </c>
      <c r="D23" s="3" t="s">
        <v>256</v>
      </c>
      <c r="E23" s="3" t="s">
        <v>273</v>
      </c>
      <c r="F23" s="3">
        <v>520036872</v>
      </c>
      <c r="G23" s="3" t="s">
        <v>286</v>
      </c>
      <c r="H23" s="3" t="s">
        <v>59</v>
      </c>
      <c r="I23" s="3">
        <v>10</v>
      </c>
      <c r="J23" s="5">
        <v>26260</v>
      </c>
      <c r="K23" s="3">
        <v>2.63</v>
      </c>
      <c r="L23" s="4">
        <v>0</v>
      </c>
      <c r="M23" s="4">
        <v>4.7399999999999998E-2</v>
      </c>
      <c r="N23" s="8">
        <f>K23/'סכום נכסי הקרן'!$C$43</f>
        <v>8.9955976707928125E-4</v>
      </c>
    </row>
    <row r="24" spans="2:14" x14ac:dyDescent="0.2">
      <c r="B24" s="3" t="s">
        <v>287</v>
      </c>
      <c r="C24" s="3">
        <v>475020</v>
      </c>
      <c r="D24" s="3" t="s">
        <v>256</v>
      </c>
      <c r="E24" s="3" t="s">
        <v>273</v>
      </c>
      <c r="F24" s="3">
        <v>550013098</v>
      </c>
      <c r="G24" s="3" t="s">
        <v>288</v>
      </c>
      <c r="H24" s="3" t="s">
        <v>59</v>
      </c>
      <c r="I24" s="3">
        <v>33</v>
      </c>
      <c r="J24" s="5">
        <v>1442</v>
      </c>
      <c r="K24" s="3">
        <v>0.48</v>
      </c>
      <c r="L24" s="4">
        <v>0</v>
      </c>
      <c r="M24" s="4">
        <v>8.6E-3</v>
      </c>
      <c r="N24" s="8">
        <f>K24/'סכום נכסי הקרן'!$C$43</f>
        <v>1.641782084403251E-4</v>
      </c>
    </row>
    <row r="25" spans="2:14" x14ac:dyDescent="0.2">
      <c r="B25" s="3" t="s">
        <v>289</v>
      </c>
      <c r="C25" s="3">
        <v>268011</v>
      </c>
      <c r="D25" s="3" t="s">
        <v>256</v>
      </c>
      <c r="E25" s="3" t="s">
        <v>273</v>
      </c>
      <c r="F25" s="3">
        <v>550011340</v>
      </c>
      <c r="G25" s="3" t="s">
        <v>288</v>
      </c>
      <c r="H25" s="3" t="s">
        <v>59</v>
      </c>
      <c r="I25" s="3">
        <v>262</v>
      </c>
      <c r="J25" s="3">
        <v>271.5</v>
      </c>
      <c r="K25" s="3">
        <v>0.71</v>
      </c>
      <c r="L25" s="4">
        <v>0</v>
      </c>
      <c r="M25" s="4">
        <v>1.2800000000000001E-2</v>
      </c>
      <c r="N25" s="8">
        <f>K25/'סכום נכסי הקרן'!$C$43</f>
        <v>2.4284693331798086E-4</v>
      </c>
    </row>
    <row r="26" spans="2:14" x14ac:dyDescent="0.2">
      <c r="B26" s="3" t="s">
        <v>290</v>
      </c>
      <c r="C26" s="3">
        <v>232017</v>
      </c>
      <c r="D26" s="3" t="s">
        <v>256</v>
      </c>
      <c r="E26" s="3" t="s">
        <v>273</v>
      </c>
      <c r="F26" s="3">
        <v>550010003</v>
      </c>
      <c r="G26" s="3" t="s">
        <v>288</v>
      </c>
      <c r="H26" s="3" t="s">
        <v>59</v>
      </c>
      <c r="I26" s="5">
        <v>1772</v>
      </c>
      <c r="J26" s="3">
        <v>66</v>
      </c>
      <c r="K26" s="3">
        <v>1.17</v>
      </c>
      <c r="L26" s="4">
        <v>0</v>
      </c>
      <c r="M26" s="4">
        <v>2.1100000000000001E-2</v>
      </c>
      <c r="N26" s="8">
        <f>K26/'סכום נכסי הקרן'!$C$43</f>
        <v>4.0018438307329242E-4</v>
      </c>
    </row>
    <row r="27" spans="2:14" x14ac:dyDescent="0.2">
      <c r="B27" s="3" t="s">
        <v>291</v>
      </c>
      <c r="C27" s="3">
        <v>1081082</v>
      </c>
      <c r="D27" s="3" t="s">
        <v>256</v>
      </c>
      <c r="E27" s="3" t="s">
        <v>273</v>
      </c>
      <c r="F27" s="3">
        <v>520042805</v>
      </c>
      <c r="G27" s="3" t="s">
        <v>280</v>
      </c>
      <c r="H27" s="3" t="s">
        <v>59</v>
      </c>
      <c r="I27" s="3">
        <v>8</v>
      </c>
      <c r="J27" s="5">
        <v>19710</v>
      </c>
      <c r="K27" s="3">
        <v>1.58</v>
      </c>
      <c r="L27" s="4">
        <v>0</v>
      </c>
      <c r="M27" s="4">
        <v>2.8500000000000001E-2</v>
      </c>
      <c r="N27" s="8">
        <f>K27/'סכום נכסי הקרן'!$C$43</f>
        <v>5.4041993611607018E-4</v>
      </c>
    </row>
    <row r="28" spans="2:14" x14ac:dyDescent="0.2">
      <c r="B28" s="3" t="s">
        <v>292</v>
      </c>
      <c r="C28" s="3">
        <v>230011</v>
      </c>
      <c r="D28" s="3" t="s">
        <v>256</v>
      </c>
      <c r="E28" s="3" t="s">
        <v>273</v>
      </c>
      <c r="F28" s="3">
        <v>520031931</v>
      </c>
      <c r="G28" s="3" t="s">
        <v>293</v>
      </c>
      <c r="H28" s="3" t="s">
        <v>59</v>
      </c>
      <c r="I28" s="3">
        <v>374</v>
      </c>
      <c r="J28" s="3">
        <v>732</v>
      </c>
      <c r="K28" s="3">
        <v>2.74</v>
      </c>
      <c r="L28" s="4">
        <v>0</v>
      </c>
      <c r="M28" s="4">
        <v>4.9399999999999999E-2</v>
      </c>
      <c r="N28" s="8">
        <f>K28/'סכום נכסי הקרן'!$C$43</f>
        <v>9.3718393984685579E-4</v>
      </c>
    </row>
    <row r="29" spans="2:14" x14ac:dyDescent="0.2">
      <c r="B29" s="3" t="s">
        <v>294</v>
      </c>
      <c r="C29" s="3">
        <v>323014</v>
      </c>
      <c r="D29" s="3" t="s">
        <v>256</v>
      </c>
      <c r="E29" s="3" t="s">
        <v>273</v>
      </c>
      <c r="F29" s="3">
        <v>520037789</v>
      </c>
      <c r="G29" s="3" t="s">
        <v>283</v>
      </c>
      <c r="H29" s="3" t="s">
        <v>59</v>
      </c>
      <c r="I29" s="3">
        <v>3</v>
      </c>
      <c r="J29" s="5">
        <v>16400</v>
      </c>
      <c r="K29" s="3">
        <v>0.49</v>
      </c>
      <c r="L29" s="4">
        <v>0</v>
      </c>
      <c r="M29" s="4">
        <v>8.8999999999999999E-3</v>
      </c>
      <c r="N29" s="8">
        <f>K29/'סכום נכסי הקרן'!$C$43</f>
        <v>1.6759858778283188E-4</v>
      </c>
    </row>
    <row r="30" spans="2:14" x14ac:dyDescent="0.2">
      <c r="B30" s="3" t="s">
        <v>295</v>
      </c>
      <c r="C30" s="3">
        <v>1134402</v>
      </c>
      <c r="D30" s="3" t="s">
        <v>256</v>
      </c>
      <c r="E30" s="3" t="s">
        <v>273</v>
      </c>
      <c r="F30" s="3">
        <v>659</v>
      </c>
      <c r="G30" s="3" t="s">
        <v>286</v>
      </c>
      <c r="H30" s="3" t="s">
        <v>59</v>
      </c>
      <c r="I30" s="3">
        <v>6</v>
      </c>
      <c r="J30" s="5">
        <v>20630</v>
      </c>
      <c r="K30" s="3">
        <v>1.24</v>
      </c>
      <c r="L30" s="4">
        <v>0</v>
      </c>
      <c r="M30" s="4">
        <v>2.23E-2</v>
      </c>
      <c r="N30" s="8">
        <f>K30/'סכום נכסי הקרן'!$C$43</f>
        <v>4.2412703847083985E-4</v>
      </c>
    </row>
    <row r="31" spans="2:14" x14ac:dyDescent="0.2">
      <c r="B31" s="3" t="s">
        <v>296</v>
      </c>
      <c r="C31" s="3">
        <v>1100007</v>
      </c>
      <c r="D31" s="3" t="s">
        <v>256</v>
      </c>
      <c r="E31" s="3" t="s">
        <v>273</v>
      </c>
      <c r="F31" s="3">
        <v>510216054</v>
      </c>
      <c r="G31" s="3" t="s">
        <v>297</v>
      </c>
      <c r="H31" s="3" t="s">
        <v>59</v>
      </c>
      <c r="I31" s="3">
        <v>1</v>
      </c>
      <c r="J31" s="5">
        <v>56500</v>
      </c>
      <c r="K31" s="3">
        <v>0.56999999999999995</v>
      </c>
      <c r="L31" s="4">
        <v>0</v>
      </c>
      <c r="M31" s="4">
        <v>1.0200000000000001E-2</v>
      </c>
      <c r="N31" s="8">
        <f>K31/'סכום נכסי הקרן'!$C$43</f>
        <v>1.9496162252288603E-4</v>
      </c>
    </row>
    <row r="32" spans="2:14" x14ac:dyDescent="0.2">
      <c r="B32" s="3" t="s">
        <v>298</v>
      </c>
      <c r="C32" s="3">
        <v>1081124</v>
      </c>
      <c r="D32" s="3" t="s">
        <v>256</v>
      </c>
      <c r="E32" s="3" t="s">
        <v>273</v>
      </c>
      <c r="F32" s="3">
        <v>520043027</v>
      </c>
      <c r="G32" s="3" t="s">
        <v>286</v>
      </c>
      <c r="H32" s="3" t="s">
        <v>59</v>
      </c>
      <c r="I32" s="3">
        <v>4</v>
      </c>
      <c r="J32" s="5">
        <v>39000</v>
      </c>
      <c r="K32" s="3">
        <v>1.56</v>
      </c>
      <c r="L32" s="4">
        <v>0</v>
      </c>
      <c r="M32" s="4">
        <v>2.81E-2</v>
      </c>
      <c r="N32" s="8">
        <f>K32/'סכום נכסי הקרן'!$C$43</f>
        <v>5.3357917743105656E-4</v>
      </c>
    </row>
    <row r="33" spans="2:14" x14ac:dyDescent="0.2">
      <c r="B33" s="3" t="s">
        <v>299</v>
      </c>
      <c r="C33" s="3">
        <v>1119478</v>
      </c>
      <c r="D33" s="3" t="s">
        <v>256</v>
      </c>
      <c r="E33" s="3" t="s">
        <v>273</v>
      </c>
      <c r="F33" s="3">
        <v>510960719</v>
      </c>
      <c r="G33" s="3" t="s">
        <v>283</v>
      </c>
      <c r="H33" s="3" t="s">
        <v>59</v>
      </c>
      <c r="I33" s="3">
        <v>7</v>
      </c>
      <c r="J33" s="5">
        <v>16710</v>
      </c>
      <c r="K33" s="3">
        <v>1.17</v>
      </c>
      <c r="L33" s="4">
        <v>0</v>
      </c>
      <c r="M33" s="4">
        <v>2.1100000000000001E-2</v>
      </c>
      <c r="N33" s="8">
        <f>K33/'סכום נכסי הקרן'!$C$43</f>
        <v>4.0018438307329242E-4</v>
      </c>
    </row>
    <row r="34" spans="2:14" ht="15" x14ac:dyDescent="0.25">
      <c r="B34" s="1" t="s">
        <v>300</v>
      </c>
      <c r="K34" s="1">
        <v>11.17</v>
      </c>
      <c r="L34" s="2">
        <v>0</v>
      </c>
      <c r="M34" s="2">
        <v>0.20150000000000001</v>
      </c>
      <c r="N34" s="2">
        <f>K34/'סכום נכסי הקרן'!$C$43</f>
        <v>3.8205637255800651E-3</v>
      </c>
    </row>
    <row r="35" spans="2:14" ht="15" x14ac:dyDescent="0.25">
      <c r="B35" s="1" t="s">
        <v>301</v>
      </c>
    </row>
    <row r="36" spans="2:14" x14ac:dyDescent="0.2">
      <c r="B36" s="3" t="s">
        <v>302</v>
      </c>
      <c r="C36" s="3">
        <v>722314</v>
      </c>
      <c r="D36" s="3" t="s">
        <v>256</v>
      </c>
      <c r="E36" s="3" t="s">
        <v>273</v>
      </c>
      <c r="F36" s="3">
        <v>520018649</v>
      </c>
      <c r="G36" s="3" t="s">
        <v>274</v>
      </c>
      <c r="H36" s="3" t="s">
        <v>59</v>
      </c>
      <c r="I36" s="3">
        <v>2</v>
      </c>
      <c r="J36" s="5">
        <v>1695</v>
      </c>
      <c r="K36" s="3">
        <v>0.03</v>
      </c>
      <c r="L36" s="4">
        <v>0</v>
      </c>
      <c r="M36" s="4">
        <v>5.9999999999999995E-4</v>
      </c>
      <c r="N36" s="8">
        <f>K36/'סכום נכסי הקרן'!$C$43</f>
        <v>1.0261138027520319E-5</v>
      </c>
    </row>
    <row r="37" spans="2:14" x14ac:dyDescent="0.2">
      <c r="B37" s="3" t="s">
        <v>303</v>
      </c>
      <c r="C37" s="3">
        <v>763011</v>
      </c>
      <c r="D37" s="3" t="s">
        <v>256</v>
      </c>
      <c r="E37" s="3" t="s">
        <v>273</v>
      </c>
      <c r="F37" s="3">
        <v>520029026</v>
      </c>
      <c r="G37" s="3" t="s">
        <v>274</v>
      </c>
      <c r="H37" s="3" t="s">
        <v>59</v>
      </c>
      <c r="I37" s="3">
        <v>2</v>
      </c>
      <c r="J37" s="5">
        <v>6781</v>
      </c>
      <c r="K37" s="3">
        <v>0.14000000000000001</v>
      </c>
      <c r="L37" s="4">
        <v>0</v>
      </c>
      <c r="M37" s="4">
        <v>2.3999999999999998E-3</v>
      </c>
      <c r="N37" s="8">
        <f>K37/'סכום נכסי הקרן'!$C$43</f>
        <v>4.7885310795094826E-5</v>
      </c>
    </row>
    <row r="38" spans="2:14" x14ac:dyDescent="0.2">
      <c r="B38" s="3" t="s">
        <v>304</v>
      </c>
      <c r="C38" s="3">
        <v>1082510</v>
      </c>
      <c r="D38" s="3" t="s">
        <v>256</v>
      </c>
      <c r="E38" s="3" t="s">
        <v>273</v>
      </c>
      <c r="F38" s="3">
        <v>520038936</v>
      </c>
      <c r="G38" s="3" t="s">
        <v>286</v>
      </c>
      <c r="H38" s="3" t="s">
        <v>59</v>
      </c>
      <c r="I38" s="3">
        <v>5</v>
      </c>
      <c r="J38" s="5">
        <v>1946</v>
      </c>
      <c r="K38" s="3">
        <v>0.1</v>
      </c>
      <c r="L38" s="4">
        <v>0</v>
      </c>
      <c r="M38" s="4">
        <v>1.8E-3</v>
      </c>
      <c r="N38" s="8">
        <f>K38/'סכום נכסי הקרן'!$C$43</f>
        <v>3.420379342506773E-5</v>
      </c>
    </row>
    <row r="39" spans="2:14" x14ac:dyDescent="0.2">
      <c r="B39" s="3" t="s">
        <v>305</v>
      </c>
      <c r="C39" s="3">
        <v>1082312</v>
      </c>
      <c r="D39" s="3" t="s">
        <v>256</v>
      </c>
      <c r="E39" s="3" t="s">
        <v>273</v>
      </c>
      <c r="F39" s="3">
        <v>520036740</v>
      </c>
      <c r="G39" s="3" t="s">
        <v>286</v>
      </c>
      <c r="H39" s="3" t="s">
        <v>59</v>
      </c>
      <c r="I39" s="3">
        <v>2</v>
      </c>
      <c r="J39" s="5">
        <v>2633</v>
      </c>
      <c r="K39" s="3">
        <v>0.05</v>
      </c>
      <c r="L39" s="4">
        <v>0</v>
      </c>
      <c r="M39" s="4">
        <v>1E-3</v>
      </c>
      <c r="N39" s="8">
        <f>K39/'סכום נכסי הקרן'!$C$43</f>
        <v>1.7101896712533865E-5</v>
      </c>
    </row>
    <row r="40" spans="2:14" x14ac:dyDescent="0.2">
      <c r="B40" s="3" t="s">
        <v>306</v>
      </c>
      <c r="C40" s="3">
        <v>390013</v>
      </c>
      <c r="D40" s="3" t="s">
        <v>256</v>
      </c>
      <c r="E40" s="3" t="s">
        <v>273</v>
      </c>
      <c r="F40" s="3">
        <v>520038506</v>
      </c>
      <c r="G40" s="3" t="s">
        <v>283</v>
      </c>
      <c r="H40" s="3" t="s">
        <v>59</v>
      </c>
      <c r="I40" s="3">
        <v>20</v>
      </c>
      <c r="J40" s="5">
        <v>3100</v>
      </c>
      <c r="K40" s="3">
        <v>0.62</v>
      </c>
      <c r="L40" s="4">
        <v>0</v>
      </c>
      <c r="M40" s="4">
        <v>1.12E-2</v>
      </c>
      <c r="N40" s="8">
        <f>K40/'סכום נכסי הקרן'!$C$43</f>
        <v>2.1206351923541992E-4</v>
      </c>
    </row>
    <row r="41" spans="2:14" x14ac:dyDescent="0.2">
      <c r="B41" s="3" t="s">
        <v>307</v>
      </c>
      <c r="C41" s="3">
        <v>1083443</v>
      </c>
      <c r="D41" s="3" t="s">
        <v>256</v>
      </c>
      <c r="E41" s="3" t="s">
        <v>273</v>
      </c>
      <c r="F41" s="3">
        <v>520044264</v>
      </c>
      <c r="G41" s="3" t="s">
        <v>293</v>
      </c>
      <c r="H41" s="3" t="s">
        <v>59</v>
      </c>
      <c r="I41" s="3">
        <v>1</v>
      </c>
      <c r="J41" s="5">
        <v>4631</v>
      </c>
      <c r="K41" s="3">
        <v>0.05</v>
      </c>
      <c r="L41" s="4">
        <v>0</v>
      </c>
      <c r="M41" s="4">
        <v>8.0000000000000004E-4</v>
      </c>
      <c r="N41" s="8">
        <f>K41/'סכום נכסי הקרן'!$C$43</f>
        <v>1.7101896712533865E-5</v>
      </c>
    </row>
    <row r="42" spans="2:14" x14ac:dyDescent="0.2">
      <c r="B42" s="3" t="s">
        <v>308</v>
      </c>
      <c r="C42" s="3">
        <v>256016</v>
      </c>
      <c r="D42" s="3" t="s">
        <v>256</v>
      </c>
      <c r="E42" s="3" t="s">
        <v>273</v>
      </c>
      <c r="F42" s="3">
        <v>520036690</v>
      </c>
      <c r="G42" s="3" t="s">
        <v>286</v>
      </c>
      <c r="H42" s="3" t="s">
        <v>59</v>
      </c>
      <c r="I42" s="3">
        <v>1</v>
      </c>
      <c r="J42" s="5">
        <v>15680</v>
      </c>
      <c r="K42" s="3">
        <v>0.16</v>
      </c>
      <c r="L42" s="4">
        <v>0</v>
      </c>
      <c r="M42" s="4">
        <v>2.8E-3</v>
      </c>
      <c r="N42" s="8">
        <f>K42/'סכום נכסי הקרן'!$C$43</f>
        <v>5.4726069480108364E-5</v>
      </c>
    </row>
    <row r="43" spans="2:14" x14ac:dyDescent="0.2">
      <c r="B43" s="3" t="s">
        <v>309</v>
      </c>
      <c r="C43" s="3">
        <v>1084698</v>
      </c>
      <c r="D43" s="3" t="s">
        <v>256</v>
      </c>
      <c r="E43" s="3" t="s">
        <v>273</v>
      </c>
      <c r="F43" s="3">
        <v>520039942</v>
      </c>
      <c r="G43" s="3" t="s">
        <v>286</v>
      </c>
      <c r="H43" s="3" t="s">
        <v>59</v>
      </c>
      <c r="I43" s="3">
        <v>2</v>
      </c>
      <c r="J43" s="5">
        <v>5834</v>
      </c>
      <c r="K43" s="3">
        <v>0.12</v>
      </c>
      <c r="L43" s="4">
        <v>0</v>
      </c>
      <c r="M43" s="4">
        <v>2.0999999999999999E-3</v>
      </c>
      <c r="N43" s="8">
        <f>K43/'סכום נכסי הקרן'!$C$43</f>
        <v>4.1044552110081275E-5</v>
      </c>
    </row>
    <row r="44" spans="2:14" x14ac:dyDescent="0.2">
      <c r="B44" s="3" t="s">
        <v>310</v>
      </c>
      <c r="C44" s="3">
        <v>1098565</v>
      </c>
      <c r="D44" s="3" t="s">
        <v>256</v>
      </c>
      <c r="E44" s="3" t="s">
        <v>273</v>
      </c>
      <c r="F44" s="3">
        <v>513765859</v>
      </c>
      <c r="G44" s="3" t="s">
        <v>283</v>
      </c>
      <c r="H44" s="3" t="s">
        <v>59</v>
      </c>
      <c r="I44" s="3">
        <v>1</v>
      </c>
      <c r="J44" s="5">
        <v>14700</v>
      </c>
      <c r="K44" s="3">
        <v>0.15</v>
      </c>
      <c r="L44" s="4">
        <v>0</v>
      </c>
      <c r="M44" s="4">
        <v>2.7000000000000001E-3</v>
      </c>
      <c r="N44" s="8">
        <f>K44/'סכום נכסי הקרן'!$C$43</f>
        <v>5.1305690137601592E-5</v>
      </c>
    </row>
    <row r="45" spans="2:14" x14ac:dyDescent="0.2">
      <c r="B45" s="3" t="s">
        <v>311</v>
      </c>
      <c r="C45" s="3">
        <v>777037</v>
      </c>
      <c r="D45" s="3" t="s">
        <v>256</v>
      </c>
      <c r="E45" s="3" t="s">
        <v>273</v>
      </c>
      <c r="F45" s="3">
        <v>520022732</v>
      </c>
      <c r="G45" s="3" t="s">
        <v>293</v>
      </c>
      <c r="H45" s="3" t="s">
        <v>59</v>
      </c>
      <c r="I45" s="3">
        <v>13</v>
      </c>
      <c r="J45" s="5">
        <v>1439</v>
      </c>
      <c r="K45" s="3">
        <v>0.19</v>
      </c>
      <c r="L45" s="4">
        <v>0</v>
      </c>
      <c r="M45" s="4">
        <v>3.3999999999999998E-3</v>
      </c>
      <c r="N45" s="8">
        <f>K45/'סכום נכסי הקרן'!$C$43</f>
        <v>6.4987207507628681E-5</v>
      </c>
    </row>
    <row r="46" spans="2:14" x14ac:dyDescent="0.2">
      <c r="B46" s="3" t="s">
        <v>312</v>
      </c>
      <c r="C46" s="3">
        <v>755017</v>
      </c>
      <c r="D46" s="3" t="s">
        <v>256</v>
      </c>
      <c r="E46" s="3" t="s">
        <v>273</v>
      </c>
      <c r="F46" s="3">
        <v>520030859</v>
      </c>
      <c r="G46" s="3" t="s">
        <v>297</v>
      </c>
      <c r="H46" s="3" t="s">
        <v>59</v>
      </c>
      <c r="I46" s="3">
        <v>1</v>
      </c>
      <c r="J46" s="5">
        <v>7267</v>
      </c>
      <c r="K46" s="3">
        <v>7.0000000000000007E-2</v>
      </c>
      <c r="L46" s="4">
        <v>0</v>
      </c>
      <c r="M46" s="4">
        <v>1.2999999999999999E-3</v>
      </c>
      <c r="N46" s="8">
        <f>K46/'סכום נכסי הקרן'!$C$43</f>
        <v>2.3942655397547413E-5</v>
      </c>
    </row>
    <row r="47" spans="2:14" x14ac:dyDescent="0.2">
      <c r="B47" s="3" t="s">
        <v>313</v>
      </c>
      <c r="C47" s="3">
        <v>583013</v>
      </c>
      <c r="D47" s="3" t="s">
        <v>256</v>
      </c>
      <c r="E47" s="3" t="s">
        <v>273</v>
      </c>
      <c r="F47" s="3">
        <v>520033226</v>
      </c>
      <c r="G47" s="3" t="s">
        <v>297</v>
      </c>
      <c r="H47" s="3" t="s">
        <v>59</v>
      </c>
      <c r="I47" s="3">
        <v>1</v>
      </c>
      <c r="J47" s="5">
        <v>16460</v>
      </c>
      <c r="K47" s="3">
        <v>0.16</v>
      </c>
      <c r="L47" s="4">
        <v>0</v>
      </c>
      <c r="M47" s="4">
        <v>3.0000000000000001E-3</v>
      </c>
      <c r="N47" s="8">
        <f>K47/'סכום נכסי הקרן'!$C$43</f>
        <v>5.4726069480108364E-5</v>
      </c>
    </row>
    <row r="48" spans="2:14" x14ac:dyDescent="0.2">
      <c r="B48" s="3" t="s">
        <v>314</v>
      </c>
      <c r="C48" s="3">
        <v>643015</v>
      </c>
      <c r="D48" s="3" t="s">
        <v>256</v>
      </c>
      <c r="E48" s="3" t="s">
        <v>273</v>
      </c>
      <c r="F48" s="3">
        <v>520020942</v>
      </c>
      <c r="G48" s="3" t="s">
        <v>288</v>
      </c>
      <c r="H48" s="3" t="s">
        <v>59</v>
      </c>
      <c r="I48" s="3">
        <v>5</v>
      </c>
      <c r="J48" s="5">
        <v>2484</v>
      </c>
      <c r="K48" s="3">
        <v>0.12</v>
      </c>
      <c r="L48" s="4">
        <v>0</v>
      </c>
      <c r="M48" s="4">
        <v>2.2000000000000001E-3</v>
      </c>
      <c r="N48" s="8">
        <f>K48/'סכום נכסי הקרן'!$C$43</f>
        <v>4.1044552110081275E-5</v>
      </c>
    </row>
    <row r="49" spans="2:14" x14ac:dyDescent="0.2">
      <c r="B49" s="3" t="s">
        <v>315</v>
      </c>
      <c r="C49" s="3">
        <v>627034</v>
      </c>
      <c r="D49" s="3" t="s">
        <v>256</v>
      </c>
      <c r="E49" s="3" t="s">
        <v>273</v>
      </c>
      <c r="F49" s="3">
        <v>520025602</v>
      </c>
      <c r="G49" s="3" t="s">
        <v>316</v>
      </c>
      <c r="H49" s="3" t="s">
        <v>59</v>
      </c>
      <c r="I49" s="3">
        <v>1</v>
      </c>
      <c r="J49" s="5">
        <v>11170</v>
      </c>
      <c r="K49" s="3">
        <v>0.11</v>
      </c>
      <c r="L49" s="4">
        <v>0</v>
      </c>
      <c r="M49" s="4">
        <v>2E-3</v>
      </c>
      <c r="N49" s="8">
        <f>K49/'סכום נכסי הקרן'!$C$43</f>
        <v>3.7624172767574502E-5</v>
      </c>
    </row>
    <row r="50" spans="2:14" x14ac:dyDescent="0.2">
      <c r="B50" s="3" t="s">
        <v>317</v>
      </c>
      <c r="C50" s="3">
        <v>251017</v>
      </c>
      <c r="D50" s="3" t="s">
        <v>256</v>
      </c>
      <c r="E50" s="3" t="s">
        <v>273</v>
      </c>
      <c r="F50" s="3">
        <v>520036617</v>
      </c>
      <c r="G50" s="3" t="s">
        <v>283</v>
      </c>
      <c r="H50" s="3" t="s">
        <v>59</v>
      </c>
      <c r="I50" s="3">
        <v>4</v>
      </c>
      <c r="J50" s="5">
        <v>1379</v>
      </c>
      <c r="K50" s="3">
        <v>0.06</v>
      </c>
      <c r="L50" s="4">
        <v>0</v>
      </c>
      <c r="M50" s="4">
        <v>1E-3</v>
      </c>
      <c r="N50" s="8">
        <f>K50/'סכום נכסי הקרן'!$C$43</f>
        <v>2.0522276055040637E-5</v>
      </c>
    </row>
    <row r="51" spans="2:14" x14ac:dyDescent="0.2">
      <c r="B51" s="3" t="s">
        <v>318</v>
      </c>
      <c r="C51" s="3">
        <v>243014</v>
      </c>
      <c r="D51" s="3" t="s">
        <v>256</v>
      </c>
      <c r="E51" s="3" t="s">
        <v>273</v>
      </c>
      <c r="F51" s="3">
        <v>550010466</v>
      </c>
      <c r="G51" s="3" t="s">
        <v>288</v>
      </c>
      <c r="H51" s="3" t="s">
        <v>59</v>
      </c>
      <c r="I51" s="3">
        <v>3</v>
      </c>
      <c r="J51" s="5">
        <v>2986</v>
      </c>
      <c r="K51" s="3">
        <v>0.09</v>
      </c>
      <c r="L51" s="4">
        <v>0</v>
      </c>
      <c r="M51" s="4">
        <v>1.6000000000000001E-3</v>
      </c>
      <c r="N51" s="8">
        <f>K51/'סכום נכסי הקרן'!$C$43</f>
        <v>3.0783414082560958E-5</v>
      </c>
    </row>
    <row r="52" spans="2:14" x14ac:dyDescent="0.2">
      <c r="B52" s="3" t="s">
        <v>319</v>
      </c>
      <c r="C52" s="3">
        <v>2590248</v>
      </c>
      <c r="D52" s="3" t="s">
        <v>256</v>
      </c>
      <c r="E52" s="3" t="s">
        <v>273</v>
      </c>
      <c r="F52" s="3">
        <v>520036658</v>
      </c>
      <c r="G52" s="3" t="s">
        <v>281</v>
      </c>
      <c r="H52" s="3" t="s">
        <v>59</v>
      </c>
      <c r="I52" s="3">
        <v>252</v>
      </c>
      <c r="J52" s="3">
        <v>135.5</v>
      </c>
      <c r="K52" s="3">
        <v>0.34</v>
      </c>
      <c r="L52" s="4">
        <v>0</v>
      </c>
      <c r="M52" s="4">
        <v>6.1999999999999998E-3</v>
      </c>
      <c r="N52" s="8">
        <f>K52/'סכום נכסי הקרן'!$C$43</f>
        <v>1.1629289764523029E-4</v>
      </c>
    </row>
    <row r="53" spans="2:14" x14ac:dyDescent="0.2">
      <c r="B53" s="3" t="s">
        <v>320</v>
      </c>
      <c r="C53" s="3">
        <v>226019</v>
      </c>
      <c r="D53" s="3" t="s">
        <v>256</v>
      </c>
      <c r="E53" s="3" t="s">
        <v>273</v>
      </c>
      <c r="F53" s="3">
        <v>520024126</v>
      </c>
      <c r="G53" s="3" t="s">
        <v>283</v>
      </c>
      <c r="H53" s="3" t="s">
        <v>59</v>
      </c>
      <c r="I53" s="3">
        <v>14</v>
      </c>
      <c r="J53" s="3">
        <v>460.9</v>
      </c>
      <c r="K53" s="3">
        <v>0.06</v>
      </c>
      <c r="L53" s="4">
        <v>0</v>
      </c>
      <c r="M53" s="4">
        <v>1.1999999999999999E-3</v>
      </c>
      <c r="N53" s="8">
        <f>K53/'סכום נכסי הקרן'!$C$43</f>
        <v>2.0522276055040637E-5</v>
      </c>
    </row>
    <row r="54" spans="2:14" x14ac:dyDescent="0.2">
      <c r="B54" s="3" t="s">
        <v>321</v>
      </c>
      <c r="C54" s="3">
        <v>585018</v>
      </c>
      <c r="D54" s="3" t="s">
        <v>256</v>
      </c>
      <c r="E54" s="3" t="s">
        <v>273</v>
      </c>
      <c r="F54" s="3">
        <v>520033986</v>
      </c>
      <c r="G54" s="3" t="s">
        <v>322</v>
      </c>
      <c r="H54" s="3" t="s">
        <v>59</v>
      </c>
      <c r="I54" s="3">
        <v>22</v>
      </c>
      <c r="J54" s="5">
        <v>1770</v>
      </c>
      <c r="K54" s="3">
        <v>0.39</v>
      </c>
      <c r="L54" s="4">
        <v>0</v>
      </c>
      <c r="M54" s="4">
        <v>7.0000000000000001E-3</v>
      </c>
      <c r="N54" s="8">
        <f>K54/'סכום נכסי הקרן'!$C$43</f>
        <v>1.3339479435776414E-4</v>
      </c>
    </row>
    <row r="55" spans="2:14" x14ac:dyDescent="0.2">
      <c r="B55" s="3" t="s">
        <v>323</v>
      </c>
      <c r="C55" s="3">
        <v>723007</v>
      </c>
      <c r="D55" s="3" t="s">
        <v>256</v>
      </c>
      <c r="E55" s="3" t="s">
        <v>273</v>
      </c>
      <c r="F55" s="3">
        <v>359</v>
      </c>
      <c r="G55" s="3" t="s">
        <v>283</v>
      </c>
      <c r="H55" s="3" t="s">
        <v>59</v>
      </c>
      <c r="I55" s="3">
        <v>1</v>
      </c>
      <c r="J55" s="5">
        <v>5859</v>
      </c>
      <c r="K55" s="3">
        <v>0.06</v>
      </c>
      <c r="L55" s="4">
        <v>0</v>
      </c>
      <c r="M55" s="4">
        <v>1.1000000000000001E-3</v>
      </c>
      <c r="N55" s="8">
        <f>K55/'סכום נכסי הקרן'!$C$43</f>
        <v>2.0522276055040637E-5</v>
      </c>
    </row>
    <row r="56" spans="2:14" x14ac:dyDescent="0.2">
      <c r="B56" s="3" t="s">
        <v>324</v>
      </c>
      <c r="C56" s="3">
        <v>1097278</v>
      </c>
      <c r="D56" s="3" t="s">
        <v>256</v>
      </c>
      <c r="E56" s="3" t="s">
        <v>273</v>
      </c>
      <c r="F56" s="3">
        <v>520026683</v>
      </c>
      <c r="G56" s="3" t="s">
        <v>283</v>
      </c>
      <c r="H56" s="3" t="s">
        <v>59</v>
      </c>
      <c r="I56" s="3">
        <v>22</v>
      </c>
      <c r="J56" s="5">
        <v>1634</v>
      </c>
      <c r="K56" s="3">
        <v>0.36</v>
      </c>
      <c r="L56" s="4">
        <v>0</v>
      </c>
      <c r="M56" s="4">
        <v>6.4999999999999997E-3</v>
      </c>
      <c r="N56" s="8">
        <f>K56/'סכום נכסי הקרן'!$C$43</f>
        <v>1.2313365633024383E-4</v>
      </c>
    </row>
    <row r="57" spans="2:14" x14ac:dyDescent="0.2">
      <c r="B57" s="3" t="s">
        <v>325</v>
      </c>
      <c r="C57" s="3">
        <v>1091065</v>
      </c>
      <c r="D57" s="3" t="s">
        <v>256</v>
      </c>
      <c r="E57" s="3" t="s">
        <v>273</v>
      </c>
      <c r="F57" s="3">
        <v>511527202</v>
      </c>
      <c r="G57" s="3" t="s">
        <v>286</v>
      </c>
      <c r="H57" s="3" t="s">
        <v>59</v>
      </c>
      <c r="I57" s="3">
        <v>4</v>
      </c>
      <c r="J57" s="5">
        <v>1478</v>
      </c>
      <c r="K57" s="3">
        <v>0.06</v>
      </c>
      <c r="L57" s="4">
        <v>0</v>
      </c>
      <c r="M57" s="4">
        <v>1.1000000000000001E-3</v>
      </c>
      <c r="N57" s="8">
        <f>K57/'סכום נכסי הקרן'!$C$43</f>
        <v>2.0522276055040637E-5</v>
      </c>
    </row>
    <row r="58" spans="2:14" x14ac:dyDescent="0.2">
      <c r="B58" s="3" t="s">
        <v>326</v>
      </c>
      <c r="C58" s="3">
        <v>387019</v>
      </c>
      <c r="D58" s="3" t="s">
        <v>256</v>
      </c>
      <c r="E58" s="3" t="s">
        <v>273</v>
      </c>
      <c r="F58" s="3">
        <v>520038894</v>
      </c>
      <c r="G58" s="3" t="s">
        <v>283</v>
      </c>
      <c r="H58" s="3" t="s">
        <v>59</v>
      </c>
      <c r="I58" s="3">
        <v>2</v>
      </c>
      <c r="J58" s="5">
        <v>8380</v>
      </c>
      <c r="K58" s="3">
        <v>0.17</v>
      </c>
      <c r="L58" s="4">
        <v>0</v>
      </c>
      <c r="M58" s="4">
        <v>3.0000000000000001E-3</v>
      </c>
      <c r="N58" s="8">
        <f>K58/'סכום נכסי הקרן'!$C$43</f>
        <v>5.8146448822615143E-5</v>
      </c>
    </row>
    <row r="59" spans="2:14" x14ac:dyDescent="0.2">
      <c r="B59" s="3" t="s">
        <v>327</v>
      </c>
      <c r="C59" s="3">
        <v>767012</v>
      </c>
      <c r="D59" s="3" t="s">
        <v>256</v>
      </c>
      <c r="E59" s="3" t="s">
        <v>273</v>
      </c>
      <c r="F59" s="3">
        <v>520017450</v>
      </c>
      <c r="G59" s="3" t="s">
        <v>322</v>
      </c>
      <c r="H59" s="3" t="s">
        <v>59</v>
      </c>
      <c r="I59" s="3">
        <v>8</v>
      </c>
      <c r="J59" s="5">
        <v>1335</v>
      </c>
      <c r="K59" s="3">
        <v>0.11</v>
      </c>
      <c r="L59" s="4">
        <v>0</v>
      </c>
      <c r="M59" s="4">
        <v>1.9E-3</v>
      </c>
      <c r="N59" s="8">
        <f>K59/'סכום נכסי הקרן'!$C$43</f>
        <v>3.7624172767574502E-5</v>
      </c>
    </row>
    <row r="60" spans="2:14" x14ac:dyDescent="0.2">
      <c r="B60" s="3" t="s">
        <v>328</v>
      </c>
      <c r="C60" s="3">
        <v>1081942</v>
      </c>
      <c r="D60" s="3" t="s">
        <v>256</v>
      </c>
      <c r="E60" s="3" t="s">
        <v>273</v>
      </c>
      <c r="F60" s="3">
        <v>520036104</v>
      </c>
      <c r="G60" s="3" t="s">
        <v>283</v>
      </c>
      <c r="H60" s="3" t="s">
        <v>59</v>
      </c>
      <c r="I60" s="3">
        <v>42</v>
      </c>
      <c r="J60" s="3">
        <v>737</v>
      </c>
      <c r="K60" s="3">
        <v>0.31</v>
      </c>
      <c r="L60" s="4">
        <v>0</v>
      </c>
      <c r="M60" s="4">
        <v>5.5999999999999999E-3</v>
      </c>
      <c r="N60" s="8">
        <f>K60/'סכום נכסי הקרן'!$C$43</f>
        <v>1.0603175961770996E-4</v>
      </c>
    </row>
    <row r="61" spans="2:14" x14ac:dyDescent="0.2">
      <c r="B61" s="3" t="s">
        <v>329</v>
      </c>
      <c r="C61" s="3">
        <v>198010</v>
      </c>
      <c r="D61" s="3" t="s">
        <v>256</v>
      </c>
      <c r="E61" s="3" t="s">
        <v>273</v>
      </c>
      <c r="F61" s="3">
        <v>520017070</v>
      </c>
      <c r="G61" s="3" t="s">
        <v>283</v>
      </c>
      <c r="H61" s="3" t="s">
        <v>59</v>
      </c>
      <c r="I61" s="3">
        <v>25</v>
      </c>
      <c r="J61" s="3">
        <v>803.2</v>
      </c>
      <c r="K61" s="3">
        <v>0.2</v>
      </c>
      <c r="L61" s="4">
        <v>0</v>
      </c>
      <c r="M61" s="4">
        <v>3.5999999999999999E-3</v>
      </c>
      <c r="N61" s="8">
        <f>K61/'סכום נכסי הקרן'!$C$43</f>
        <v>6.840758685013546E-5</v>
      </c>
    </row>
    <row r="62" spans="2:14" x14ac:dyDescent="0.2">
      <c r="B62" s="3" t="s">
        <v>330</v>
      </c>
      <c r="C62" s="3">
        <v>694034</v>
      </c>
      <c r="D62" s="3" t="s">
        <v>256</v>
      </c>
      <c r="E62" s="3" t="s">
        <v>273</v>
      </c>
      <c r="F62" s="3">
        <v>520025370</v>
      </c>
      <c r="G62" s="3" t="s">
        <v>297</v>
      </c>
      <c r="H62" s="3" t="s">
        <v>59</v>
      </c>
      <c r="I62" s="3">
        <v>2</v>
      </c>
      <c r="J62" s="5">
        <v>5542</v>
      </c>
      <c r="K62" s="3">
        <v>0.11</v>
      </c>
      <c r="L62" s="4">
        <v>0</v>
      </c>
      <c r="M62" s="4">
        <v>2E-3</v>
      </c>
      <c r="N62" s="8">
        <f>K62/'סכום נכסי הקרן'!$C$43</f>
        <v>3.7624172767574502E-5</v>
      </c>
    </row>
    <row r="63" spans="2:14" x14ac:dyDescent="0.2">
      <c r="B63" s="3" t="s">
        <v>331</v>
      </c>
      <c r="C63" s="3">
        <v>1123017</v>
      </c>
      <c r="D63" s="3" t="s">
        <v>256</v>
      </c>
      <c r="E63" s="3" t="s">
        <v>273</v>
      </c>
      <c r="F63" s="3">
        <v>518</v>
      </c>
      <c r="G63" s="3" t="s">
        <v>286</v>
      </c>
      <c r="H63" s="3" t="s">
        <v>59</v>
      </c>
      <c r="I63" s="3">
        <v>8</v>
      </c>
      <c r="J63" s="5">
        <v>2896</v>
      </c>
      <c r="K63" s="3">
        <v>0.23</v>
      </c>
      <c r="L63" s="4">
        <v>0</v>
      </c>
      <c r="M63" s="4">
        <v>4.1999999999999997E-3</v>
      </c>
      <c r="N63" s="8">
        <f>K63/'סכום נכסי הקרן'!$C$43</f>
        <v>7.8668724877655784E-5</v>
      </c>
    </row>
    <row r="64" spans="2:14" x14ac:dyDescent="0.2">
      <c r="B64" s="3" t="s">
        <v>86</v>
      </c>
      <c r="C64" s="3">
        <v>829010</v>
      </c>
      <c r="D64" s="3" t="s">
        <v>256</v>
      </c>
      <c r="E64" s="3" t="s">
        <v>273</v>
      </c>
      <c r="F64" s="3">
        <v>520033291</v>
      </c>
      <c r="G64" s="3" t="s">
        <v>293</v>
      </c>
      <c r="H64" s="3" t="s">
        <v>59</v>
      </c>
      <c r="I64" s="3">
        <v>5</v>
      </c>
      <c r="J64" s="5">
        <v>3401</v>
      </c>
      <c r="K64" s="3">
        <v>0.17</v>
      </c>
      <c r="L64" s="4">
        <v>0</v>
      </c>
      <c r="M64" s="4">
        <v>3.0999999999999999E-3</v>
      </c>
      <c r="N64" s="8">
        <f>K64/'סכום נכסי הקרן'!$C$43</f>
        <v>5.8146448822615143E-5</v>
      </c>
    </row>
    <row r="65" spans="2:14" x14ac:dyDescent="0.2">
      <c r="B65" s="3" t="s">
        <v>332</v>
      </c>
      <c r="C65" s="3">
        <v>224014</v>
      </c>
      <c r="D65" s="3" t="s">
        <v>256</v>
      </c>
      <c r="E65" s="3" t="s">
        <v>273</v>
      </c>
      <c r="F65" s="3">
        <v>520036120</v>
      </c>
      <c r="G65" s="3" t="s">
        <v>322</v>
      </c>
      <c r="H65" s="3" t="s">
        <v>59</v>
      </c>
      <c r="I65" s="3">
        <v>2</v>
      </c>
      <c r="J65" s="5">
        <v>4933</v>
      </c>
      <c r="K65" s="3">
        <v>0.1</v>
      </c>
      <c r="L65" s="4">
        <v>0</v>
      </c>
      <c r="M65" s="4">
        <v>1.8E-3</v>
      </c>
      <c r="N65" s="8">
        <f>K65/'סכום נכסי הקרן'!$C$43</f>
        <v>3.420379342506773E-5</v>
      </c>
    </row>
    <row r="66" spans="2:14" x14ac:dyDescent="0.2">
      <c r="B66" s="3" t="s">
        <v>333</v>
      </c>
      <c r="C66" s="3">
        <v>1084557</v>
      </c>
      <c r="D66" s="3" t="s">
        <v>256</v>
      </c>
      <c r="E66" s="3" t="s">
        <v>273</v>
      </c>
      <c r="F66" s="3">
        <v>511812463</v>
      </c>
      <c r="G66" s="3" t="s">
        <v>286</v>
      </c>
      <c r="H66" s="3" t="s">
        <v>59</v>
      </c>
      <c r="I66" s="3">
        <v>4</v>
      </c>
      <c r="J66" s="5">
        <v>5149</v>
      </c>
      <c r="K66" s="3">
        <v>0.21</v>
      </c>
      <c r="L66" s="4">
        <v>0</v>
      </c>
      <c r="M66" s="4">
        <v>3.7000000000000002E-3</v>
      </c>
      <c r="N66" s="8">
        <f>K66/'סכום נכסי הקרן'!$C$43</f>
        <v>7.1827966192642226E-5</v>
      </c>
    </row>
    <row r="67" spans="2:14" x14ac:dyDescent="0.2">
      <c r="B67" s="3" t="s">
        <v>334</v>
      </c>
      <c r="C67" s="3">
        <v>1085208</v>
      </c>
      <c r="D67" s="3" t="s">
        <v>256</v>
      </c>
      <c r="E67" s="3" t="s">
        <v>273</v>
      </c>
      <c r="F67" s="3">
        <v>511779639</v>
      </c>
      <c r="G67" s="3" t="s">
        <v>335</v>
      </c>
      <c r="H67" s="3" t="s">
        <v>59</v>
      </c>
      <c r="I67" s="3">
        <v>8</v>
      </c>
      <c r="J67" s="5">
        <v>1971</v>
      </c>
      <c r="K67" s="3">
        <v>0.16</v>
      </c>
      <c r="L67" s="4">
        <v>0</v>
      </c>
      <c r="M67" s="4">
        <v>2.8E-3</v>
      </c>
      <c r="N67" s="8">
        <f>K67/'סכום נכסי הקרן'!$C$43</f>
        <v>5.4726069480108364E-5</v>
      </c>
    </row>
    <row r="68" spans="2:14" x14ac:dyDescent="0.2">
      <c r="B68" s="3" t="s">
        <v>336</v>
      </c>
      <c r="C68" s="3">
        <v>394015</v>
      </c>
      <c r="D68" s="3" t="s">
        <v>256</v>
      </c>
      <c r="E68" s="3" t="s">
        <v>273</v>
      </c>
      <c r="F68" s="3">
        <v>550012777</v>
      </c>
      <c r="G68" s="3" t="s">
        <v>288</v>
      </c>
      <c r="H68" s="3" t="s">
        <v>59</v>
      </c>
      <c r="I68" s="5">
        <v>1066</v>
      </c>
      <c r="J68" s="3">
        <v>33.200000000000003</v>
      </c>
      <c r="K68" s="3">
        <v>0.35</v>
      </c>
      <c r="L68" s="4">
        <v>0</v>
      </c>
      <c r="M68" s="4">
        <v>6.4000000000000003E-3</v>
      </c>
      <c r="N68" s="8">
        <f>K68/'סכום נכסי הקרן'!$C$43</f>
        <v>1.1971327698773704E-4</v>
      </c>
    </row>
    <row r="69" spans="2:14" x14ac:dyDescent="0.2">
      <c r="B69" s="3" t="s">
        <v>337</v>
      </c>
      <c r="C69" s="3">
        <v>1083484</v>
      </c>
      <c r="D69" s="3" t="s">
        <v>256</v>
      </c>
      <c r="E69" s="3" t="s">
        <v>273</v>
      </c>
      <c r="F69" s="3">
        <v>520044314</v>
      </c>
      <c r="G69" s="3" t="s">
        <v>293</v>
      </c>
      <c r="H69" s="3" t="s">
        <v>59</v>
      </c>
      <c r="I69" s="3">
        <v>21</v>
      </c>
      <c r="J69" s="5">
        <v>1847</v>
      </c>
      <c r="K69" s="3">
        <v>0.39</v>
      </c>
      <c r="L69" s="4">
        <v>0</v>
      </c>
      <c r="M69" s="4">
        <v>7.0000000000000001E-3</v>
      </c>
      <c r="N69" s="8">
        <f>K69/'סכום נכסי הקרן'!$C$43</f>
        <v>1.3339479435776414E-4</v>
      </c>
    </row>
    <row r="70" spans="2:14" x14ac:dyDescent="0.2">
      <c r="B70" s="3" t="s">
        <v>338</v>
      </c>
      <c r="C70" s="3">
        <v>1082379</v>
      </c>
      <c r="D70" s="3" t="s">
        <v>256</v>
      </c>
      <c r="E70" s="3" t="s">
        <v>273</v>
      </c>
      <c r="F70" s="3">
        <v>520041997</v>
      </c>
      <c r="G70" s="3" t="s">
        <v>286</v>
      </c>
      <c r="H70" s="3" t="s">
        <v>59</v>
      </c>
      <c r="I70" s="3">
        <v>14</v>
      </c>
      <c r="J70" s="5">
        <v>7367</v>
      </c>
      <c r="K70" s="3">
        <v>1.03</v>
      </c>
      <c r="L70" s="4">
        <v>0</v>
      </c>
      <c r="M70" s="4">
        <v>1.8599999999999998E-2</v>
      </c>
      <c r="N70" s="8">
        <f>K70/'סכום נכסי הקרן'!$C$43</f>
        <v>3.5229907227819762E-4</v>
      </c>
    </row>
    <row r="71" spans="2:14" x14ac:dyDescent="0.2">
      <c r="B71" s="3" t="s">
        <v>339</v>
      </c>
      <c r="C71" s="3">
        <v>1081165</v>
      </c>
      <c r="D71" s="3" t="s">
        <v>256</v>
      </c>
      <c r="E71" s="3" t="s">
        <v>273</v>
      </c>
      <c r="F71" s="3">
        <v>520029984</v>
      </c>
      <c r="G71" s="3" t="s">
        <v>322</v>
      </c>
      <c r="H71" s="3" t="s">
        <v>59</v>
      </c>
      <c r="I71" s="3">
        <v>64</v>
      </c>
      <c r="J71" s="3">
        <v>315</v>
      </c>
      <c r="K71" s="3">
        <v>0.2</v>
      </c>
      <c r="L71" s="4">
        <v>0</v>
      </c>
      <c r="M71" s="4">
        <v>3.5999999999999999E-3</v>
      </c>
      <c r="N71" s="8">
        <f>K71/'סכום נכסי הקרן'!$C$43</f>
        <v>6.840758685013546E-5</v>
      </c>
    </row>
    <row r="72" spans="2:14" x14ac:dyDescent="0.2">
      <c r="B72" s="3" t="s">
        <v>340</v>
      </c>
      <c r="C72" s="3">
        <v>1081843</v>
      </c>
      <c r="D72" s="3" t="s">
        <v>256</v>
      </c>
      <c r="E72" s="3" t="s">
        <v>273</v>
      </c>
      <c r="F72" s="3">
        <v>520043795</v>
      </c>
      <c r="G72" s="3" t="s">
        <v>274</v>
      </c>
      <c r="H72" s="3" t="s">
        <v>59</v>
      </c>
      <c r="I72" s="3">
        <v>3</v>
      </c>
      <c r="J72" s="5">
        <v>1769</v>
      </c>
      <c r="K72" s="3">
        <v>0.05</v>
      </c>
      <c r="L72" s="4">
        <v>0</v>
      </c>
      <c r="M72" s="4">
        <v>1E-3</v>
      </c>
      <c r="N72" s="8">
        <f>K72/'סכום נכסי הקרן'!$C$43</f>
        <v>1.7101896712533865E-5</v>
      </c>
    </row>
    <row r="73" spans="2:14" x14ac:dyDescent="0.2">
      <c r="B73" s="3" t="s">
        <v>341</v>
      </c>
      <c r="C73" s="3">
        <v>1083682</v>
      </c>
      <c r="D73" s="3" t="s">
        <v>256</v>
      </c>
      <c r="E73" s="3" t="s">
        <v>273</v>
      </c>
      <c r="F73" s="3">
        <v>520044439</v>
      </c>
      <c r="G73" s="3" t="s">
        <v>297</v>
      </c>
      <c r="H73" s="3" t="s">
        <v>59</v>
      </c>
      <c r="I73" s="3">
        <v>1</v>
      </c>
      <c r="J73" s="5">
        <v>3432</v>
      </c>
      <c r="K73" s="3">
        <v>0.03</v>
      </c>
      <c r="L73" s="4">
        <v>0</v>
      </c>
      <c r="M73" s="4">
        <v>5.9999999999999995E-4</v>
      </c>
      <c r="N73" s="8">
        <f>K73/'סכום נכסי הקרן'!$C$43</f>
        <v>1.0261138027520319E-5</v>
      </c>
    </row>
    <row r="74" spans="2:14" x14ac:dyDescent="0.2">
      <c r="B74" s="3" t="s">
        <v>342</v>
      </c>
      <c r="C74" s="3">
        <v>1087022</v>
      </c>
      <c r="D74" s="3" t="s">
        <v>256</v>
      </c>
      <c r="E74" s="3" t="s">
        <v>273</v>
      </c>
      <c r="F74" s="3">
        <v>512157603</v>
      </c>
      <c r="G74" s="3" t="s">
        <v>316</v>
      </c>
      <c r="H74" s="3" t="s">
        <v>59</v>
      </c>
      <c r="I74" s="3">
        <v>1</v>
      </c>
      <c r="J74" s="5">
        <v>6214</v>
      </c>
      <c r="K74" s="3">
        <v>0.06</v>
      </c>
      <c r="L74" s="4">
        <v>0</v>
      </c>
      <c r="M74" s="4">
        <v>1.1000000000000001E-3</v>
      </c>
      <c r="N74" s="8">
        <f>K74/'סכום נכסי הקרן'!$C$43</f>
        <v>2.0522276055040637E-5</v>
      </c>
    </row>
    <row r="75" spans="2:14" x14ac:dyDescent="0.2">
      <c r="B75" s="3" t="s">
        <v>343</v>
      </c>
      <c r="C75" s="3">
        <v>445015</v>
      </c>
      <c r="D75" s="3" t="s">
        <v>256</v>
      </c>
      <c r="E75" s="3" t="s">
        <v>273</v>
      </c>
      <c r="F75" s="3">
        <v>520039413</v>
      </c>
      <c r="G75" s="3" t="s">
        <v>286</v>
      </c>
      <c r="H75" s="3" t="s">
        <v>59</v>
      </c>
      <c r="I75" s="3">
        <v>3</v>
      </c>
      <c r="J75" s="5">
        <v>3074</v>
      </c>
      <c r="K75" s="3">
        <v>0.09</v>
      </c>
      <c r="L75" s="4">
        <v>0</v>
      </c>
      <c r="M75" s="4">
        <v>1.6999999999999999E-3</v>
      </c>
      <c r="N75" s="8">
        <f>K75/'סכום נכסי הקרן'!$C$43</f>
        <v>3.0783414082560958E-5</v>
      </c>
    </row>
    <row r="76" spans="2:14" x14ac:dyDescent="0.2">
      <c r="B76" s="3" t="s">
        <v>344</v>
      </c>
      <c r="C76" s="3">
        <v>1081686</v>
      </c>
      <c r="D76" s="3" t="s">
        <v>256</v>
      </c>
      <c r="E76" s="3" t="s">
        <v>273</v>
      </c>
      <c r="F76" s="3">
        <v>520043720</v>
      </c>
      <c r="G76" s="3" t="s">
        <v>283</v>
      </c>
      <c r="H76" s="3" t="s">
        <v>59</v>
      </c>
      <c r="I76" s="3">
        <v>6</v>
      </c>
      <c r="J76" s="5">
        <v>2070</v>
      </c>
      <c r="K76" s="3">
        <v>0.12</v>
      </c>
      <c r="L76" s="4">
        <v>0</v>
      </c>
      <c r="M76" s="4">
        <v>2.2000000000000001E-3</v>
      </c>
      <c r="N76" s="8">
        <f>K76/'סכום נכסי הקרן'!$C$43</f>
        <v>4.1044552110081275E-5</v>
      </c>
    </row>
    <row r="77" spans="2:14" x14ac:dyDescent="0.2">
      <c r="B77" s="3" t="s">
        <v>345</v>
      </c>
      <c r="C77" s="3">
        <v>1087824</v>
      </c>
      <c r="D77" s="3" t="s">
        <v>256</v>
      </c>
      <c r="E77" s="3" t="s">
        <v>273</v>
      </c>
      <c r="F77" s="3">
        <v>520017146</v>
      </c>
      <c r="G77" s="3" t="s">
        <v>346</v>
      </c>
      <c r="H77" s="3" t="s">
        <v>59</v>
      </c>
      <c r="I77" s="3">
        <v>52</v>
      </c>
      <c r="J77" s="3">
        <v>255.3</v>
      </c>
      <c r="K77" s="3">
        <v>0.13</v>
      </c>
      <c r="L77" s="4">
        <v>0</v>
      </c>
      <c r="M77" s="4">
        <v>2.3999999999999998E-3</v>
      </c>
      <c r="N77" s="8">
        <f>K77/'סכום נכסי הקרן'!$C$43</f>
        <v>4.4464931452588047E-5</v>
      </c>
    </row>
    <row r="78" spans="2:14" x14ac:dyDescent="0.2">
      <c r="B78" s="3" t="s">
        <v>347</v>
      </c>
      <c r="C78" s="3">
        <v>1091354</v>
      </c>
      <c r="D78" s="3" t="s">
        <v>256</v>
      </c>
      <c r="E78" s="3" t="s">
        <v>273</v>
      </c>
      <c r="F78" s="3">
        <v>510560188</v>
      </c>
      <c r="G78" s="3" t="s">
        <v>283</v>
      </c>
      <c r="H78" s="3" t="s">
        <v>59</v>
      </c>
      <c r="I78" s="3">
        <v>2</v>
      </c>
      <c r="J78" s="5">
        <v>6598</v>
      </c>
      <c r="K78" s="3">
        <v>0.13</v>
      </c>
      <c r="L78" s="4">
        <v>0</v>
      </c>
      <c r="M78" s="4">
        <v>2.3999999999999998E-3</v>
      </c>
      <c r="N78" s="8">
        <f>K78/'סכום נכסי הקרן'!$C$43</f>
        <v>4.4464931452588047E-5</v>
      </c>
    </row>
    <row r="79" spans="2:14" x14ac:dyDescent="0.2">
      <c r="B79" s="3" t="s">
        <v>348</v>
      </c>
      <c r="C79" s="3">
        <v>1090117</v>
      </c>
      <c r="D79" s="3" t="s">
        <v>256</v>
      </c>
      <c r="E79" s="3" t="s">
        <v>273</v>
      </c>
      <c r="F79" s="3">
        <v>512288713</v>
      </c>
      <c r="G79" s="3" t="s">
        <v>349</v>
      </c>
      <c r="H79" s="3" t="s">
        <v>59</v>
      </c>
      <c r="I79" s="3">
        <v>3</v>
      </c>
      <c r="J79" s="5">
        <v>1383</v>
      </c>
      <c r="K79" s="3">
        <v>0.04</v>
      </c>
      <c r="L79" s="4">
        <v>0</v>
      </c>
      <c r="M79" s="4">
        <v>6.9999999999999999E-4</v>
      </c>
      <c r="N79" s="8">
        <f>K79/'סכום נכסי הקרן'!$C$43</f>
        <v>1.3681517370027091E-5</v>
      </c>
    </row>
    <row r="80" spans="2:14" x14ac:dyDescent="0.2">
      <c r="B80" s="3" t="s">
        <v>350</v>
      </c>
      <c r="C80" s="3">
        <v>1132356</v>
      </c>
      <c r="D80" s="3" t="s">
        <v>256</v>
      </c>
      <c r="E80" s="3" t="s">
        <v>273</v>
      </c>
      <c r="F80" s="3">
        <v>515001659</v>
      </c>
      <c r="G80" s="3" t="s">
        <v>351</v>
      </c>
      <c r="H80" s="3" t="s">
        <v>59</v>
      </c>
      <c r="I80" s="3">
        <v>10</v>
      </c>
      <c r="J80" s="5">
        <v>1270</v>
      </c>
      <c r="K80" s="3">
        <v>0.13</v>
      </c>
      <c r="L80" s="4">
        <v>0</v>
      </c>
      <c r="M80" s="4">
        <v>2.3E-3</v>
      </c>
      <c r="N80" s="8">
        <f>K80/'סכום נכסי הקרן'!$C$43</f>
        <v>4.4464931452588047E-5</v>
      </c>
    </row>
    <row r="81" spans="2:14" x14ac:dyDescent="0.2">
      <c r="B81" s="3" t="s">
        <v>352</v>
      </c>
      <c r="C81" s="3">
        <v>1101534</v>
      </c>
      <c r="D81" s="3" t="s">
        <v>256</v>
      </c>
      <c r="E81" s="3" t="s">
        <v>273</v>
      </c>
      <c r="F81" s="3">
        <v>511930125</v>
      </c>
      <c r="G81" s="3" t="s">
        <v>293</v>
      </c>
      <c r="H81" s="3" t="s">
        <v>59</v>
      </c>
      <c r="I81" s="3">
        <v>10</v>
      </c>
      <c r="J81" s="5">
        <v>3100</v>
      </c>
      <c r="K81" s="3">
        <v>0.31</v>
      </c>
      <c r="L81" s="4">
        <v>0</v>
      </c>
      <c r="M81" s="4">
        <v>5.5999999999999999E-3</v>
      </c>
      <c r="N81" s="8">
        <f>K81/'סכום נכסי הקרן'!$C$43</f>
        <v>1.0603175961770996E-4</v>
      </c>
    </row>
    <row r="82" spans="2:14" x14ac:dyDescent="0.2">
      <c r="B82" s="3" t="s">
        <v>353</v>
      </c>
      <c r="C82" s="3">
        <v>1107663</v>
      </c>
      <c r="D82" s="3" t="s">
        <v>256</v>
      </c>
      <c r="E82" s="3" t="s">
        <v>273</v>
      </c>
      <c r="F82" s="3">
        <v>512832742</v>
      </c>
      <c r="G82" s="3" t="s">
        <v>293</v>
      </c>
      <c r="H82" s="3" t="s">
        <v>59</v>
      </c>
      <c r="I82" s="3">
        <v>2</v>
      </c>
      <c r="J82" s="5">
        <v>8430</v>
      </c>
      <c r="K82" s="3">
        <v>0.17</v>
      </c>
      <c r="L82" s="4">
        <v>0</v>
      </c>
      <c r="M82" s="4">
        <v>3.0000000000000001E-3</v>
      </c>
      <c r="N82" s="8">
        <f>K82/'סכום נכסי הקרן'!$C$43</f>
        <v>5.8146448822615143E-5</v>
      </c>
    </row>
    <row r="83" spans="2:14" x14ac:dyDescent="0.2">
      <c r="B83" s="3" t="s">
        <v>354</v>
      </c>
      <c r="C83" s="3">
        <v>1095835</v>
      </c>
      <c r="D83" s="3" t="s">
        <v>256</v>
      </c>
      <c r="E83" s="3" t="s">
        <v>273</v>
      </c>
      <c r="F83" s="3">
        <v>511659401</v>
      </c>
      <c r="G83" s="3" t="s">
        <v>283</v>
      </c>
      <c r="H83" s="3" t="s">
        <v>59</v>
      </c>
      <c r="I83" s="3">
        <v>11</v>
      </c>
      <c r="J83" s="5">
        <v>3839</v>
      </c>
      <c r="K83" s="3">
        <v>0.42</v>
      </c>
      <c r="L83" s="4">
        <v>0</v>
      </c>
      <c r="M83" s="4">
        <v>7.6E-3</v>
      </c>
      <c r="N83" s="8">
        <f>K83/'סכום נכסי הקרן'!$C$43</f>
        <v>1.4365593238528445E-4</v>
      </c>
    </row>
    <row r="84" spans="2:14" x14ac:dyDescent="0.2">
      <c r="B84" s="3" t="s">
        <v>355</v>
      </c>
      <c r="C84" s="3">
        <v>1100957</v>
      </c>
      <c r="D84" s="3" t="s">
        <v>256</v>
      </c>
      <c r="E84" s="3" t="s">
        <v>273</v>
      </c>
      <c r="F84" s="3">
        <v>510119068</v>
      </c>
      <c r="G84" s="3" t="s">
        <v>349</v>
      </c>
      <c r="H84" s="3" t="s">
        <v>59</v>
      </c>
      <c r="I84" s="3">
        <v>18</v>
      </c>
      <c r="J84" s="3">
        <v>463.9</v>
      </c>
      <c r="K84" s="3">
        <v>0.08</v>
      </c>
      <c r="L84" s="4">
        <v>0</v>
      </c>
      <c r="M84" s="4">
        <v>1.5E-3</v>
      </c>
      <c r="N84" s="8">
        <f>K84/'סכום נכסי הקרן'!$C$43</f>
        <v>2.7363034740054182E-5</v>
      </c>
    </row>
    <row r="85" spans="2:14" x14ac:dyDescent="0.2">
      <c r="B85" s="3" t="s">
        <v>356</v>
      </c>
      <c r="C85" s="3">
        <v>1133875</v>
      </c>
      <c r="D85" s="3" t="s">
        <v>256</v>
      </c>
      <c r="E85" s="3" t="s">
        <v>273</v>
      </c>
      <c r="F85" s="3">
        <v>514892801</v>
      </c>
      <c r="G85" s="3" t="s">
        <v>351</v>
      </c>
      <c r="H85" s="3" t="s">
        <v>59</v>
      </c>
      <c r="I85" s="3">
        <v>9</v>
      </c>
      <c r="J85" s="3">
        <v>837.9</v>
      </c>
      <c r="K85" s="3">
        <v>0.08</v>
      </c>
      <c r="L85" s="4">
        <v>0</v>
      </c>
      <c r="M85" s="4">
        <v>1.4E-3</v>
      </c>
      <c r="N85" s="8">
        <f>K85/'סכום נכסי הקרן'!$C$43</f>
        <v>2.7363034740054182E-5</v>
      </c>
    </row>
    <row r="86" spans="2:14" x14ac:dyDescent="0.2">
      <c r="B86" s="3" t="s">
        <v>357</v>
      </c>
      <c r="C86" s="3">
        <v>1104249</v>
      </c>
      <c r="D86" s="3" t="s">
        <v>256</v>
      </c>
      <c r="E86" s="3" t="s">
        <v>273</v>
      </c>
      <c r="F86" s="3">
        <v>513770669</v>
      </c>
      <c r="G86" s="3" t="s">
        <v>293</v>
      </c>
      <c r="H86" s="3" t="s">
        <v>59</v>
      </c>
      <c r="I86" s="3">
        <v>1</v>
      </c>
      <c r="J86" s="5">
        <v>15550</v>
      </c>
      <c r="K86" s="3">
        <v>0.16</v>
      </c>
      <c r="L86" s="4">
        <v>0</v>
      </c>
      <c r="M86" s="4">
        <v>2.8E-3</v>
      </c>
      <c r="N86" s="8">
        <f>K86/'סכום נכסי הקרן'!$C$43</f>
        <v>5.4726069480108364E-5</v>
      </c>
    </row>
    <row r="87" spans="2:14" x14ac:dyDescent="0.2">
      <c r="B87" s="3" t="s">
        <v>358</v>
      </c>
      <c r="C87" s="3">
        <v>1105055</v>
      </c>
      <c r="D87" s="3" t="s">
        <v>256</v>
      </c>
      <c r="E87" s="3" t="s">
        <v>273</v>
      </c>
      <c r="F87" s="3">
        <v>512838723</v>
      </c>
      <c r="G87" s="3" t="s">
        <v>335</v>
      </c>
      <c r="H87" s="3" t="s">
        <v>59</v>
      </c>
      <c r="I87" s="3">
        <v>4</v>
      </c>
      <c r="J87" s="5">
        <v>1960</v>
      </c>
      <c r="K87" s="3">
        <v>0.08</v>
      </c>
      <c r="L87" s="4">
        <v>0</v>
      </c>
      <c r="M87" s="4">
        <v>1.4E-3</v>
      </c>
      <c r="N87" s="8">
        <f>K87/'סכום נכסי הקרן'!$C$43</f>
        <v>2.7363034740054182E-5</v>
      </c>
    </row>
    <row r="88" spans="2:14" x14ac:dyDescent="0.2">
      <c r="B88" s="3" t="s">
        <v>359</v>
      </c>
      <c r="C88" s="3">
        <v>566018</v>
      </c>
      <c r="D88" s="3" t="s">
        <v>256</v>
      </c>
      <c r="E88" s="3" t="s">
        <v>273</v>
      </c>
      <c r="F88" s="3">
        <v>520007469</v>
      </c>
      <c r="G88" s="3" t="s">
        <v>322</v>
      </c>
      <c r="H88" s="3" t="s">
        <v>59</v>
      </c>
      <c r="I88" s="3">
        <v>4</v>
      </c>
      <c r="J88" s="5">
        <v>3497</v>
      </c>
      <c r="K88" s="3">
        <v>0.14000000000000001</v>
      </c>
      <c r="L88" s="4">
        <v>0</v>
      </c>
      <c r="M88" s="4">
        <v>2.5000000000000001E-3</v>
      </c>
      <c r="N88" s="8">
        <f>K88/'סכום נכסי הקרן'!$C$43</f>
        <v>4.7885310795094826E-5</v>
      </c>
    </row>
    <row r="89" spans="2:14" x14ac:dyDescent="0.2">
      <c r="B89" s="3" t="s">
        <v>360</v>
      </c>
      <c r="C89" s="3">
        <v>1106855</v>
      </c>
      <c r="D89" s="3" t="s">
        <v>256</v>
      </c>
      <c r="E89" s="3" t="s">
        <v>273</v>
      </c>
      <c r="F89" s="3">
        <v>513009043</v>
      </c>
      <c r="G89" s="3" t="s">
        <v>335</v>
      </c>
      <c r="H89" s="3" t="s">
        <v>59</v>
      </c>
      <c r="I89" s="3">
        <v>6</v>
      </c>
      <c r="J89" s="5">
        <v>4315</v>
      </c>
      <c r="K89" s="3">
        <v>0.26</v>
      </c>
      <c r="L89" s="4">
        <v>0</v>
      </c>
      <c r="M89" s="4">
        <v>4.7000000000000002E-3</v>
      </c>
      <c r="N89" s="8">
        <f>K89/'סכום נכסי הקרן'!$C$43</f>
        <v>8.8929862905176094E-5</v>
      </c>
    </row>
    <row r="90" spans="2:14" x14ac:dyDescent="0.2">
      <c r="B90" s="3" t="s">
        <v>361</v>
      </c>
      <c r="C90" s="3">
        <v>127019</v>
      </c>
      <c r="D90" s="3" t="s">
        <v>256</v>
      </c>
      <c r="E90" s="3" t="s">
        <v>273</v>
      </c>
      <c r="F90" s="3">
        <v>520034125</v>
      </c>
      <c r="G90" s="3" t="s">
        <v>297</v>
      </c>
      <c r="H90" s="3" t="s">
        <v>59</v>
      </c>
      <c r="I90" s="3">
        <v>1</v>
      </c>
      <c r="J90" s="5">
        <v>7817</v>
      </c>
      <c r="K90" s="3">
        <v>0.08</v>
      </c>
      <c r="L90" s="4">
        <v>0</v>
      </c>
      <c r="M90" s="4">
        <v>1.4E-3</v>
      </c>
      <c r="N90" s="8">
        <f>K90/'סכום נכסי הקרן'!$C$43</f>
        <v>2.7363034740054182E-5</v>
      </c>
    </row>
    <row r="91" spans="2:14" x14ac:dyDescent="0.2">
      <c r="B91" s="3" t="s">
        <v>362</v>
      </c>
      <c r="C91" s="3">
        <v>1129501</v>
      </c>
      <c r="D91" s="3" t="s">
        <v>256</v>
      </c>
      <c r="E91" s="3" t="s">
        <v>273</v>
      </c>
      <c r="F91" s="3">
        <v>513910703</v>
      </c>
      <c r="G91" s="3" t="s">
        <v>322</v>
      </c>
      <c r="H91" s="3" t="s">
        <v>59</v>
      </c>
      <c r="I91" s="3">
        <v>1</v>
      </c>
      <c r="J91" s="5">
        <v>18640</v>
      </c>
      <c r="K91" s="3">
        <v>0.19</v>
      </c>
      <c r="L91" s="4">
        <v>0</v>
      </c>
      <c r="M91" s="4">
        <v>3.3999999999999998E-3</v>
      </c>
      <c r="N91" s="8">
        <f>K91/'סכום נכסי הקרן'!$C$43</f>
        <v>6.4987207507628681E-5</v>
      </c>
    </row>
    <row r="92" spans="2:14" x14ac:dyDescent="0.2">
      <c r="B92" s="3" t="s">
        <v>363</v>
      </c>
      <c r="C92" s="3">
        <v>1136639</v>
      </c>
      <c r="D92" s="3" t="s">
        <v>256</v>
      </c>
      <c r="E92" s="3" t="s">
        <v>273</v>
      </c>
      <c r="F92" s="3">
        <v>2053</v>
      </c>
      <c r="G92" s="3" t="s">
        <v>335</v>
      </c>
      <c r="H92" s="3" t="s">
        <v>59</v>
      </c>
      <c r="I92" s="3">
        <v>41</v>
      </c>
      <c r="J92" s="3">
        <v>277.5</v>
      </c>
      <c r="K92" s="3">
        <v>0.11</v>
      </c>
      <c r="L92" s="4">
        <v>0</v>
      </c>
      <c r="M92" s="4">
        <v>2.0999999999999999E-3</v>
      </c>
      <c r="N92" s="8">
        <f>K92/'סכום נכסי הקרן'!$C$43</f>
        <v>3.7624172767574502E-5</v>
      </c>
    </row>
    <row r="93" spans="2:14" x14ac:dyDescent="0.2">
      <c r="B93" s="3" t="s">
        <v>364</v>
      </c>
      <c r="C93" s="3">
        <v>1098920</v>
      </c>
      <c r="D93" s="3" t="s">
        <v>256</v>
      </c>
      <c r="E93" s="3" t="s">
        <v>273</v>
      </c>
      <c r="F93" s="3">
        <v>513821488</v>
      </c>
      <c r="G93" s="3" t="s">
        <v>283</v>
      </c>
      <c r="H93" s="3" t="s">
        <v>59</v>
      </c>
      <c r="I93" s="3">
        <v>27</v>
      </c>
      <c r="J93" s="5">
        <v>1062</v>
      </c>
      <c r="K93" s="3">
        <v>0.28999999999999998</v>
      </c>
      <c r="L93" s="4">
        <v>0</v>
      </c>
      <c r="M93" s="4">
        <v>5.1999999999999998E-3</v>
      </c>
      <c r="N93" s="8">
        <f>K93/'סכום נכסי הקרן'!$C$43</f>
        <v>9.9191000932696404E-5</v>
      </c>
    </row>
    <row r="94" spans="2:14" x14ac:dyDescent="0.2">
      <c r="B94" s="3" t="s">
        <v>365</v>
      </c>
      <c r="C94" s="3">
        <v>1123355</v>
      </c>
      <c r="D94" s="3" t="s">
        <v>256</v>
      </c>
      <c r="E94" s="3" t="s">
        <v>273</v>
      </c>
      <c r="F94" s="3">
        <v>513901371</v>
      </c>
      <c r="G94" s="3" t="s">
        <v>286</v>
      </c>
      <c r="H94" s="3" t="s">
        <v>59</v>
      </c>
      <c r="I94" s="3">
        <v>13</v>
      </c>
      <c r="J94" s="3">
        <v>238.9</v>
      </c>
      <c r="K94" s="3">
        <v>0.03</v>
      </c>
      <c r="L94" s="4">
        <v>0</v>
      </c>
      <c r="M94" s="4">
        <v>5.9999999999999995E-4</v>
      </c>
      <c r="N94" s="8">
        <f>K94/'סכום נכסי הקרן'!$C$43</f>
        <v>1.0261138027520319E-5</v>
      </c>
    </row>
    <row r="95" spans="2:14" x14ac:dyDescent="0.2">
      <c r="B95" s="3" t="s">
        <v>366</v>
      </c>
      <c r="C95" s="3">
        <v>1136365</v>
      </c>
      <c r="D95" s="3" t="s">
        <v>256</v>
      </c>
      <c r="E95" s="3" t="s">
        <v>273</v>
      </c>
      <c r="F95" s="3">
        <v>2136</v>
      </c>
      <c r="G95" s="3" t="s">
        <v>335</v>
      </c>
      <c r="H95" s="3" t="s">
        <v>59</v>
      </c>
      <c r="I95" s="3">
        <v>11</v>
      </c>
      <c r="J95" s="5">
        <v>1450</v>
      </c>
      <c r="K95" s="3">
        <v>0.16</v>
      </c>
      <c r="L95" s="4">
        <v>0</v>
      </c>
      <c r="M95" s="4">
        <v>2.8999999999999998E-3</v>
      </c>
      <c r="N95" s="8">
        <f>K95/'סכום נכסי הקרן'!$C$43</f>
        <v>5.4726069480108364E-5</v>
      </c>
    </row>
    <row r="96" spans="2:14" x14ac:dyDescent="0.2">
      <c r="B96" s="3" t="s">
        <v>367</v>
      </c>
      <c r="C96" s="3">
        <v>1121300</v>
      </c>
      <c r="D96" s="3" t="s">
        <v>256</v>
      </c>
      <c r="E96" s="3" t="s">
        <v>273</v>
      </c>
      <c r="F96" s="3">
        <v>513951251</v>
      </c>
      <c r="G96" s="3" t="s">
        <v>280</v>
      </c>
      <c r="H96" s="3" t="s">
        <v>59</v>
      </c>
      <c r="I96" s="3">
        <v>3</v>
      </c>
      <c r="J96" s="5">
        <v>15620</v>
      </c>
      <c r="K96" s="3">
        <v>0.47</v>
      </c>
      <c r="L96" s="4">
        <v>0</v>
      </c>
      <c r="M96" s="4">
        <v>8.5000000000000006E-3</v>
      </c>
      <c r="N96" s="8">
        <f>K96/'סכום נכסי הקרן'!$C$43</f>
        <v>1.6075782909781832E-4</v>
      </c>
    </row>
    <row r="97" spans="2:14" x14ac:dyDescent="0.2">
      <c r="B97" s="3" t="s">
        <v>368</v>
      </c>
      <c r="C97" s="3">
        <v>505016</v>
      </c>
      <c r="D97" s="3" t="s">
        <v>256</v>
      </c>
      <c r="E97" s="3" t="s">
        <v>273</v>
      </c>
      <c r="F97" s="3">
        <v>520039066</v>
      </c>
      <c r="G97" s="3" t="s">
        <v>283</v>
      </c>
      <c r="H97" s="3" t="s">
        <v>59</v>
      </c>
      <c r="I97" s="3">
        <v>3</v>
      </c>
      <c r="J97" s="5">
        <v>4388</v>
      </c>
      <c r="K97" s="3">
        <v>0.13</v>
      </c>
      <c r="L97" s="4">
        <v>0</v>
      </c>
      <c r="M97" s="4">
        <v>2.3999999999999998E-3</v>
      </c>
      <c r="N97" s="8">
        <f>K97/'סכום נכסי הקרן'!$C$43</f>
        <v>4.4464931452588047E-5</v>
      </c>
    </row>
    <row r="98" spans="2:14" ht="15" x14ac:dyDescent="0.25">
      <c r="B98" s="1" t="s">
        <v>369</v>
      </c>
      <c r="K98" s="1">
        <v>11.18</v>
      </c>
      <c r="L98" s="2">
        <v>0</v>
      </c>
      <c r="M98" s="2">
        <v>0.2016</v>
      </c>
      <c r="N98" s="2">
        <f>K98/'סכום נכסי הקרן'!$C$43</f>
        <v>3.8239841049225718E-3</v>
      </c>
    </row>
    <row r="99" spans="2:14" ht="15" x14ac:dyDescent="0.25">
      <c r="B99" s="1" t="s">
        <v>370</v>
      </c>
    </row>
    <row r="100" spans="2:14" x14ac:dyDescent="0.2">
      <c r="B100" s="3" t="s">
        <v>371</v>
      </c>
      <c r="C100" s="3">
        <v>1129543</v>
      </c>
      <c r="D100" s="3" t="s">
        <v>256</v>
      </c>
      <c r="E100" s="3" t="s">
        <v>273</v>
      </c>
      <c r="F100" s="3">
        <v>2279206</v>
      </c>
      <c r="G100" s="3" t="s">
        <v>335</v>
      </c>
      <c r="H100" s="3" t="s">
        <v>59</v>
      </c>
      <c r="I100" s="3">
        <v>76</v>
      </c>
      <c r="J100" s="5">
        <v>4410</v>
      </c>
      <c r="K100" s="3">
        <v>3.35</v>
      </c>
      <c r="L100" s="4">
        <v>0</v>
      </c>
      <c r="M100" s="4">
        <v>6.0499999999999998E-2</v>
      </c>
      <c r="N100" s="8">
        <f>K100/'סכום נכסי הקרן'!$C$43</f>
        <v>1.1458270797397689E-3</v>
      </c>
    </row>
    <row r="101" spans="2:14" x14ac:dyDescent="0.2">
      <c r="B101" s="3" t="s">
        <v>372</v>
      </c>
      <c r="C101" s="3">
        <v>1134139</v>
      </c>
      <c r="D101" s="3" t="s">
        <v>256</v>
      </c>
      <c r="E101" s="3" t="s">
        <v>273</v>
      </c>
      <c r="F101" s="3">
        <v>520031071</v>
      </c>
      <c r="G101" s="3" t="s">
        <v>297</v>
      </c>
      <c r="H101" s="3" t="s">
        <v>59</v>
      </c>
      <c r="I101" s="3">
        <v>1</v>
      </c>
      <c r="J101" s="5">
        <v>4522</v>
      </c>
      <c r="K101" s="3">
        <v>0.05</v>
      </c>
      <c r="L101" s="4">
        <v>0</v>
      </c>
      <c r="M101" s="4">
        <v>8.0000000000000004E-4</v>
      </c>
      <c r="N101" s="8">
        <f>K101/'סכום נכסי הקרן'!$C$43</f>
        <v>1.7101896712533865E-5</v>
      </c>
    </row>
    <row r="102" spans="2:14" x14ac:dyDescent="0.2">
      <c r="B102" s="3" t="s">
        <v>373</v>
      </c>
      <c r="C102" s="3">
        <v>1130699</v>
      </c>
      <c r="D102" s="3" t="s">
        <v>256</v>
      </c>
      <c r="E102" s="3" t="s">
        <v>273</v>
      </c>
      <c r="F102" s="3">
        <v>729</v>
      </c>
      <c r="G102" s="3" t="s">
        <v>281</v>
      </c>
      <c r="H102" s="3" t="s">
        <v>59</v>
      </c>
      <c r="I102" s="3">
        <v>17</v>
      </c>
      <c r="J102" s="5">
        <v>31930</v>
      </c>
      <c r="K102" s="3">
        <v>5.43</v>
      </c>
      <c r="L102" s="4">
        <v>0</v>
      </c>
      <c r="M102" s="4">
        <v>9.7900000000000001E-2</v>
      </c>
      <c r="N102" s="8">
        <f>K102/'סכום נכסי הקרן'!$C$43</f>
        <v>1.8572659829811777E-3</v>
      </c>
    </row>
    <row r="103" spans="2:14" x14ac:dyDescent="0.2">
      <c r="B103" s="3" t="s">
        <v>374</v>
      </c>
      <c r="C103" s="3">
        <v>1087659</v>
      </c>
      <c r="D103" s="3" t="s">
        <v>256</v>
      </c>
      <c r="E103" s="3" t="s">
        <v>273</v>
      </c>
      <c r="F103" s="3">
        <v>917</v>
      </c>
      <c r="G103" s="3" t="s">
        <v>286</v>
      </c>
      <c r="H103" s="3" t="s">
        <v>59</v>
      </c>
      <c r="I103" s="3">
        <v>3</v>
      </c>
      <c r="J103" s="5">
        <v>5536</v>
      </c>
      <c r="K103" s="3">
        <v>0.17</v>
      </c>
      <c r="L103" s="4">
        <v>0</v>
      </c>
      <c r="M103" s="4">
        <v>3.0000000000000001E-3</v>
      </c>
      <c r="N103" s="8">
        <f>K103/'סכום נכסי הקרן'!$C$43</f>
        <v>5.8146448822615143E-5</v>
      </c>
    </row>
    <row r="104" spans="2:14" x14ac:dyDescent="0.2">
      <c r="B104" s="3" t="s">
        <v>375</v>
      </c>
      <c r="C104" s="3">
        <v>1136704</v>
      </c>
      <c r="D104" s="3" t="s">
        <v>256</v>
      </c>
      <c r="E104" s="3" t="s">
        <v>273</v>
      </c>
      <c r="F104" s="3">
        <v>2138</v>
      </c>
      <c r="G104" s="3" t="s">
        <v>281</v>
      </c>
      <c r="H104" s="3" t="s">
        <v>59</v>
      </c>
      <c r="I104" s="3">
        <v>15</v>
      </c>
      <c r="J104" s="5">
        <v>14560</v>
      </c>
      <c r="K104" s="3">
        <v>2.1800000000000002</v>
      </c>
      <c r="L104" s="4">
        <v>0</v>
      </c>
      <c r="M104" s="4">
        <v>3.9399999999999998E-2</v>
      </c>
      <c r="N104" s="8">
        <f>K104/'סכום נכסי הקרן'!$C$43</f>
        <v>7.4564269666647649E-4</v>
      </c>
    </row>
    <row r="105" spans="2:14" ht="15" x14ac:dyDescent="0.25">
      <c r="B105" s="1" t="s">
        <v>376</v>
      </c>
      <c r="K105" s="1">
        <v>0</v>
      </c>
      <c r="L105" s="2">
        <v>0</v>
      </c>
      <c r="M105" s="2">
        <v>0</v>
      </c>
      <c r="N105" s="2">
        <f>K105/'סכום נכסי הקרן'!$C$43</f>
        <v>0</v>
      </c>
    </row>
    <row r="106" spans="2:14" ht="15" x14ac:dyDescent="0.25">
      <c r="B106" s="1" t="s">
        <v>377</v>
      </c>
    </row>
    <row r="107" spans="2:14" ht="15" x14ac:dyDescent="0.25">
      <c r="B107" s="1" t="s">
        <v>117</v>
      </c>
      <c r="K107" s="1">
        <v>0</v>
      </c>
      <c r="L107" s="2">
        <v>0</v>
      </c>
      <c r="M107" s="2">
        <v>0</v>
      </c>
      <c r="N107" s="2">
        <v>0</v>
      </c>
    </row>
    <row r="108" spans="2:14" ht="15" x14ac:dyDescent="0.25">
      <c r="B108" s="1" t="s">
        <v>205</v>
      </c>
      <c r="K108" s="1">
        <v>0</v>
      </c>
      <c r="L108" s="2">
        <v>0</v>
      </c>
      <c r="M108" s="2">
        <v>0</v>
      </c>
      <c r="N108" s="2">
        <v>0</v>
      </c>
    </row>
    <row r="109" spans="2:14" ht="15" x14ac:dyDescent="0.25">
      <c r="B109" s="1" t="s">
        <v>206</v>
      </c>
    </row>
    <row r="110" spans="2:14" ht="15" x14ac:dyDescent="0.25">
      <c r="B110" s="1" t="s">
        <v>207</v>
      </c>
      <c r="K110" s="1">
        <v>0</v>
      </c>
      <c r="L110" s="2">
        <v>0</v>
      </c>
      <c r="M110" s="2">
        <v>0</v>
      </c>
      <c r="N110" s="2">
        <v>0</v>
      </c>
    </row>
    <row r="111" spans="2:14" ht="15" x14ac:dyDescent="0.25">
      <c r="B111" s="1" t="s">
        <v>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>
      <selection activeCell="M16" sqref="M16:M18"/>
    </sheetView>
  </sheetViews>
  <sheetFormatPr defaultRowHeight="14.25" x14ac:dyDescent="0.2"/>
  <sheetData>
    <row r="1" spans="2:13" ht="15" x14ac:dyDescent="0.25">
      <c r="B1" s="1" t="s">
        <v>0</v>
      </c>
      <c r="C1" s="1" t="s">
        <v>1</v>
      </c>
    </row>
    <row r="2" spans="2:13" ht="15" x14ac:dyDescent="0.25">
      <c r="B2" s="1" t="s">
        <v>2</v>
      </c>
    </row>
    <row r="3" spans="2:13" ht="15" x14ac:dyDescent="0.25">
      <c r="B3" s="1" t="s">
        <v>3</v>
      </c>
    </row>
    <row r="4" spans="2:13" ht="15" x14ac:dyDescent="0.25">
      <c r="B4" s="1" t="s">
        <v>697</v>
      </c>
    </row>
    <row r="5" spans="2:13" ht="15" x14ac:dyDescent="0.25">
      <c r="B5" s="1" t="s">
        <v>234</v>
      </c>
    </row>
    <row r="6" spans="2:13" ht="15" x14ac:dyDescent="0.25">
      <c r="B6" s="1" t="s">
        <v>249</v>
      </c>
    </row>
    <row r="8" spans="2:13" ht="15" x14ac:dyDescent="0.25">
      <c r="B8" s="1" t="s">
        <v>5</v>
      </c>
      <c r="C8" s="1" t="s">
        <v>6</v>
      </c>
      <c r="D8" s="1" t="s">
        <v>240</v>
      </c>
      <c r="E8" s="1" t="s">
        <v>119</v>
      </c>
      <c r="F8" s="1" t="s">
        <v>7</v>
      </c>
      <c r="G8" s="1" t="s">
        <v>12</v>
      </c>
      <c r="H8" s="1" t="s">
        <v>15</v>
      </c>
      <c r="I8" s="1" t="s">
        <v>138</v>
      </c>
      <c r="J8" s="1" t="s">
        <v>164</v>
      </c>
      <c r="K8" s="1" t="s">
        <v>17</v>
      </c>
      <c r="L8" s="1" t="s">
        <v>18</v>
      </c>
      <c r="M8" s="1" t="s">
        <v>243</v>
      </c>
    </row>
    <row r="9" spans="2:13" ht="15" x14ac:dyDescent="0.25">
      <c r="I9" s="1" t="s">
        <v>139</v>
      </c>
      <c r="J9" s="1" t="s">
        <v>22</v>
      </c>
      <c r="K9" s="1" t="s">
        <v>21</v>
      </c>
      <c r="L9" s="1" t="s">
        <v>21</v>
      </c>
      <c r="M9" s="1" t="s">
        <v>21</v>
      </c>
    </row>
    <row r="10" spans="2:13" ht="15" x14ac:dyDescent="0.25">
      <c r="B10" s="1" t="s">
        <v>250</v>
      </c>
      <c r="J10" s="1">
        <v>92.21</v>
      </c>
      <c r="K10" s="2">
        <v>0</v>
      </c>
      <c r="L10" s="2">
        <v>1</v>
      </c>
      <c r="M10" s="2">
        <f>J10/'סכום נכסי הקרן'!$C$43</f>
        <v>3.153931791725495E-2</v>
      </c>
    </row>
    <row r="11" spans="2:13" ht="15" x14ac:dyDescent="0.25">
      <c r="B11" s="1" t="s">
        <v>46</v>
      </c>
      <c r="J11" s="1">
        <v>92.21</v>
      </c>
      <c r="K11" s="2">
        <v>0</v>
      </c>
      <c r="L11" s="2">
        <v>1</v>
      </c>
      <c r="M11" s="2">
        <f>J11/'סכום נכסי הקרן'!$C$43</f>
        <v>3.153931791725495E-2</v>
      </c>
    </row>
    <row r="12" spans="2:13" ht="15" x14ac:dyDescent="0.25">
      <c r="B12" s="1" t="s">
        <v>251</v>
      </c>
      <c r="J12" s="1">
        <v>0</v>
      </c>
      <c r="K12" s="2">
        <v>0</v>
      </c>
      <c r="L12" s="2">
        <v>0</v>
      </c>
      <c r="M12" s="2">
        <f>J12/'סכום נכסי הקרן'!$C$43</f>
        <v>0</v>
      </c>
    </row>
    <row r="13" spans="2:13" ht="15" x14ac:dyDescent="0.25">
      <c r="B13" s="1" t="s">
        <v>252</v>
      </c>
    </row>
    <row r="14" spans="2:13" ht="15" x14ac:dyDescent="0.25">
      <c r="B14" s="1" t="s">
        <v>253</v>
      </c>
      <c r="J14" s="1">
        <v>92.21</v>
      </c>
      <c r="K14" s="2">
        <v>0</v>
      </c>
      <c r="L14" s="2">
        <v>1</v>
      </c>
      <c r="M14" s="2">
        <f>J14/'סכום נכסי הקרן'!$C$43</f>
        <v>3.153931791725495E-2</v>
      </c>
    </row>
    <row r="15" spans="2:13" ht="15" x14ac:dyDescent="0.25">
      <c r="B15" s="1" t="s">
        <v>254</v>
      </c>
    </row>
    <row r="16" spans="2:13" x14ac:dyDescent="0.2">
      <c r="B16" s="3" t="s">
        <v>255</v>
      </c>
      <c r="C16" s="3">
        <v>1095710</v>
      </c>
      <c r="D16" s="3" t="s">
        <v>256</v>
      </c>
      <c r="E16" s="3">
        <v>513594101</v>
      </c>
      <c r="F16" s="3" t="s">
        <v>201</v>
      </c>
      <c r="G16" s="3" t="s">
        <v>59</v>
      </c>
      <c r="H16" s="3">
        <v>492</v>
      </c>
      <c r="I16" s="5">
        <v>9371</v>
      </c>
      <c r="J16" s="3">
        <v>46.11</v>
      </c>
      <c r="K16" s="4">
        <v>0</v>
      </c>
      <c r="L16" s="4">
        <v>0.5</v>
      </c>
      <c r="M16" s="8">
        <f>J16/'סכום נכסי הקרן'!$C$43</f>
        <v>1.5771369148298728E-2</v>
      </c>
    </row>
    <row r="17" spans="2:13" x14ac:dyDescent="0.2">
      <c r="B17" s="3" t="s">
        <v>257</v>
      </c>
      <c r="C17" s="3">
        <v>1122647</v>
      </c>
      <c r="D17" s="3" t="s">
        <v>256</v>
      </c>
      <c r="E17" s="3">
        <v>513944660</v>
      </c>
      <c r="F17" s="3" t="s">
        <v>201</v>
      </c>
      <c r="G17" s="3" t="s">
        <v>59</v>
      </c>
      <c r="H17" s="5">
        <v>1120</v>
      </c>
      <c r="I17" s="5">
        <v>1374</v>
      </c>
      <c r="J17" s="3">
        <v>15.39</v>
      </c>
      <c r="K17" s="4">
        <v>0</v>
      </c>
      <c r="L17" s="4">
        <v>0.16689999999999999</v>
      </c>
      <c r="M17" s="8">
        <f>J17/'סכום נכסי הקרן'!$C$43</f>
        <v>5.2639638081179232E-3</v>
      </c>
    </row>
    <row r="18" spans="2:13" x14ac:dyDescent="0.2">
      <c r="B18" s="3" t="s">
        <v>258</v>
      </c>
      <c r="C18" s="3">
        <v>1129980</v>
      </c>
      <c r="D18" s="3" t="s">
        <v>256</v>
      </c>
      <c r="E18" s="3">
        <v>513815258</v>
      </c>
      <c r="F18" s="3" t="s">
        <v>201</v>
      </c>
      <c r="G18" s="3" t="s">
        <v>59</v>
      </c>
      <c r="H18" s="5">
        <v>1949</v>
      </c>
      <c r="I18" s="5">
        <v>1576</v>
      </c>
      <c r="J18" s="3">
        <v>30.72</v>
      </c>
      <c r="K18" s="4">
        <v>0</v>
      </c>
      <c r="L18" s="4">
        <v>0.33310000000000001</v>
      </c>
      <c r="M18" s="8">
        <f>J18/'סכום נכסי הקרן'!$C$43</f>
        <v>1.0507405340180806E-2</v>
      </c>
    </row>
    <row r="19" spans="2:13" ht="15" x14ac:dyDescent="0.25">
      <c r="B19" s="1" t="s">
        <v>259</v>
      </c>
      <c r="J19" s="1">
        <v>0</v>
      </c>
      <c r="K19" s="2">
        <v>0</v>
      </c>
      <c r="L19" s="2">
        <v>0</v>
      </c>
      <c r="M19" s="2">
        <f>J19/'סכום נכסי הקרן'!$C$43</f>
        <v>0</v>
      </c>
    </row>
    <row r="20" spans="2:13" ht="15" x14ac:dyDescent="0.25">
      <c r="B20" s="1" t="s">
        <v>260</v>
      </c>
    </row>
    <row r="21" spans="2:13" ht="15" x14ac:dyDescent="0.25">
      <c r="B21" s="1" t="s">
        <v>261</v>
      </c>
      <c r="J21" s="1">
        <v>0</v>
      </c>
      <c r="K21" s="2">
        <v>0</v>
      </c>
      <c r="L21" s="2">
        <v>0</v>
      </c>
      <c r="M21" s="2">
        <v>0</v>
      </c>
    </row>
    <row r="22" spans="2:13" ht="15" x14ac:dyDescent="0.25">
      <c r="B22" s="1" t="s">
        <v>262</v>
      </c>
    </row>
    <row r="23" spans="2:13" ht="15" x14ac:dyDescent="0.25">
      <c r="B23" s="1" t="s">
        <v>32</v>
      </c>
      <c r="J23" s="1">
        <v>0</v>
      </c>
      <c r="K23" s="2">
        <v>0</v>
      </c>
      <c r="L23" s="2">
        <v>0</v>
      </c>
      <c r="M23" s="2">
        <v>0</v>
      </c>
    </row>
    <row r="24" spans="2:13" ht="15" x14ac:dyDescent="0.25">
      <c r="B24" s="1" t="s">
        <v>33</v>
      </c>
    </row>
    <row r="25" spans="2:13" ht="15" x14ac:dyDescent="0.25">
      <c r="B25" s="1" t="s">
        <v>263</v>
      </c>
      <c r="J25" s="1">
        <v>0</v>
      </c>
      <c r="K25" s="2">
        <v>0</v>
      </c>
      <c r="L25" s="2">
        <v>0</v>
      </c>
      <c r="M25" s="2">
        <v>0</v>
      </c>
    </row>
    <row r="26" spans="2:13" ht="15" x14ac:dyDescent="0.25">
      <c r="B26" s="1" t="s">
        <v>264</v>
      </c>
    </row>
    <row r="27" spans="2:13" ht="15" x14ac:dyDescent="0.25">
      <c r="B27" s="1" t="s">
        <v>117</v>
      </c>
      <c r="J27" s="1">
        <v>0</v>
      </c>
      <c r="K27" s="2">
        <v>0</v>
      </c>
      <c r="L27" s="2">
        <v>0</v>
      </c>
      <c r="M27" s="2">
        <v>0</v>
      </c>
    </row>
    <row r="28" spans="2:13" ht="15" x14ac:dyDescent="0.25">
      <c r="B28" s="1" t="s">
        <v>265</v>
      </c>
      <c r="J28" s="1">
        <v>0</v>
      </c>
      <c r="K28" s="2">
        <v>0</v>
      </c>
      <c r="L28" s="2">
        <v>0</v>
      </c>
      <c r="M28" s="2">
        <v>0</v>
      </c>
    </row>
    <row r="29" spans="2:13" ht="15" x14ac:dyDescent="0.25">
      <c r="B29" s="1" t="s">
        <v>266</v>
      </c>
    </row>
    <row r="30" spans="2:13" ht="15" x14ac:dyDescent="0.25">
      <c r="B30" s="1" t="s">
        <v>267</v>
      </c>
      <c r="J30" s="1">
        <v>0</v>
      </c>
      <c r="K30" s="2">
        <v>0</v>
      </c>
      <c r="L30" s="2">
        <v>0</v>
      </c>
      <c r="M30" s="2">
        <v>0</v>
      </c>
    </row>
    <row r="31" spans="2:13" ht="15" x14ac:dyDescent="0.25">
      <c r="B31" s="1" t="s">
        <v>268</v>
      </c>
    </row>
    <row r="32" spans="2:13" ht="15" x14ac:dyDescent="0.25">
      <c r="B32" s="1" t="s">
        <v>32</v>
      </c>
      <c r="J32" s="1">
        <v>0</v>
      </c>
      <c r="K32" s="2">
        <v>0</v>
      </c>
      <c r="L32" s="2">
        <v>0</v>
      </c>
      <c r="M32" s="2">
        <v>0</v>
      </c>
    </row>
    <row r="33" spans="2:13" ht="15" x14ac:dyDescent="0.25">
      <c r="B33" s="1" t="s">
        <v>33</v>
      </c>
    </row>
    <row r="34" spans="2:13" ht="15" x14ac:dyDescent="0.25">
      <c r="B34" s="1" t="s">
        <v>269</v>
      </c>
      <c r="J34" s="1">
        <v>0</v>
      </c>
      <c r="K34" s="2">
        <v>0</v>
      </c>
      <c r="L34" s="2">
        <v>0</v>
      </c>
      <c r="M34" s="2">
        <v>0</v>
      </c>
    </row>
    <row r="35" spans="2:13" ht="15" x14ac:dyDescent="0.25">
      <c r="B35" s="1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rightToLeft="1" workbookViewId="0">
      <selection activeCell="A41" sqref="A41:IV41"/>
    </sheetView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697</v>
      </c>
    </row>
    <row r="5" spans="2:15" ht="15" x14ac:dyDescent="0.25">
      <c r="B5" s="1" t="s">
        <v>234</v>
      </c>
    </row>
    <row r="6" spans="2:15" ht="15" x14ac:dyDescent="0.25">
      <c r="B6" s="1" t="s">
        <v>245</v>
      </c>
    </row>
    <row r="8" spans="2:15" ht="15" x14ac:dyDescent="0.25">
      <c r="B8" s="1" t="s">
        <v>5</v>
      </c>
      <c r="C8" s="1" t="s">
        <v>6</v>
      </c>
      <c r="D8" s="1" t="s">
        <v>240</v>
      </c>
      <c r="E8" s="1" t="s">
        <v>119</v>
      </c>
      <c r="F8" s="1" t="s">
        <v>7</v>
      </c>
      <c r="G8" s="1" t="s">
        <v>8</v>
      </c>
      <c r="H8" s="1" t="s">
        <v>9</v>
      </c>
      <c r="I8" s="1" t="s">
        <v>12</v>
      </c>
      <c r="J8" s="1" t="s">
        <v>15</v>
      </c>
      <c r="K8" s="1" t="s">
        <v>138</v>
      </c>
      <c r="L8" s="1" t="s">
        <v>164</v>
      </c>
      <c r="M8" s="1" t="s">
        <v>17</v>
      </c>
      <c r="N8" s="1" t="s">
        <v>18</v>
      </c>
      <c r="O8" s="1" t="s">
        <v>243</v>
      </c>
    </row>
    <row r="9" spans="2:15" ht="15" x14ac:dyDescent="0.25">
      <c r="K9" s="1" t="s">
        <v>139</v>
      </c>
      <c r="L9" s="1" t="s">
        <v>22</v>
      </c>
      <c r="M9" s="1" t="s">
        <v>21</v>
      </c>
      <c r="N9" s="1" t="s">
        <v>21</v>
      </c>
      <c r="O9" s="1" t="s">
        <v>21</v>
      </c>
    </row>
    <row r="10" spans="2:15" ht="15" x14ac:dyDescent="0.25">
      <c r="B10" s="1" t="s">
        <v>246</v>
      </c>
      <c r="L10" s="1">
        <v>0</v>
      </c>
      <c r="M10" s="2">
        <v>0</v>
      </c>
      <c r="N10" s="2">
        <v>0</v>
      </c>
      <c r="O10" s="2">
        <v>0</v>
      </c>
    </row>
    <row r="11" spans="2:15" ht="15" x14ac:dyDescent="0.25">
      <c r="B11" s="1" t="s">
        <v>46</v>
      </c>
      <c r="L11" s="1">
        <v>0</v>
      </c>
      <c r="M11" s="2">
        <v>0</v>
      </c>
      <c r="N11" s="2">
        <v>0</v>
      </c>
      <c r="O11" s="2">
        <v>0</v>
      </c>
    </row>
    <row r="12" spans="2:15" ht="15" x14ac:dyDescent="0.25">
      <c r="B12" s="1" t="s">
        <v>247</v>
      </c>
    </row>
    <row r="13" spans="2:15" ht="15" x14ac:dyDescent="0.25">
      <c r="B13" s="1" t="s">
        <v>117</v>
      </c>
      <c r="L13" s="1">
        <v>0</v>
      </c>
      <c r="M13" s="2">
        <v>0</v>
      </c>
      <c r="N13" s="2">
        <v>0</v>
      </c>
      <c r="O13" s="2">
        <v>0</v>
      </c>
    </row>
    <row r="14" spans="2:15" ht="15" x14ac:dyDescent="0.25">
      <c r="B14" s="1" t="s">
        <v>248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rightToLeft="1" workbookViewId="0">
      <selection activeCell="A41" sqref="A41:IV41"/>
    </sheetView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697</v>
      </c>
    </row>
    <row r="5" spans="2:12" ht="15" x14ac:dyDescent="0.25">
      <c r="B5" s="1" t="s">
        <v>234</v>
      </c>
    </row>
    <row r="6" spans="2:12" ht="15" x14ac:dyDescent="0.25">
      <c r="B6" s="1" t="s">
        <v>189</v>
      </c>
    </row>
    <row r="8" spans="2:12" ht="15" x14ac:dyDescent="0.25">
      <c r="B8" s="1" t="s">
        <v>5</v>
      </c>
      <c r="C8" s="1" t="s">
        <v>6</v>
      </c>
      <c r="D8" s="1" t="s">
        <v>240</v>
      </c>
      <c r="E8" s="1" t="s">
        <v>7</v>
      </c>
      <c r="F8" s="1" t="s">
        <v>12</v>
      </c>
      <c r="G8" s="1" t="s">
        <v>15</v>
      </c>
      <c r="H8" s="1" t="s">
        <v>138</v>
      </c>
      <c r="I8" s="1" t="s">
        <v>164</v>
      </c>
      <c r="J8" s="1" t="s">
        <v>17</v>
      </c>
      <c r="K8" s="1" t="s">
        <v>18</v>
      </c>
      <c r="L8" s="1" t="s">
        <v>243</v>
      </c>
    </row>
    <row r="9" spans="2:12" ht="15" x14ac:dyDescent="0.25">
      <c r="H9" s="1" t="s">
        <v>139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190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46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191</v>
      </c>
    </row>
    <row r="13" spans="2:12" ht="15" x14ac:dyDescent="0.25">
      <c r="B13" s="1" t="s">
        <v>117</v>
      </c>
      <c r="I13" s="1">
        <v>0</v>
      </c>
      <c r="J13" s="2">
        <v>0</v>
      </c>
      <c r="K13" s="2">
        <v>0</v>
      </c>
      <c r="L13" s="2">
        <v>0</v>
      </c>
    </row>
    <row r="14" spans="2:12" ht="15" x14ac:dyDescent="0.25">
      <c r="B14" s="1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במקרקעין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Company>Poalim Sahar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Erena Gofman</cp:lastModifiedBy>
  <dcterms:created xsi:type="dcterms:W3CDTF">2017-01-14T14:15:33Z</dcterms:created>
  <dcterms:modified xsi:type="dcterms:W3CDTF">2017-01-16T07:07:30Z</dcterms:modified>
</cp:coreProperties>
</file>