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7" i="26" l="1"/>
  <c r="J16" i="26"/>
  <c r="J15" i="26"/>
  <c r="J14" i="26"/>
  <c r="J13" i="26"/>
  <c r="J12" i="26"/>
  <c r="J11" i="26"/>
  <c r="I11" i="26"/>
  <c r="C37" i="1" s="1"/>
  <c r="I12" i="26"/>
  <c r="J12" i="2"/>
  <c r="J13" i="2"/>
  <c r="J11" i="2" l="1"/>
  <c r="C11" i="1" l="1"/>
  <c r="C42" i="1" s="1"/>
  <c r="K15" i="2"/>
  <c r="K19" i="2"/>
  <c r="K23" i="2"/>
  <c r="K27" i="2"/>
  <c r="K31" i="2"/>
  <c r="K16" i="2"/>
  <c r="K20" i="2"/>
  <c r="K24" i="2"/>
  <c r="K28" i="2"/>
  <c r="K11" i="2"/>
  <c r="K13" i="2"/>
  <c r="K17" i="2"/>
  <c r="K21" i="2"/>
  <c r="K25" i="2"/>
  <c r="K29" i="2"/>
  <c r="K14" i="2"/>
  <c r="K18" i="2"/>
  <c r="K22" i="2"/>
  <c r="K26" i="2"/>
  <c r="K30" i="2"/>
  <c r="K12" i="2"/>
  <c r="D37" i="1"/>
  <c r="L14" i="2"/>
  <c r="L12" i="2"/>
  <c r="D43" i="1"/>
  <c r="D39" i="1"/>
  <c r="D34" i="1"/>
  <c r="D30" i="1"/>
  <c r="D26" i="1"/>
  <c r="D21" i="1"/>
  <c r="D17" i="1"/>
  <c r="D13" i="1"/>
  <c r="D42" i="1"/>
  <c r="D33" i="1"/>
  <c r="D29" i="1"/>
  <c r="D25" i="1"/>
  <c r="D20" i="1"/>
  <c r="D16" i="1"/>
  <c r="D11" i="1"/>
  <c r="L13" i="2"/>
  <c r="L17" i="2"/>
  <c r="L19" i="2"/>
  <c r="L21" i="2"/>
  <c r="L23" i="2"/>
  <c r="L25" i="2"/>
  <c r="L27" i="2"/>
  <c r="L29" i="2"/>
  <c r="L31" i="2"/>
  <c r="D41" i="1"/>
  <c r="D36" i="1"/>
  <c r="D32" i="1"/>
  <c r="D28" i="1"/>
  <c r="D24" i="1"/>
  <c r="D19" i="1"/>
  <c r="D15" i="1"/>
  <c r="L11" i="2"/>
  <c r="D40" i="1"/>
  <c r="D35" i="1"/>
  <c r="D31" i="1"/>
  <c r="D27" i="1"/>
  <c r="D22" i="1"/>
  <c r="D18" i="1"/>
  <c r="D14" i="1"/>
  <c r="L16" i="2"/>
  <c r="L18" i="2"/>
  <c r="L20" i="2"/>
  <c r="L22" i="2"/>
  <c r="L24" i="2"/>
  <c r="L26" i="2"/>
  <c r="L28" i="2"/>
  <c r="L30" i="2"/>
  <c r="L15" i="2" l="1"/>
  <c r="K17" i="26"/>
  <c r="K15" i="26"/>
  <c r="K13" i="26"/>
  <c r="K11" i="26"/>
  <c r="K16" i="26"/>
  <c r="K14" i="26"/>
  <c r="K12" i="26"/>
</calcChain>
</file>

<file path=xl/sharedStrings.xml><?xml version="1.0" encoding="utf-8"?>
<sst xmlns="http://schemas.openxmlformats.org/spreadsheetml/2006/main" count="2472" uniqueCount="331">
  <si>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</si>
  <si>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</si>
  <si>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</si>
  <si>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</si>
  <si>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</si>
  <si>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</si>
  <si>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</si>
  <si>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</si>
  <si>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</si>
  <si>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</si>
  <si>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</si>
  <si>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</si>
  <si>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</si>
  <si>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</si>
  <si>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</si>
  <si>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</si>
  <si>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</si>
  <si>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</si>
  <si>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</si>
  <si>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</si>
  <si>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</si>
  <si>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</si>
  <si>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</si>
  <si>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</si>
  <si>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</si>
  <si>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</si>
  <si>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</si>
  <si>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</si>
  <si>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</si>
  <si>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</si>
  <si>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</si>
  <si>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</si>
  <si>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</si>
  <si>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</si>
  <si>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</si>
  <si>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</si>
  <si>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</si>
  <si>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</si>
  <si>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</si>
  <si>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</si>
  <si>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</si>
  <si>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</si>
  <si>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</si>
  <si>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</si>
  <si>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</si>
  <si>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</si>
  <si>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</si>
  <si>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</si>
  <si>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</si>
  <si>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</si>
  <si>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</si>
  <si>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</si>
  <si>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</si>
  <si>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</si>
  <si>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</si>
  <si>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</si>
  <si>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</si>
  <si>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</si>
  <si>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</si>
  <si>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</si>
  <si>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</si>
  <si>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</si>
  <si>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</si>
  <si>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</si>
  <si>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</si>
  <si>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</si>
  <si>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</si>
  <si>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</si>
  <si>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</si>
  <si>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</si>
  <si>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</si>
  <si>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</si>
  <si>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</si>
  <si>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</si>
  <si>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</si>
  <si>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</si>
  <si>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</si>
  <si>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</si>
  <si>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</si>
  <si>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</si>
  <si>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</si>
  <si>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</si>
  <si>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</si>
  <si>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</si>
  <si>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</si>
  <si>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</si>
  <si>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</si>
  <si>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</si>
  <si>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</si>
  <si>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</si>
  <si>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</si>
  <si>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</si>
  <si>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</si>
  <si>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</si>
  <si>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</si>
  <si>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</si>
  <si>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</si>
  <si>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</si>
  <si>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</si>
  <si>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</si>
  <si>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</si>
  <si>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</si>
  <si>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</si>
  <si>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</si>
  <si>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</si>
  <si>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</si>
  <si>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</si>
  <si>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</si>
  <si>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</si>
  <si>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</si>
  <si>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</si>
  <si>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</si>
  <si>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</si>
  <si>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</si>
  <si>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</si>
  <si>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</si>
  <si>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</si>
  <si>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</si>
  <si>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</si>
  <si>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</si>
  <si>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</si>
  <si>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</si>
  <si>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</si>
  <si>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</si>
  <si>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</si>
  <si>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</si>
  <si>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</si>
  <si>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</si>
  <si>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</si>
  <si>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</si>
  <si>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</si>
  <si>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</si>
  <si>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</si>
  <si>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</si>
  <si>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</si>
  <si>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</si>
  <si>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</si>
  <si>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</si>
  <si>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</si>
  <si>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</si>
  <si>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</si>
  <si>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</si>
  <si>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</si>
  <si>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</si>
  <si>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</si>
  <si>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</si>
  <si>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</si>
  <si>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</si>
  <si>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</si>
  <si>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</si>
  <si>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</si>
  <si>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</si>
  <si>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</si>
  <si>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</si>
  <si>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</si>
  <si>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</si>
  <si>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</si>
  <si>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</si>
  <si>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</si>
  <si>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</si>
  <si>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</si>
  <si>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</si>
  <si>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</si>
  <si>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</si>
  <si>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</si>
  <si>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</si>
  <si>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</si>
  <si>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</si>
  <si>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</si>
  <si>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</si>
  <si>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</si>
  <si>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</si>
  <si>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</si>
  <si>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</si>
  <si>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</si>
  <si>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</si>
  <si>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</si>
  <si>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</si>
  <si>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</si>
  <si>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</si>
  <si>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</si>
  <si>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</si>
  <si>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</si>
  <si>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</si>
  <si>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</si>
  <si>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</si>
  <si>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</si>
  <si>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</si>
  <si>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</si>
  <si>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</si>
  <si>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</si>
  <si>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286מגדל לתגמולים ולפיצויים מסלול שקלי טווח קצר</t>
  </si>
  <si>
    <t>858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</si>
  <si>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</si>
  <si>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</si>
  <si>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</si>
  <si>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</si>
  <si>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</si>
  <si>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</si>
  <si>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</si>
  <si>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</si>
  <si>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</si>
  <si>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</si>
  <si>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</si>
  <si>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</si>
  <si>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</si>
  <si>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</si>
  <si>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</si>
  <si>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</si>
  <si>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</si>
  <si>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</si>
  <si>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</si>
  <si>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</si>
  <si>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</si>
  <si>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</si>
  <si>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</si>
  <si>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</si>
  <si>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</si>
  <si>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</si>
  <si>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</si>
  <si>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</si>
  <si>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</si>
  <si>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</si>
  <si>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</si>
  <si>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</si>
  <si>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</si>
  <si>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</si>
  <si>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</si>
  <si>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</si>
  <si>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</si>
  <si>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</si>
  <si>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מקמ 1217 פדיון 3.12.17- בנק ישראל- מק"מ</t>
  </si>
  <si>
    <t>8171217</t>
  </si>
  <si>
    <t>06/12/16</t>
  </si>
  <si>
    <t>מקמ 417- בנק ישראל- מק"מ</t>
  </si>
  <si>
    <t>8170417</t>
  </si>
  <si>
    <t>07/04/16</t>
  </si>
  <si>
    <t>מקמ 817- בנק ישראל- מק"מ</t>
  </si>
  <si>
    <t>8170813</t>
  </si>
  <si>
    <t>03/08/16</t>
  </si>
  <si>
    <t>מקמ 917- בנק ישראל- מק"מ</t>
  </si>
  <si>
    <t>8170912</t>
  </si>
  <si>
    <t>06/09/16</t>
  </si>
  <si>
    <t>סה"כ שחר</t>
  </si>
  <si>
    <t>סה"כ 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</si>
  <si>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</si>
  <si>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</si>
  <si>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</si>
  <si>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</si>
  <si>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</si>
  <si>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</si>
  <si>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</si>
  <si>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</si>
  <si>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</si>
  <si>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</si>
  <si>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</si>
  <si>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</si>
  <si>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</si>
  <si>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</si>
  <si>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</si>
  <si>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</si>
  <si>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</si>
  <si>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</si>
  <si>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</si>
  <si>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</si>
  <si>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</si>
  <si>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</si>
  <si>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</si>
  <si>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</si>
  <si>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</si>
  <si>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</si>
  <si>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</si>
  <si>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</si>
  <si>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</si>
  <si>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</si>
  <si>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</si>
  <si>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</si>
  <si>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</si>
  <si>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</si>
  <si>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</si>
  <si>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</si>
  <si>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</si>
  <si>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</si>
  <si>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</si>
  <si>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</si>
  <si>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</si>
  <si>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</si>
  <si>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</si>
  <si>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</si>
  <si>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</si>
  <si>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</si>
  <si>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</si>
  <si>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</si>
  <si>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</si>
  <si>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</si>
  <si>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</si>
  <si>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</si>
  <si>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</si>
  <si>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</si>
  <si>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</si>
  <si>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</si>
  <si>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</si>
  <si>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</si>
  <si>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</si>
  <si>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</si>
  <si>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</si>
  <si>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</si>
  <si>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</si>
  <si>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</si>
  <si>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</si>
  <si>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</si>
  <si>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</si>
  <si>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</si>
  <si>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</si>
  <si>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</si>
  <si>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</si>
  <si>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</si>
  <si>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</si>
  <si>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</si>
  <si>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</si>
  <si>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</si>
  <si>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</si>
  <si>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</si>
  <si>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</si>
  <si>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</si>
  <si>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</si>
  <si>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</si>
  <si>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</si>
  <si>
    <t>חייבים</t>
  </si>
  <si>
    <t>27960000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</si>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</sst>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330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1749.5546300000001</v>
      </c>
      <c r="D11" s="78">
        <f>C11/$C$42*100</f>
        <v>4.2312981816870172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38478.990760000001</v>
      </c>
      <c r="D13" s="79">
        <f t="shared" ref="D13:D43" si="0">C13/$C$42*100</f>
        <v>93.061445949784101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0</v>
      </c>
      <c r="D17" s="79">
        <f t="shared" si="0"/>
        <v>0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0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1119.39453</v>
      </c>
      <c r="D37" s="79">
        <f t="shared" si="0"/>
        <v>2.7072558685288914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41347.939919999997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330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330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330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330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330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330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290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291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294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330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330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330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330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330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</f>
        <v>1749.5546300000001</v>
      </c>
      <c r="K11" s="78">
        <f>J11/$J$11*100</f>
        <v>100</v>
      </c>
      <c r="L11" s="78">
        <f>J11/'סכום נכסי הקרן'!$C$42*100</f>
        <v>4.2312981816870172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f>J13</f>
        <v>1749.5546300000001</v>
      </c>
      <c r="K12" s="81">
        <f t="shared" ref="K12:K31" si="0">J12/$J$11*100</f>
        <v>100</v>
      </c>
      <c r="L12" s="81">
        <f>J12/'סכום נכסי הקרן'!$C$42*100</f>
        <v>4.2312981816870172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1749.5546300000001</v>
      </c>
      <c r="K13" s="81">
        <f t="shared" si="0"/>
        <v>100</v>
      </c>
      <c r="L13" s="81">
        <f>J13/'סכום נכסי הקרן'!$C$42*100</f>
        <v>4.2312981816870172</v>
      </c>
    </row>
    <row r="14" spans="2:13">
      <c r="B14" s="82" t="s">
        <v>327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1749.5546300000001</v>
      </c>
      <c r="K14" s="79">
        <f t="shared" si="0"/>
        <v>100</v>
      </c>
      <c r="L14" s="79">
        <f>J14/'סכום נכסי הקרן'!$C$42*100</f>
        <v>4.2312981816870172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f t="shared" si="0"/>
        <v>0</v>
      </c>
      <c r="L15" s="81">
        <f>J15/'סכום נכסי הקרן'!$C$42*100</f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f t="shared" si="0"/>
        <v>0</v>
      </c>
      <c r="L16" s="79">
        <f>J16/'סכום נכסי הקרן'!$C$42*100</f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f t="shared" si="0"/>
        <v>0</v>
      </c>
      <c r="L17" s="81">
        <f>J17/'סכום נכסי הקרן'!$C$42*100</f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f t="shared" si="0"/>
        <v>0</v>
      </c>
      <c r="L18" s="79">
        <f>J18/'סכום נכסי הקרן'!$C$42*100</f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330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274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330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330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330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330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321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321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330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330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I12+I16</f>
        <v>1119.39453</v>
      </c>
      <c r="J11" s="78">
        <f>I11/$I$11*100</f>
        <v>100</v>
      </c>
      <c r="K11" s="78">
        <f>I11/'סכום נכסי הקרן'!$C$42*100</f>
        <v>2.7072558685288914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f>SUM(I13:I15)</f>
        <v>1119.39453</v>
      </c>
      <c r="J12" s="81">
        <f t="shared" ref="J12:J17" si="0">I12/$I$11*100</f>
        <v>100</v>
      </c>
      <c r="K12" s="81">
        <f>I12/'סכום נכסי הקרן'!$C$42*100</f>
        <v>2.7072558685288914</v>
      </c>
    </row>
    <row r="13" spans="2:60">
      <c r="B13" t="s">
        <v>322</v>
      </c>
      <c r="C13" t="s">
        <v>323</v>
      </c>
      <c r="D13" t="s">
        <v>201</v>
      </c>
      <c r="E13" t="s">
        <v>324</v>
      </c>
      <c r="F13" s="79">
        <v>0</v>
      </c>
      <c r="G13" t="s">
        <v>108</v>
      </c>
      <c r="H13" s="79">
        <v>0</v>
      </c>
      <c r="I13" s="79">
        <v>-27.704460000000001</v>
      </c>
      <c r="J13" s="79">
        <f t="shared" si="0"/>
        <v>-2.4749504537957678</v>
      </c>
      <c r="K13" s="79">
        <f>I13/'סכום נכסי הקרן'!$C$42*100</f>
        <v>-6.7003241403568337E-2</v>
      </c>
    </row>
    <row r="14" spans="2:60">
      <c r="B14" s="82" t="s">
        <v>328</v>
      </c>
      <c r="C14" t="s">
        <v>329</v>
      </c>
      <c r="D14" t="s">
        <v>201</v>
      </c>
      <c r="E14" t="s">
        <v>324</v>
      </c>
      <c r="F14" s="79">
        <v>0</v>
      </c>
      <c r="G14" t="s">
        <v>108</v>
      </c>
      <c r="H14" s="79">
        <v>0</v>
      </c>
      <c r="I14" s="79">
        <v>1148.39029</v>
      </c>
      <c r="J14" s="79">
        <f t="shared" si="0"/>
        <v>102.59030745844362</v>
      </c>
      <c r="K14" s="79">
        <f>I14/'סכום נכסי הקרן'!$C$42*100</f>
        <v>2.7773821192105479</v>
      </c>
    </row>
    <row r="15" spans="2:60">
      <c r="B15" t="s">
        <v>325</v>
      </c>
      <c r="C15" t="s">
        <v>326</v>
      </c>
      <c r="D15" t="s">
        <v>201</v>
      </c>
      <c r="E15" t="s">
        <v>324</v>
      </c>
      <c r="F15" s="79">
        <v>0</v>
      </c>
      <c r="G15" t="s">
        <v>108</v>
      </c>
      <c r="H15" s="79">
        <v>0</v>
      </c>
      <c r="I15" s="79">
        <v>-1.2912999999999999</v>
      </c>
      <c r="J15" s="79">
        <f t="shared" si="0"/>
        <v>-0.11535700464786083</v>
      </c>
      <c r="K15" s="79">
        <f>I15/'סכום נכסי הקרן'!$C$42*100</f>
        <v>-3.1230092780883578E-3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f t="shared" si="0"/>
        <v>0</v>
      </c>
      <c r="K16" s="81">
        <f>I16/'סכום נכסי הקרן'!$C$42*100</f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f t="shared" si="0"/>
        <v>0</v>
      </c>
      <c r="K17" s="79">
        <f>I17/'סכום נכסי הקרן'!$C$42*100</f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330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330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330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330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0.65</v>
      </c>
      <c r="I11" s="7"/>
      <c r="J11" s="7"/>
      <c r="K11" s="78">
        <v>0.02</v>
      </c>
      <c r="L11" s="78">
        <v>38507779</v>
      </c>
      <c r="M11" s="7"/>
      <c r="N11" s="78">
        <v>38478.990760000001</v>
      </c>
      <c r="O11" s="7"/>
      <c r="P11" s="78">
        <v>100</v>
      </c>
      <c r="Q11" s="78">
        <v>93.06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0.65</v>
      </c>
      <c r="K12" s="81">
        <v>0.02</v>
      </c>
      <c r="L12" s="81">
        <v>38507779</v>
      </c>
      <c r="N12" s="81">
        <v>38478.990760000001</v>
      </c>
      <c r="P12" s="81">
        <v>100</v>
      </c>
      <c r="Q12" s="81">
        <v>93.06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0.65</v>
      </c>
      <c r="K16" s="81">
        <v>0.02</v>
      </c>
      <c r="L16" s="81">
        <v>38507779</v>
      </c>
      <c r="N16" s="81">
        <v>38478.990760000001</v>
      </c>
      <c r="P16" s="81">
        <v>100</v>
      </c>
      <c r="Q16" s="81">
        <v>93.06</v>
      </c>
    </row>
    <row r="17" spans="2:17">
      <c r="B17" s="80" t="s">
        <v>214</v>
      </c>
      <c r="C17" s="16"/>
      <c r="D17" s="16"/>
      <c r="H17" s="81">
        <v>0.49</v>
      </c>
      <c r="K17" s="81">
        <v>0.02</v>
      </c>
      <c r="L17" s="81">
        <v>32532679</v>
      </c>
      <c r="N17" s="81">
        <v>32511.933249999998</v>
      </c>
      <c r="P17" s="81">
        <v>84.49</v>
      </c>
      <c r="Q17" s="81">
        <v>78.63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0.5</v>
      </c>
      <c r="I18" t="s">
        <v>108</v>
      </c>
      <c r="J18" s="79">
        <v>0</v>
      </c>
      <c r="K18" s="79">
        <v>0.12</v>
      </c>
      <c r="L18" s="79">
        <v>4508900</v>
      </c>
      <c r="M18" s="79">
        <v>99.94</v>
      </c>
      <c r="N18" s="79">
        <v>4506.1946600000001</v>
      </c>
      <c r="O18" s="79">
        <v>0.05</v>
      </c>
      <c r="P18" s="79">
        <v>11.71</v>
      </c>
      <c r="Q18" s="79">
        <v>10.9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0.61</v>
      </c>
      <c r="I19" t="s">
        <v>108</v>
      </c>
      <c r="J19" s="79">
        <v>0</v>
      </c>
      <c r="K19" s="79">
        <v>0</v>
      </c>
      <c r="L19" s="79">
        <v>1500000</v>
      </c>
      <c r="M19" s="79">
        <v>99.92</v>
      </c>
      <c r="N19" s="79">
        <v>1498.8</v>
      </c>
      <c r="O19" s="79">
        <v>0.02</v>
      </c>
      <c r="P19" s="79">
        <v>3.9</v>
      </c>
      <c r="Q19" s="79">
        <v>3.62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0.76</v>
      </c>
      <c r="I20" t="s">
        <v>108</v>
      </c>
      <c r="J20" s="79">
        <v>0</v>
      </c>
      <c r="K20" s="79">
        <v>0</v>
      </c>
      <c r="L20" s="79">
        <v>4829919</v>
      </c>
      <c r="M20" s="79">
        <v>99.92</v>
      </c>
      <c r="N20" s="79">
        <v>4826.0550647999999</v>
      </c>
      <c r="O20" s="79">
        <v>7.0000000000000007E-2</v>
      </c>
      <c r="P20" s="79">
        <v>12.54</v>
      </c>
      <c r="Q20" s="79">
        <v>11.67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0.86</v>
      </c>
      <c r="I21" t="s">
        <v>108</v>
      </c>
      <c r="J21" s="79">
        <v>0</v>
      </c>
      <c r="K21" s="79">
        <v>0</v>
      </c>
      <c r="L21" s="79">
        <v>3175124</v>
      </c>
      <c r="M21" s="79">
        <v>99.87</v>
      </c>
      <c r="N21" s="79">
        <v>3170.9963388000001</v>
      </c>
      <c r="O21" s="79">
        <v>0.05</v>
      </c>
      <c r="P21" s="79">
        <v>8.24</v>
      </c>
      <c r="Q21" s="79">
        <v>7.67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157</v>
      </c>
      <c r="G22" t="s">
        <v>230</v>
      </c>
      <c r="H22" s="79">
        <v>0.93</v>
      </c>
      <c r="I22" t="s">
        <v>108</v>
      </c>
      <c r="J22" s="79">
        <v>0</v>
      </c>
      <c r="K22" s="79">
        <v>0.14000000000000001</v>
      </c>
      <c r="L22" s="79">
        <v>761557</v>
      </c>
      <c r="M22" s="79">
        <v>99.87</v>
      </c>
      <c r="N22" s="79">
        <v>760.56697589999999</v>
      </c>
      <c r="O22" s="79">
        <v>0.01</v>
      </c>
      <c r="P22" s="79">
        <v>1.98</v>
      </c>
      <c r="Q22" s="79">
        <v>1.84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157</v>
      </c>
      <c r="G23" t="s">
        <v>233</v>
      </c>
      <c r="H23" s="79">
        <v>0.68</v>
      </c>
      <c r="I23" t="s">
        <v>108</v>
      </c>
      <c r="J23" s="79">
        <v>0</v>
      </c>
      <c r="K23" s="79">
        <v>0</v>
      </c>
      <c r="L23" s="79">
        <v>3281000</v>
      </c>
      <c r="M23" s="79">
        <v>99.89</v>
      </c>
      <c r="N23" s="79">
        <v>3277.3908999999999</v>
      </c>
      <c r="O23" s="79">
        <v>0.05</v>
      </c>
      <c r="P23" s="79">
        <v>8.52</v>
      </c>
      <c r="Q23" s="79">
        <v>7.93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157</v>
      </c>
      <c r="G24" t="s">
        <v>236</v>
      </c>
      <c r="H24" s="79">
        <v>0.01</v>
      </c>
      <c r="I24" t="s">
        <v>108</v>
      </c>
      <c r="J24" s="79">
        <v>0</v>
      </c>
      <c r="K24" s="79">
        <v>0.01</v>
      </c>
      <c r="L24" s="79">
        <v>6300000</v>
      </c>
      <c r="M24" s="79">
        <v>99.99</v>
      </c>
      <c r="N24" s="79">
        <v>6299.37</v>
      </c>
      <c r="O24" s="79">
        <v>0.06</v>
      </c>
      <c r="P24" s="79">
        <v>16.37</v>
      </c>
      <c r="Q24" s="79">
        <v>15.24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157</v>
      </c>
      <c r="G25" t="s">
        <v>239</v>
      </c>
      <c r="H25" s="79">
        <v>0.34</v>
      </c>
      <c r="I25" t="s">
        <v>108</v>
      </c>
      <c r="J25" s="79">
        <v>0</v>
      </c>
      <c r="K25" s="79">
        <v>0</v>
      </c>
      <c r="L25" s="79">
        <v>2342000</v>
      </c>
      <c r="M25" s="79">
        <v>99.97</v>
      </c>
      <c r="N25" s="79">
        <v>2341.2973999999999</v>
      </c>
      <c r="O25" s="79">
        <v>0.03</v>
      </c>
      <c r="P25" s="79">
        <v>6.08</v>
      </c>
      <c r="Q25" s="79">
        <v>5.66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157</v>
      </c>
      <c r="G26" t="s">
        <v>242</v>
      </c>
      <c r="H26" s="79">
        <v>0.44</v>
      </c>
      <c r="I26" t="s">
        <v>108</v>
      </c>
      <c r="J26" s="79">
        <v>0</v>
      </c>
      <c r="K26" s="79">
        <v>0</v>
      </c>
      <c r="L26" s="79">
        <v>5834179</v>
      </c>
      <c r="M26" s="79">
        <v>99.95</v>
      </c>
      <c r="N26" s="79">
        <v>5831.2619105000003</v>
      </c>
      <c r="O26" s="79">
        <v>0.06</v>
      </c>
      <c r="P26" s="79">
        <v>15.15</v>
      </c>
      <c r="Q26" s="79">
        <v>14.1</v>
      </c>
    </row>
    <row r="27" spans="2:17">
      <c r="B27" s="80" t="s">
        <v>243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244</v>
      </c>
      <c r="C29" s="16"/>
      <c r="D29" s="16"/>
      <c r="H29" s="81">
        <v>1.52</v>
      </c>
      <c r="K29" s="81">
        <v>0</v>
      </c>
      <c r="L29" s="81">
        <v>5975100</v>
      </c>
      <c r="N29" s="81">
        <v>5967.0575099999996</v>
      </c>
      <c r="P29" s="81">
        <v>15.51</v>
      </c>
      <c r="Q29" s="81">
        <v>14.43</v>
      </c>
    </row>
    <row r="30" spans="2:17">
      <c r="B30" t="s">
        <v>245</v>
      </c>
      <c r="C30" t="s">
        <v>246</v>
      </c>
      <c r="D30" t="s">
        <v>106</v>
      </c>
      <c r="E30" t="s">
        <v>217</v>
      </c>
      <c r="F30" t="s">
        <v>157</v>
      </c>
      <c r="G30" t="s">
        <v>247</v>
      </c>
      <c r="H30" s="79">
        <v>3.16</v>
      </c>
      <c r="I30" t="s">
        <v>108</v>
      </c>
      <c r="J30" s="79">
        <v>7.0000000000000007E-2</v>
      </c>
      <c r="K30" s="79">
        <v>0</v>
      </c>
      <c r="L30" s="79">
        <v>2400000</v>
      </c>
      <c r="M30" s="79">
        <v>99.65</v>
      </c>
      <c r="N30" s="79">
        <v>2391.6</v>
      </c>
      <c r="O30" s="79">
        <v>0.01</v>
      </c>
      <c r="P30" s="79">
        <v>6.22</v>
      </c>
      <c r="Q30" s="79">
        <v>5.78</v>
      </c>
    </row>
    <row r="31" spans="2:17">
      <c r="B31" t="s">
        <v>248</v>
      </c>
      <c r="C31" t="s">
        <v>249</v>
      </c>
      <c r="D31" t="s">
        <v>106</v>
      </c>
      <c r="E31" t="s">
        <v>217</v>
      </c>
      <c r="F31" t="s">
        <v>157</v>
      </c>
      <c r="G31" t="s">
        <v>250</v>
      </c>
      <c r="H31" s="79">
        <v>0.42</v>
      </c>
      <c r="I31" t="s">
        <v>108</v>
      </c>
      <c r="J31" s="79">
        <v>7.0000000000000007E-2</v>
      </c>
      <c r="K31" s="79">
        <v>0</v>
      </c>
      <c r="L31" s="79">
        <v>3575100</v>
      </c>
      <c r="M31" s="79">
        <v>100.01</v>
      </c>
      <c r="N31" s="79">
        <v>3575.4575100000002</v>
      </c>
      <c r="O31" s="79">
        <v>0.02</v>
      </c>
      <c r="P31" s="79">
        <v>9.2899999999999991</v>
      </c>
      <c r="Q31" s="79">
        <v>8.65</v>
      </c>
    </row>
    <row r="32" spans="2:17">
      <c r="B32" s="80" t="s">
        <v>251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252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201</v>
      </c>
      <c r="C36" t="s">
        <v>201</v>
      </c>
      <c r="D36" s="16"/>
      <c r="E36" t="s">
        <v>201</v>
      </c>
      <c r="H36" s="79">
        <v>0</v>
      </c>
      <c r="I36" t="s">
        <v>201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253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201</v>
      </c>
      <c r="C38" t="s">
        <v>201</v>
      </c>
      <c r="D38" s="16"/>
      <c r="E38" t="s">
        <v>201</v>
      </c>
      <c r="H38" s="79">
        <v>0</v>
      </c>
      <c r="I38" t="s">
        <v>201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330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330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330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330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256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330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263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258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258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330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271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330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272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B3216A-1840-441E-AD60-DE0C83FE9201}"/>
</file>

<file path=customXml/itemProps2.xml><?xml version="1.0" encoding="utf-8"?>
<ds:datastoreItem xmlns:ds="http://schemas.openxmlformats.org/officeDocument/2006/customXml" ds:itemID="{53504721-9719-4F57-BAF2-4EB10097708C}"/>
</file>

<file path=customXml/itemProps3.xml><?xml version="1.0" encoding="utf-8"?>
<ds:datastoreItem xmlns:ds="http://schemas.openxmlformats.org/officeDocument/2006/customXml" ds:itemID="{0F5DB454-A677-4FCC-B48E-6EE2D77E6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