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 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1">#REF!</definedName>
    <definedName name="range_data">#REF!</definedName>
    <definedName name="table_company" localSheetId="1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'מזומנים '!$B$7:$K$11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I13" i="26" l="1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1" i="26"/>
  <c r="I12" i="26"/>
  <c r="K12" i="26" s="1"/>
  <c r="I11" i="26"/>
  <c r="J29" i="26" s="1"/>
  <c r="I15" i="26"/>
  <c r="L38" i="31"/>
  <c r="L37" i="31"/>
  <c r="L36" i="31"/>
  <c r="L35" i="31"/>
  <c r="L34" i="31"/>
  <c r="L33" i="31"/>
  <c r="L32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4" i="31"/>
  <c r="J13" i="31"/>
  <c r="L13" i="31" s="1"/>
  <c r="J12" i="26" l="1"/>
  <c r="J14" i="26"/>
  <c r="J16" i="26"/>
  <c r="J18" i="26"/>
  <c r="J20" i="26"/>
  <c r="J22" i="26"/>
  <c r="J24" i="26"/>
  <c r="J26" i="26"/>
  <c r="J28" i="26"/>
  <c r="C37" i="1"/>
  <c r="J11" i="26"/>
  <c r="J13" i="26"/>
  <c r="J15" i="26"/>
  <c r="J17" i="26"/>
  <c r="J19" i="26"/>
  <c r="J21" i="26"/>
  <c r="J23" i="26"/>
  <c r="J25" i="26"/>
  <c r="J27" i="26"/>
  <c r="J31" i="31"/>
  <c r="J15" i="31"/>
  <c r="L15" i="31" l="1"/>
  <c r="J30" i="31"/>
  <c r="L31" i="31"/>
  <c r="J12" i="31"/>
  <c r="K12" i="31" l="1"/>
  <c r="L12" i="31"/>
  <c r="J11" i="31"/>
  <c r="K30" i="31"/>
  <c r="L30" i="31"/>
  <c r="K38" i="31" l="1"/>
  <c r="K36" i="31"/>
  <c r="K34" i="31"/>
  <c r="K32" i="31"/>
  <c r="K28" i="31"/>
  <c r="K26" i="31"/>
  <c r="K24" i="31"/>
  <c r="K22" i="31"/>
  <c r="K20" i="31"/>
  <c r="K18" i="31"/>
  <c r="K16" i="31"/>
  <c r="K14" i="31"/>
  <c r="C11" i="1"/>
  <c r="K37" i="31"/>
  <c r="K35" i="31"/>
  <c r="K33" i="31"/>
  <c r="K29" i="31"/>
  <c r="K27" i="31"/>
  <c r="K25" i="31"/>
  <c r="K23" i="31"/>
  <c r="K21" i="31"/>
  <c r="K19" i="31"/>
  <c r="K17" i="31"/>
  <c r="K11" i="31"/>
  <c r="L11" i="31"/>
  <c r="K13" i="31"/>
  <c r="K31" i="31"/>
  <c r="K15" i="31"/>
</calcChain>
</file>

<file path=xl/sharedStrings.xml><?xml version="1.0" encoding="utf-8"?>
<sst xmlns="http://schemas.openxmlformats.org/spreadsheetml/2006/main" count="3459" uniqueCount="786">
  <si>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</si>
  <si>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</si>
  <si>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</si>
  <si>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</si>
  <si>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</si>
  <si>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</si>
  <si>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</si>
  <si>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</si>
  <si>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</si>
  <si>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</si>
  <si>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</si>
  <si>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</si>
  <si>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</si>
  <si>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</si>
  <si>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</si>
  <si>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</si>
  <si>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</si>
  <si>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</si>
  <si>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</si>
  <si>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</si>
  <si>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</si>
  <si>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</si>
  <si>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</si>
  <si>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</si>
  <si>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</si>
  <si>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</si>
  <si>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</si>
  <si>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</si>
  <si>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</si>
  <si>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</si>
  <si>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</si>
  <si>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</si>
  <si>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</si>
  <si>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</si>
  <si>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</si>
  <si>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</si>
  <si>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</si>
  <si>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</si>
  <si>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</si>
  <si>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</si>
  <si>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</si>
  <si>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</si>
  <si>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</si>
  <si>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</si>
  <si>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</si>
  <si>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</si>
  <si>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</si>
  <si>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</si>
  <si>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</si>
  <si>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</si>
  <si>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</si>
  <si>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</si>
  <si>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</si>
  <si>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</si>
  <si>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</si>
  <si>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</si>
  <si>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</si>
  <si>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</si>
  <si>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</si>
  <si>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</si>
  <si>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</si>
  <si>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</si>
  <si>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</si>
  <si>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</si>
  <si>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</si>
  <si>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</si>
  <si>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</si>
  <si>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</si>
  <si>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</si>
  <si>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</si>
  <si>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</si>
  <si>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</si>
  <si>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</si>
  <si>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</si>
  <si>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</si>
  <si>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</si>
  <si>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</si>
  <si>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</si>
  <si>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</si>
  <si>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</si>
  <si>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</si>
  <si>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</si>
  <si>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</si>
  <si>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</si>
  <si>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</si>
  <si>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</si>
  <si>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</si>
  <si>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</si>
  <si>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</si>
  <si>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</si>
  <si>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</si>
  <si>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</si>
  <si>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</si>
  <si>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</si>
  <si>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</si>
  <si>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</si>
  <si>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</si>
  <si>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</si>
  <si>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</si>
  <si>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</si>
  <si>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</si>
  <si>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</si>
  <si>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</si>
  <si>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</si>
  <si>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</si>
  <si>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</si>
  <si>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</si>
  <si>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</si>
  <si>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</si>
  <si>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</si>
  <si>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</si>
  <si>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</si>
  <si>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</si>
  <si>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</si>
  <si>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</si>
  <si>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</si>
  <si>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</si>
  <si>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</si>
  <si>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</si>
  <si>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</si>
  <si>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</si>
  <si>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</si>
  <si>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</si>
  <si>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</si>
  <si>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</si>
  <si>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</si>
  <si>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</si>
  <si>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</si>
  <si>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</si>
  <si>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</si>
  <si>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</si>
  <si>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</si>
  <si>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</si>
  <si>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</si>
  <si>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</si>
  <si>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</si>
  <si>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</si>
  <si>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</si>
  <si>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</si>
  <si>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</si>
  <si>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</si>
  <si>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</si>
  <si>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</si>
  <si>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</si>
  <si>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</si>
  <si>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</si>
  <si>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</si>
  <si>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</si>
  <si>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</si>
  <si>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</si>
  <si>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</si>
  <si>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</si>
  <si>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</si>
  <si>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</si>
  <si>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</si>
  <si>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</si>
  <si>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</si>
  <si>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</si>
  <si>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</si>
  <si>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</si>
  <si>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</si>
  <si>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</si>
  <si>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</si>
  <si>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</si>
  <si>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</si>
  <si>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</si>
  <si>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</si>
  <si>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</si>
  <si>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</si>
  <si>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</si>
  <si>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</si>
  <si>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</si>
  <si>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</si>
  <si>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</si>
  <si>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</si>
  <si>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</si>
  <si>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</si>
  <si>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</si>
  <si>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</si>
  <si>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</si>
  <si>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</si>
  <si>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</si>
  <si>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</si>
  <si>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</si>
  <si>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</si>
  <si>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</si>
  <si>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</si>
  <si>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</si>
  <si>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</si>
  <si>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</si>
  <si>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</si>
  <si>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291מגדל לתגמולים ולפיצויים מסלול מניות</t>
  </si>
  <si>
    <t>863</t>
  </si>
  <si>
    <t>קוד קופת הגמל</t>
  </si>
  <si>
    <t/>
  </si>
  <si>
    <t>יין יפני</t>
  </si>
  <si>
    <t>סה"כ בישראל</t>
  </si>
  <si>
    <t>סה"כ יתרת מזומנים ועו"ש בש"ח</t>
  </si>
  <si>
    <t>Baa1</t>
  </si>
  <si>
    <t>Moodys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</si>
  <si>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</si>
  <si>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</si>
  <si>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</si>
  <si>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</si>
  <si>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</si>
  <si>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</si>
  <si>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</si>
  <si>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</si>
  <si>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</si>
  <si>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</si>
  <si>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</si>
  <si>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</si>
  <si>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</si>
  <si>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</si>
  <si>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</si>
  <si>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</si>
  <si>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</si>
  <si>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</si>
  <si>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</si>
  <si>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</si>
  <si>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</si>
  <si>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</si>
  <si>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</si>
  <si>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</si>
  <si>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</si>
  <si>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</si>
  <si>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</si>
  <si>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</si>
  <si>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</si>
  <si>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</si>
  <si>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</si>
  <si>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</si>
  <si>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</si>
  <si>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</si>
  <si>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</si>
  <si>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</si>
  <si>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</si>
  <si>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</si>
  <si>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</si>
  <si>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</si>
  <si>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</si>
  <si>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</si>
  <si>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</si>
  <si>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</si>
  <si>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</si>
  <si>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</si>
  <si>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</si>
  <si>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</si>
  <si>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ביטוח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</si>
  <si>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</si>
  <si>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</si>
  <si>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</si>
  <si>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</si>
  <si>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</si>
  <si>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</si>
  <si>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</si>
  <si>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</si>
  <si>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</si>
  <si>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</si>
  <si>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</si>
  <si>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</si>
  <si>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</si>
  <si>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</si>
  <si>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</si>
  <si>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</si>
  <si>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</si>
  <si>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</si>
  <si>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</si>
  <si>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</si>
  <si>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</si>
  <si>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</si>
  <si>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</si>
  <si>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</si>
  <si>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אבנר יהש- אבנר חיפושי נפט וגז - שותפות מוגבלת</t>
  </si>
  <si>
    <t>268011</t>
  </si>
  <si>
    <t>268</t>
  </si>
  <si>
    <t>חיפושי נפט וגז</t>
  </si>
  <si>
    <t>בזן- בתי זקוק לנפט בע"מ</t>
  </si>
  <si>
    <t>2590248</t>
  </si>
  <si>
    <t>259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</si>
  <si>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</si>
  <si>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</si>
  <si>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</si>
  <si>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</si>
  <si>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</si>
  <si>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</si>
  <si>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</si>
  <si>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</si>
  <si>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1363</t>
  </si>
  <si>
    <t>כיל- כימיקלים לישראל בע"מ</t>
  </si>
  <si>
    <t>281014</t>
  </si>
  <si>
    <t>281</t>
  </si>
  <si>
    <t>כימיה, גומי ופלסטיק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</si>
  <si>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</si>
  <si>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</si>
  <si>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</si>
  <si>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</si>
  <si>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</si>
  <si>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</si>
  <si>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</si>
  <si>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</si>
  <si>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</si>
  <si>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</si>
  <si>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</si>
  <si>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</si>
  <si>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</si>
  <si>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1300</t>
  </si>
  <si>
    <t>נדל"ן ובינוי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</si>
  <si>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</si>
  <si>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</si>
  <si>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</si>
  <si>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</si>
  <si>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</si>
  <si>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126</t>
  </si>
  <si>
    <t>*מליסרון- מליסרון בע"מ</t>
  </si>
  <si>
    <t>323014</t>
  </si>
  <si>
    <t>323</t>
  </si>
  <si>
    <t>*עזריאלי קבוצה- קבוצת עזריאלי בע"מ (לשעבר קנית מימון)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</si>
  <si>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</si>
  <si>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</si>
  <si>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</si>
  <si>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</si>
  <si>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</si>
  <si>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</si>
  <si>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</si>
  <si>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</si>
  <si>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</si>
  <si>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</si>
  <si>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</si>
  <si>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</si>
  <si>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</si>
  <si>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</si>
  <si>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</si>
  <si>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</si>
  <si>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</si>
  <si>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</si>
  <si>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</si>
  <si>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</si>
  <si>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</si>
  <si>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</si>
  <si>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</si>
  <si>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</si>
  <si>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*ארד- ארד בע"מ</t>
  </si>
  <si>
    <t>1091651</t>
  </si>
  <si>
    <t>1219</t>
  </si>
  <si>
    <t>אלקטרוניקה ואופטיקה</t>
  </si>
  <si>
    <t>*מיטרוניקס-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</si>
  <si>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</si>
  <si>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</si>
  <si>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</si>
  <si>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</si>
  <si>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</si>
  <si>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</si>
  <si>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</si>
  <si>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</si>
  <si>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</si>
  <si>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</si>
  <si>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</si>
  <si>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</si>
  <si>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</si>
  <si>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</si>
  <si>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</si>
  <si>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</si>
  <si>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</si>
  <si>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</si>
  <si>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</si>
  <si>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</si>
  <si>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</si>
  <si>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</si>
  <si>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</si>
  <si>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</si>
  <si>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</si>
  <si>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</si>
  <si>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</si>
  <si>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</si>
  <si>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</si>
  <si>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</si>
  <si>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</si>
  <si>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</si>
  <si>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</si>
  <si>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</si>
  <si>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</si>
  <si>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</si>
  <si>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</si>
  <si>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</si>
  <si>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</si>
  <si>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*פלרם- פלרם (1990) תעשיות בע"מ</t>
  </si>
  <si>
    <t>644013</t>
  </si>
  <si>
    <t>644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</si>
  <si>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</si>
  <si>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</si>
  <si>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</si>
  <si>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</si>
  <si>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</si>
  <si>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</si>
  <si>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</si>
  <si>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</si>
  <si>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</si>
  <si>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</si>
  <si>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</si>
  <si>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</si>
  <si>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</si>
  <si>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מסחר</t>
  </si>
  <si>
    <t>דלק רכב- דלק מערכות רכב בע"מ</t>
  </si>
  <si>
    <t>829010</t>
  </si>
  <si>
    <t>829</t>
  </si>
  <si>
    <t>*סקופ-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</si>
  <si>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</si>
  <si>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</si>
  <si>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</si>
  <si>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</si>
  <si>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</si>
  <si>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</si>
  <si>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</si>
  <si>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</si>
  <si>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</si>
  <si>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*המלט- המ-לט (ישראל-קנדה) בע"מ</t>
  </si>
  <si>
    <t>1080324</t>
  </si>
  <si>
    <t>68</t>
  </si>
  <si>
    <t>*קליל- קליל תעשיות בע"מ</t>
  </si>
  <si>
    <t>797035</t>
  </si>
  <si>
    <t>797</t>
  </si>
  <si>
    <t>שפיר- שפיר הנדסה ותעשיה בע"מ</t>
  </si>
  <si>
    <t>1133875</t>
  </si>
  <si>
    <t>1633</t>
  </si>
  <si>
    <t>*גב ים- חברת גב-ים לקרקעות בע"מ</t>
  </si>
  <si>
    <t>759019</t>
  </si>
  <si>
    <t>759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</si>
  <si>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</si>
  <si>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</si>
  <si>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</si>
  <si>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</si>
  <si>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</si>
  <si>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613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</si>
  <si>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</si>
  <si>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</si>
  <si>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</si>
  <si>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</si>
  <si>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</si>
  <si>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</si>
  <si>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</si>
  <si>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</si>
  <si>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</si>
  <si>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</si>
  <si>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</si>
  <si>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</si>
  <si>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</si>
  <si>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סרגון- סרגון נטוורקס בע"מ</t>
  </si>
  <si>
    <t>1085166</t>
  </si>
  <si>
    <t>2185</t>
  </si>
  <si>
    <t>ציוד תקשורת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</si>
  <si>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</si>
  <si>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</si>
  <si>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</si>
  <si>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</si>
  <si>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</si>
  <si>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</si>
  <si>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</si>
  <si>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</si>
  <si>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</si>
  <si>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</si>
  <si>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</si>
  <si>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</si>
  <si>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</si>
  <si>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</si>
  <si>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</si>
  <si>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</si>
  <si>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</si>
  <si>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</si>
  <si>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</si>
  <si>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לייבפרסון- לייבפרסון, אינק</t>
  </si>
  <si>
    <t>1123017</t>
  </si>
  <si>
    <t>1579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</si>
  <si>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</si>
  <si>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</si>
  <si>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</si>
  <si>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</si>
  <si>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</si>
  <si>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</si>
  <si>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</si>
  <si>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*אבוג'ן- אבוג'ן בע"מ</t>
  </si>
  <si>
    <t>1105055</t>
  </si>
  <si>
    <t>1461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</si>
  <si>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</si>
  <si>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</si>
  <si>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</si>
  <si>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</si>
  <si>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</si>
  <si>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</si>
  <si>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</si>
  <si>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</si>
  <si>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</si>
  <si>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</si>
  <si>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</si>
  <si>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</si>
  <si>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</si>
  <si>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</si>
  <si>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</si>
  <si>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</si>
  <si>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</si>
  <si>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</si>
  <si>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</si>
  <si>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</si>
  <si>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</si>
  <si>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</si>
  <si>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</si>
  <si>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</si>
  <si>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</si>
  <si>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</si>
  <si>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</si>
  <si>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</si>
  <si>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</si>
  <si>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</si>
  <si>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</si>
  <si>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</si>
  <si>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</si>
  <si>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</si>
  <si>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</si>
  <si>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</si>
  <si>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</si>
  <si>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</si>
  <si>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</si>
  <si>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</si>
  <si>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</si>
  <si>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</si>
  <si>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</si>
  <si>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</si>
  <si>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</si>
  <si>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*אפריקה תעשיות- אפריקה ישראל תעשיות בע"מ</t>
  </si>
  <si>
    <t>800011</t>
  </si>
  <si>
    <t>800</t>
  </si>
  <si>
    <t>*חד אסף תעשיות- חד-אסף תעשיות בע"מ</t>
  </si>
  <si>
    <t>351015</t>
  </si>
  <si>
    <t>351</t>
  </si>
  <si>
    <t>תדיר גן- תדיר-גן (מוצרים מדוייקים) 1993 בע"מ</t>
  </si>
  <si>
    <t>1090141</t>
  </si>
  <si>
    <t>1185</t>
  </si>
  <si>
    <t>*על בד- עלבד משואות יצחק בע"מ</t>
  </si>
  <si>
    <t>625012</t>
  </si>
  <si>
    <t>625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</si>
  <si>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</si>
  <si>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</si>
  <si>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</si>
  <si>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</si>
  <si>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</si>
  <si>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</si>
  <si>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</si>
  <si>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</si>
  <si>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</si>
  <si>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*לודן- לודן חברה להנדסה בע"מ</t>
  </si>
  <si>
    <t>1081439</t>
  </si>
  <si>
    <t>1050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</si>
  <si>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</si>
  <si>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</si>
  <si>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</si>
  <si>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</si>
  <si>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</si>
  <si>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</si>
  <si>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</si>
  <si>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</si>
  <si>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</si>
  <si>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</si>
  <si>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</si>
  <si>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</si>
  <si>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</si>
  <si>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</si>
  <si>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</si>
  <si>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</si>
  <si>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</si>
  <si>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</si>
  <si>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</si>
  <si>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</si>
  <si>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</si>
  <si>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</si>
  <si>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</si>
  <si>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</si>
  <si>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</si>
  <si>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</si>
  <si>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</si>
  <si>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1530</t>
  </si>
  <si>
    <t>Plaza Centers NV- פלאזה סנטרס</t>
  </si>
  <si>
    <t>NL0000686772</t>
  </si>
  <si>
    <t>1476</t>
  </si>
  <si>
    <t>Real Estate</t>
  </si>
  <si>
    <t>Mellanox Technologies- מלאנוקס טכנולוגיות בע"מ</t>
  </si>
  <si>
    <t>IL0011017329</t>
  </si>
  <si>
    <t>2254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</si>
  <si>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</si>
  <si>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</si>
  <si>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</si>
  <si>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</si>
  <si>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</si>
  <si>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</si>
  <si>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</si>
  <si>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</si>
  <si>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</si>
  <si>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</si>
  <si>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</si>
  <si>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</si>
  <si>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</si>
  <si>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</si>
  <si>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</si>
  <si>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</si>
  <si>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</si>
  <si>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</si>
  <si>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*Ituran Location And Control- איתוראן איתור ושליטה בע"מ</t>
  </si>
  <si>
    <t>IL0010818685</t>
  </si>
  <si>
    <t>1065</t>
  </si>
  <si>
    <t>*ORA US Equity- אורמת טכנולגיות אינק דואלי</t>
  </si>
  <si>
    <t>US6866881021</t>
  </si>
  <si>
    <t>Utilities</t>
  </si>
  <si>
    <t>Kite pharma inc- Kite Pharma Inc</t>
  </si>
  <si>
    <t>us49803l1098</t>
  </si>
  <si>
    <t>12845</t>
  </si>
  <si>
    <t>SEDG US_SOLAREDGE TECHNOLOGI- SOLAREDGE TECHNOLOGIES INC</t>
  </si>
  <si>
    <t>US83417M1045</t>
  </si>
  <si>
    <t>27183</t>
  </si>
  <si>
    <t>SEDG US- SOLAREDGE TECHNOLOGIES INC</t>
  </si>
  <si>
    <t>סה"כ שמחקות מדדי מניות בישראל</t>
  </si>
  <si>
    <t>מיטבמ ב תא 125- פסגות מוצרי מדדים בע"מ</t>
  </si>
  <si>
    <t>1125327</t>
  </si>
  <si>
    <t>1249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</si>
  <si>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</si>
  <si>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</si>
  <si>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</si>
  <si>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</si>
  <si>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</si>
  <si>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</si>
  <si>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</si>
  <si>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</si>
  <si>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</si>
  <si>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</si>
  <si>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</si>
  <si>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S@P 500</t>
  </si>
  <si>
    <t>390637</t>
  </si>
  <si>
    <t>Diversified Financials</t>
  </si>
  <si>
    <t>Daiwa ETF Nikkei 225- Daiwa ETF</t>
  </si>
  <si>
    <t>JP3027640006</t>
  </si>
  <si>
    <t>11121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</si>
  <si>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</si>
  <si>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</si>
  <si>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</si>
  <si>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</si>
  <si>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</si>
  <si>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</si>
  <si>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</si>
  <si>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</si>
  <si>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</si>
  <si>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</si>
  <si>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</si>
  <si>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</si>
  <si>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</si>
  <si>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</si>
  <si>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</si>
  <si>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</si>
  <si>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</si>
  <si>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</si>
  <si>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</si>
  <si>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</si>
  <si>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</si>
  <si>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</si>
  <si>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</si>
  <si>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</si>
  <si>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</si>
  <si>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</si>
  <si>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</si>
  <si>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</si>
  <si>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</si>
  <si>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</si>
  <si>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</si>
  <si>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</si>
  <si>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</si>
  <si>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</si>
  <si>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</si>
  <si>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</si>
  <si>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</si>
  <si>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</si>
  <si>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</si>
  <si>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</si>
  <si>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</si>
  <si>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</si>
  <si>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</si>
  <si>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</si>
  <si>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</si>
  <si>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</si>
  <si>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</si>
  <si>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</si>
  <si>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</si>
  <si>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</si>
  <si>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</si>
  <si>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</si>
  <si>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</si>
  <si>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</si>
  <si>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</si>
  <si>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</si>
  <si>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</si>
  <si>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</si>
  <si>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</si>
  <si>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</si>
  <si>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</si>
  <si>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</si>
  <si>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</si>
  <si>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</si>
  <si>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גורם 52</t>
  </si>
  <si>
    <t>1104033</t>
  </si>
  <si>
    <t>1440</t>
  </si>
  <si>
    <t>גורם 51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</si>
  <si>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</si>
  <si>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</si>
  <si>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</si>
  <si>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</si>
  <si>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</si>
  <si>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</si>
  <si>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</si>
  <si>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</si>
  <si>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</si>
  <si>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</si>
  <si>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</si>
  <si>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</si>
  <si>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</si>
  <si>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</si>
  <si>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</si>
  <si>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</si>
  <si>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</si>
  <si>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</si>
  <si>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</si>
  <si>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</si>
  <si>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</si>
  <si>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סה"כ מטבע</t>
  </si>
  <si>
    <t>FWD CCY\ILS 20170222 USD\ILS 3.7010000 20170525- בנק לאומי לישראל בע"מ</t>
  </si>
  <si>
    <t>90003615</t>
  </si>
  <si>
    <t>22/02/17</t>
  </si>
  <si>
    <t>FWD CCY\ILS 20170306 USD\ILS 3.6782000 20170525- בנק לאומי לישראל בע"מ</t>
  </si>
  <si>
    <t>90003706</t>
  </si>
  <si>
    <t>06/03/17</t>
  </si>
  <si>
    <t>FWD CCY\ILS 20170314 USD\ILS 3.6497000 20170612- בנק לאומי לישראל בע"מ</t>
  </si>
  <si>
    <t>90003776</t>
  </si>
  <si>
    <t>14/03/17</t>
  </si>
  <si>
    <t>FWD CCY\ILS 20170320 USD\ILS 3.6100000 20170612- בנק לאומי לישראל בע"מ</t>
  </si>
  <si>
    <t>90003825</t>
  </si>
  <si>
    <t>20/03/17</t>
  </si>
  <si>
    <t>FWD CCY\ILS 20170322 USD\ILS 3.6440000 20170605- בנק לאומי לישראל בע"מ</t>
  </si>
  <si>
    <t>90003857</t>
  </si>
  <si>
    <t>22/03/17</t>
  </si>
  <si>
    <t>FWD CCY\ILS 20170322 USD\ILS 3.6473000 20170620- בנק לאומי לישראל בע"מ</t>
  </si>
  <si>
    <t>90003856</t>
  </si>
  <si>
    <t>FWD CCY\ILS 20170327 USD\ILS 3.6021500 20170807- בנק לאומי לישראל בע"מ</t>
  </si>
  <si>
    <t>90003887</t>
  </si>
  <si>
    <t>27/03/17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</si>
  <si>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</si>
  <si>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</si>
  <si>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</si>
  <si>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</si>
  <si>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</si>
  <si>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</si>
  <si>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</si>
  <si>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</si>
  <si>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</si>
  <si>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</si>
  <si>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</si>
  <si>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</si>
  <si>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</si>
  <si>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</si>
  <si>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</si>
  <si>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</si>
  <si>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</si>
  <si>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</si>
  <si>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</si>
  <si>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</si>
  <si>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</si>
  <si>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</si>
  <si>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*ארד(דיבידנד לקבל)</t>
  </si>
  <si>
    <t>איידיאיי ביטוח(דיבידנד לקבל)</t>
  </si>
  <si>
    <t>הראל השקעות(דיבידנד לקבל)</t>
  </si>
  <si>
    <t>בינלאומי 5(דיבידנד לקבל)</t>
  </si>
  <si>
    <t>כיל(דיבידנד לקבל)</t>
  </si>
  <si>
    <t>*קרור(דיבידנד לקבל)</t>
  </si>
  <si>
    <t>*אלוני חץ(דיבידנד לקבל)</t>
  </si>
  <si>
    <t>ישרס(דיבידנד לקבל)</t>
  </si>
  <si>
    <t>*ריט 1(דיבידנד לקבל)</t>
  </si>
  <si>
    <t>*אורמת טכנולוגיות(דיבידנד לקבל)</t>
  </si>
  <si>
    <t>וואן טכנולוגיות תוכנה(דיבידנד לקבל)</t>
  </si>
  <si>
    <t>*דנאל כא(דיבידנד לקבל)</t>
  </si>
  <si>
    <t>בנק לאומי</t>
  </si>
  <si>
    <t>UBS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</si>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</sst>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785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'מזומנים '!J11</f>
        <v>1204.3122251834998</v>
      </c>
      <c r="D11" s="78">
        <v>4.04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10465.146568335</v>
      </c>
      <c r="D16" s="79">
        <v>34.22</v>
      </c>
    </row>
    <row r="17" spans="1:4">
      <c r="A17" s="10" t="s">
        <v>13</v>
      </c>
      <c r="B17" s="73" t="s">
        <v>20</v>
      </c>
      <c r="C17" s="79">
        <v>18768.93814667</v>
      </c>
      <c r="D17" s="79">
        <v>61.37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1.8815999999999999</v>
      </c>
      <c r="D19" s="79">
        <v>0.01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8.6000674415000002</v>
      </c>
      <c r="D27" s="79">
        <v>0.03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0.12750366674999999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122.35203644664414</v>
      </c>
      <c r="D31" s="79">
        <v>0.4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f>'השקעות אחרות '!I11</f>
        <v>14.178318949999998</v>
      </c>
      <c r="D37" s="79">
        <v>-0.05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30585.536466693393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785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685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686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687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685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687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688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785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785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689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690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691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215</v>
      </c>
      <c r="C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689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E24" t="s">
        <v>215</v>
      </c>
      <c r="H24" s="79">
        <v>0</v>
      </c>
      <c r="I24" t="s">
        <v>215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690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E26" t="s">
        <v>215</v>
      </c>
      <c r="H26" s="79">
        <v>0</v>
      </c>
      <c r="I26" t="s">
        <v>215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691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785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692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693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694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695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696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785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697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698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699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700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785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697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698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701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702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785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58000</v>
      </c>
      <c r="I11" s="7"/>
      <c r="J11" s="78">
        <v>8.6000674415000002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43000</v>
      </c>
      <c r="J12" s="81">
        <v>8.6</v>
      </c>
      <c r="L12" s="81">
        <v>100</v>
      </c>
      <c r="M12" s="81">
        <v>0.03</v>
      </c>
    </row>
    <row r="13" spans="2:98">
      <c r="B13" t="s">
        <v>703</v>
      </c>
      <c r="C13" t="s">
        <v>704</v>
      </c>
      <c r="D13" t="s">
        <v>129</v>
      </c>
      <c r="E13" t="s">
        <v>705</v>
      </c>
      <c r="F13" t="s">
        <v>107</v>
      </c>
      <c r="G13" t="s">
        <v>108</v>
      </c>
      <c r="H13" s="79">
        <v>43000</v>
      </c>
      <c r="I13" s="79">
        <v>20</v>
      </c>
      <c r="J13" s="79">
        <v>8.6</v>
      </c>
      <c r="K13" s="79">
        <v>0.11</v>
      </c>
      <c r="L13" s="79">
        <v>100</v>
      </c>
      <c r="M13" s="79">
        <v>0.03</v>
      </c>
    </row>
    <row r="14" spans="2:98">
      <c r="B14" s="80" t="s">
        <v>220</v>
      </c>
      <c r="C14" s="16"/>
      <c r="D14" s="16"/>
      <c r="E14" s="16"/>
      <c r="H14" s="81">
        <v>15000</v>
      </c>
      <c r="J14" s="81">
        <v>6.7441500000000001E-5</v>
      </c>
      <c r="L14" s="81">
        <v>0</v>
      </c>
      <c r="M14" s="81">
        <v>0</v>
      </c>
    </row>
    <row r="15" spans="2:98">
      <c r="B15" s="80" t="s">
        <v>231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232</v>
      </c>
      <c r="C17" s="16"/>
      <c r="D17" s="16"/>
      <c r="E17" s="16"/>
      <c r="H17" s="81">
        <v>15000</v>
      </c>
      <c r="J17" s="81">
        <v>6.7441500000000001E-5</v>
      </c>
      <c r="L17" s="81">
        <v>0</v>
      </c>
      <c r="M17" s="81">
        <v>0</v>
      </c>
    </row>
    <row r="18" spans="2:13">
      <c r="B18" t="s">
        <v>706</v>
      </c>
      <c r="C18" t="s">
        <v>707</v>
      </c>
      <c r="D18" t="s">
        <v>129</v>
      </c>
      <c r="E18" t="s">
        <v>708</v>
      </c>
      <c r="F18" t="s">
        <v>583</v>
      </c>
      <c r="G18" t="s">
        <v>119</v>
      </c>
      <c r="H18" s="79">
        <v>15000</v>
      </c>
      <c r="I18" s="79">
        <v>1E-4</v>
      </c>
      <c r="J18" s="79">
        <v>6.7441500000000001E-5</v>
      </c>
      <c r="K18" s="79">
        <v>0.01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785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709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710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711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712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215</v>
      </c>
      <c r="C20" t="s">
        <v>215</v>
      </c>
      <c r="D20" t="s">
        <v>215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713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714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715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716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785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9724</v>
      </c>
      <c r="H11" s="7"/>
      <c r="I11" s="78">
        <v>0.12750366674999999</v>
      </c>
      <c r="J11" s="7"/>
      <c r="K11" s="78">
        <v>99.99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717</v>
      </c>
      <c r="C12" s="16"/>
      <c r="D12" s="16"/>
      <c r="G12" s="81">
        <v>9699</v>
      </c>
      <c r="I12" s="81">
        <v>1.6077299999999999E-4</v>
      </c>
      <c r="K12" s="81">
        <v>0.12</v>
      </c>
      <c r="L12" s="81">
        <v>0</v>
      </c>
    </row>
    <row r="13" spans="2:59">
      <c r="B13" t="s">
        <v>718</v>
      </c>
      <c r="C13" t="s">
        <v>719</v>
      </c>
      <c r="D13" t="s">
        <v>238</v>
      </c>
      <c r="E13" t="s">
        <v>108</v>
      </c>
      <c r="F13" t="s">
        <v>720</v>
      </c>
      <c r="G13" s="79">
        <v>981</v>
      </c>
      <c r="H13" s="79">
        <v>1.55E-2</v>
      </c>
      <c r="I13" s="79">
        <v>1.5205500000000001E-4</v>
      </c>
      <c r="J13" s="79">
        <v>0.02</v>
      </c>
      <c r="K13" s="79">
        <v>0.12</v>
      </c>
      <c r="L13" s="79">
        <v>0</v>
      </c>
    </row>
    <row r="14" spans="2:59">
      <c r="B14" t="s">
        <v>721</v>
      </c>
      <c r="C14" t="s">
        <v>722</v>
      </c>
      <c r="D14" t="s">
        <v>398</v>
      </c>
      <c r="E14" t="s">
        <v>108</v>
      </c>
      <c r="F14" t="s">
        <v>723</v>
      </c>
      <c r="G14" s="79">
        <v>8718</v>
      </c>
      <c r="H14" s="79">
        <v>1E-4</v>
      </c>
      <c r="I14" s="79">
        <v>8.7180000000000002E-6</v>
      </c>
      <c r="J14" s="79">
        <v>0.03</v>
      </c>
      <c r="K14" s="79">
        <v>0</v>
      </c>
      <c r="L14" s="79">
        <v>0</v>
      </c>
    </row>
    <row r="15" spans="2:59">
      <c r="B15" s="80" t="s">
        <v>684</v>
      </c>
      <c r="C15" s="16"/>
      <c r="D15" s="16"/>
      <c r="G15" s="81">
        <v>25</v>
      </c>
      <c r="I15" s="81">
        <v>0.12734289374999999</v>
      </c>
      <c r="K15" s="81">
        <v>99.87</v>
      </c>
      <c r="L15" s="81">
        <v>0</v>
      </c>
    </row>
    <row r="16" spans="2:59">
      <c r="B16" t="s">
        <v>724</v>
      </c>
      <c r="C16" t="s">
        <v>725</v>
      </c>
      <c r="D16" t="s">
        <v>570</v>
      </c>
      <c r="E16" t="s">
        <v>112</v>
      </c>
      <c r="F16" t="s">
        <v>726</v>
      </c>
      <c r="G16" s="79">
        <v>25</v>
      </c>
      <c r="H16" s="79">
        <v>140.905</v>
      </c>
      <c r="I16" s="79">
        <v>0.12734289374999999</v>
      </c>
      <c r="J16" s="79">
        <v>0</v>
      </c>
      <c r="K16" s="79">
        <v>99.87</v>
      </c>
      <c r="L16" s="79">
        <v>0</v>
      </c>
    </row>
    <row r="17" spans="2:4">
      <c r="B17" t="s">
        <v>223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785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685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686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727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687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685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728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687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785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J12+J30</f>
        <v>1204.3122251834998</v>
      </c>
      <c r="K11" s="78">
        <f>J11/$J$11*100</f>
        <v>100</v>
      </c>
      <c r="L11" s="78">
        <f>J11/'סכום נכסי הקרן'!$C$42*100</f>
        <v>3.9375219934263859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</f>
        <v>1058.3466346729999</v>
      </c>
      <c r="K12" s="81">
        <f t="shared" ref="K12:K38" si="0">J12/$J$11*100</f>
        <v>87.879755145036469</v>
      </c>
      <c r="L12" s="81">
        <f>J12/'סכום נכסי הקרן'!$C$42*100</f>
        <v>3.4602846866050667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1021.39811</v>
      </c>
      <c r="K13" s="81">
        <f t="shared" si="0"/>
        <v>84.811736411989898</v>
      </c>
      <c r="L13" s="81">
        <f>J13/'סכום נכסי הקרן'!$C$42*100</f>
        <v>3.3394807742289161</v>
      </c>
    </row>
    <row r="14" spans="2:13">
      <c r="B14" s="82" t="s">
        <v>783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1021.39811</v>
      </c>
      <c r="K14" s="79">
        <f t="shared" si="0"/>
        <v>84.811736411989898</v>
      </c>
      <c r="L14" s="79">
        <f>J14/'סכום נכסי הקרן'!$C$42*100</f>
        <v>3.3394807742289161</v>
      </c>
    </row>
    <row r="15" spans="2:13">
      <c r="B15" s="80" t="s">
        <v>203</v>
      </c>
      <c r="D15" s="16"/>
      <c r="I15" s="81">
        <v>0</v>
      </c>
      <c r="J15" s="81">
        <f>SUM(J16:J19)</f>
        <v>36.948524673000001</v>
      </c>
      <c r="K15" s="81">
        <f t="shared" si="0"/>
        <v>3.0680187330465896</v>
      </c>
      <c r="L15" s="81">
        <f>J15/'סכום נכסי הקרן'!$C$42*100</f>
        <v>0.12080391237615101</v>
      </c>
    </row>
    <row r="16" spans="2:13">
      <c r="B16" s="82" t="s">
        <v>783</v>
      </c>
      <c r="C16" t="s">
        <v>206</v>
      </c>
      <c r="D16" t="s">
        <v>201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29.632408049999999</v>
      </c>
      <c r="K16" s="79">
        <f t="shared" si="0"/>
        <v>2.4605253878814475</v>
      </c>
      <c r="L16" s="79">
        <f>J16/'סכום נכסי הקרן'!$C$42*100</f>
        <v>9.688372830167187E-2</v>
      </c>
    </row>
    <row r="17" spans="2:12">
      <c r="B17" s="82" t="s">
        <v>783</v>
      </c>
      <c r="C17" t="s">
        <v>209</v>
      </c>
      <c r="D17" t="s">
        <v>201</v>
      </c>
      <c r="E17" t="s">
        <v>202</v>
      </c>
      <c r="F17" t="s">
        <v>155</v>
      </c>
      <c r="G17" t="s">
        <v>116</v>
      </c>
      <c r="H17" s="79">
        <v>0</v>
      </c>
      <c r="I17" s="79">
        <v>0</v>
      </c>
      <c r="J17" s="79">
        <v>-1.013202E-2</v>
      </c>
      <c r="K17" s="79">
        <f t="shared" si="0"/>
        <v>-8.413117286471285E-4</v>
      </c>
      <c r="L17" s="79">
        <f>J17/'סכום נכסי הקרן'!$C$42*100</f>
        <v>-3.3126834348756399E-5</v>
      </c>
    </row>
    <row r="18" spans="2:12">
      <c r="B18" s="82" t="s">
        <v>783</v>
      </c>
      <c r="C18" t="s">
        <v>211</v>
      </c>
      <c r="D18" t="s">
        <v>201</v>
      </c>
      <c r="E18" t="s">
        <v>202</v>
      </c>
      <c r="F18" t="s">
        <v>155</v>
      </c>
      <c r="G18" t="s">
        <v>195</v>
      </c>
      <c r="H18" s="79">
        <v>0</v>
      </c>
      <c r="I18" s="79">
        <v>0</v>
      </c>
      <c r="J18" s="79">
        <v>3.411044763</v>
      </c>
      <c r="K18" s="79">
        <f t="shared" si="0"/>
        <v>0.28323591604164466</v>
      </c>
      <c r="L18" s="79">
        <f>J18/'סכום נכסי הקרן'!$C$42*100</f>
        <v>1.1152476487422451E-2</v>
      </c>
    </row>
    <row r="19" spans="2:12">
      <c r="B19" s="82" t="s">
        <v>783</v>
      </c>
      <c r="C19" t="s">
        <v>213</v>
      </c>
      <c r="D19" t="s">
        <v>201</v>
      </c>
      <c r="E19" t="s">
        <v>202</v>
      </c>
      <c r="F19" t="s">
        <v>155</v>
      </c>
      <c r="G19" t="s">
        <v>119</v>
      </c>
      <c r="H19" s="79">
        <v>0</v>
      </c>
      <c r="I19" s="79">
        <v>0</v>
      </c>
      <c r="J19" s="79">
        <v>3.91520388</v>
      </c>
      <c r="K19" s="79">
        <f t="shared" si="0"/>
        <v>0.32509874085214446</v>
      </c>
      <c r="L19" s="79">
        <f>J19/'סכום נכסי הקרן'!$C$42*100</f>
        <v>1.2800834421405435E-2</v>
      </c>
    </row>
    <row r="20" spans="2:12">
      <c r="B20" s="80" t="s">
        <v>214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216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217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218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220</v>
      </c>
      <c r="D30" s="16"/>
      <c r="I30" s="81">
        <v>0</v>
      </c>
      <c r="J30" s="81">
        <f>J31</f>
        <v>145.96559051049996</v>
      </c>
      <c r="K30" s="81">
        <f t="shared" si="0"/>
        <v>12.120244854963532</v>
      </c>
      <c r="L30" s="81">
        <f>J30/'סכום נכסי הקרן'!$C$42*100</f>
        <v>0.47723730682131904</v>
      </c>
    </row>
    <row r="31" spans="2:12">
      <c r="B31" s="80" t="s">
        <v>221</v>
      </c>
      <c r="D31" s="16"/>
      <c r="I31" s="81">
        <v>0</v>
      </c>
      <c r="J31" s="81">
        <f>SUM(J32:J36)</f>
        <v>145.96559051049996</v>
      </c>
      <c r="K31" s="81">
        <f t="shared" si="0"/>
        <v>12.120244854963532</v>
      </c>
      <c r="L31" s="81">
        <f>J31/'סכום נכסי הקרן'!$C$42*100</f>
        <v>0.47723730682131904</v>
      </c>
    </row>
    <row r="32" spans="2:12">
      <c r="B32" s="82" t="s">
        <v>784</v>
      </c>
      <c r="C32" t="s">
        <v>204</v>
      </c>
      <c r="D32" t="s">
        <v>205</v>
      </c>
      <c r="E32" t="s">
        <v>198</v>
      </c>
      <c r="F32" t="s">
        <v>199</v>
      </c>
      <c r="G32" t="s">
        <v>112</v>
      </c>
      <c r="H32" s="79">
        <v>0</v>
      </c>
      <c r="I32" s="79">
        <v>0</v>
      </c>
      <c r="J32" s="79">
        <v>135.45300165</v>
      </c>
      <c r="K32" s="79">
        <f t="shared" si="0"/>
        <v>11.24733261172045</v>
      </c>
      <c r="L32" s="79">
        <f>J32/'סכום נכסי הקרן'!$C$42*100</f>
        <v>0.44286619526031107</v>
      </c>
    </row>
    <row r="33" spans="2:12">
      <c r="B33" s="82" t="s">
        <v>784</v>
      </c>
      <c r="C33" t="s">
        <v>207</v>
      </c>
      <c r="D33" t="s">
        <v>205</v>
      </c>
      <c r="E33" t="s">
        <v>198</v>
      </c>
      <c r="F33" t="s">
        <v>199</v>
      </c>
      <c r="G33" t="s">
        <v>122</v>
      </c>
      <c r="H33" s="79">
        <v>0</v>
      </c>
      <c r="I33" s="79">
        <v>0</v>
      </c>
      <c r="J33" s="79">
        <v>1.1414130520000001</v>
      </c>
      <c r="K33" s="79">
        <f t="shared" si="0"/>
        <v>9.4777170581830147E-2</v>
      </c>
      <c r="L33" s="79">
        <f>J33/'סכום נכסי הקרן'!$C$42*100</f>
        <v>3.7318719364068048E-3</v>
      </c>
    </row>
    <row r="34" spans="2:12">
      <c r="B34" s="82" t="s">
        <v>784</v>
      </c>
      <c r="C34" t="s">
        <v>208</v>
      </c>
      <c r="D34" t="s">
        <v>205</v>
      </c>
      <c r="E34" t="s">
        <v>198</v>
      </c>
      <c r="F34" t="s">
        <v>199</v>
      </c>
      <c r="G34" t="s">
        <v>116</v>
      </c>
      <c r="H34" s="79">
        <v>0</v>
      </c>
      <c r="I34" s="79">
        <v>0</v>
      </c>
      <c r="J34" s="79">
        <v>0.4262436</v>
      </c>
      <c r="K34" s="79">
        <f t="shared" si="0"/>
        <v>3.5393114101706778E-2</v>
      </c>
      <c r="L34" s="79">
        <f>J34/'סכום נכסי הקרן'!$C$42*100</f>
        <v>1.3936116519132002E-3</v>
      </c>
    </row>
    <row r="35" spans="2:12">
      <c r="B35" s="82" t="s">
        <v>784</v>
      </c>
      <c r="C35" t="s">
        <v>210</v>
      </c>
      <c r="D35" t="s">
        <v>205</v>
      </c>
      <c r="E35" t="s">
        <v>198</v>
      </c>
      <c r="F35" t="s">
        <v>199</v>
      </c>
      <c r="G35" t="s">
        <v>195</v>
      </c>
      <c r="H35" s="79">
        <v>0</v>
      </c>
      <c r="I35" s="79">
        <v>0</v>
      </c>
      <c r="J35" s="79">
        <v>6.6730528785000001</v>
      </c>
      <c r="K35" s="79">
        <f t="shared" si="0"/>
        <v>0.55409658217853208</v>
      </c>
      <c r="L35" s="79">
        <f>J35/'סכום נכסי הקרן'!$C$42*100</f>
        <v>2.1817674788103609E-2</v>
      </c>
    </row>
    <row r="36" spans="2:12">
      <c r="B36" s="82" t="s">
        <v>784</v>
      </c>
      <c r="C36" t="s">
        <v>212</v>
      </c>
      <c r="D36" t="s">
        <v>205</v>
      </c>
      <c r="E36" t="s">
        <v>198</v>
      </c>
      <c r="F36" t="s">
        <v>199</v>
      </c>
      <c r="G36" t="s">
        <v>119</v>
      </c>
      <c r="H36" s="79">
        <v>0</v>
      </c>
      <c r="I36" s="79">
        <v>0</v>
      </c>
      <c r="J36" s="79">
        <v>2.27187933</v>
      </c>
      <c r="K36" s="79">
        <f t="shared" si="0"/>
        <v>0.18864537638101583</v>
      </c>
      <c r="L36" s="79">
        <f>J36/'סכום נכסי הקרן'!$C$42*100</f>
        <v>7.4279531845844815E-3</v>
      </c>
    </row>
    <row r="37" spans="2:12">
      <c r="B37" s="80" t="s">
        <v>222</v>
      </c>
      <c r="D37" s="16"/>
      <c r="I37" s="81">
        <v>0</v>
      </c>
      <c r="J37" s="81">
        <v>0</v>
      </c>
      <c r="K37" s="81">
        <f t="shared" si="0"/>
        <v>0</v>
      </c>
      <c r="L37" s="81">
        <f>J37/'סכום נכסי הקרן'!$C$42*100</f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9">
        <v>0</v>
      </c>
      <c r="I38" s="79">
        <v>0</v>
      </c>
      <c r="J38" s="79">
        <v>0</v>
      </c>
      <c r="K38" s="79">
        <f t="shared" si="0"/>
        <v>0</v>
      </c>
      <c r="L38" s="79">
        <f>J38/'סכום נכסי הקרן'!$C$42*100</f>
        <v>0</v>
      </c>
    </row>
    <row r="39" spans="2:12">
      <c r="B39" t="s">
        <v>223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785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-2792000</v>
      </c>
      <c r="H11" s="7"/>
      <c r="I11" s="78">
        <v>122.35203644664414</v>
      </c>
      <c r="J11" s="78">
        <v>100</v>
      </c>
      <c r="K11" s="78">
        <v>0.4</v>
      </c>
      <c r="AW11" s="16"/>
    </row>
    <row r="12" spans="2:49">
      <c r="B12" s="80" t="s">
        <v>196</v>
      </c>
      <c r="C12" s="16"/>
      <c r="D12" s="16"/>
      <c r="G12" s="81">
        <v>-2792000</v>
      </c>
      <c r="I12" s="81">
        <v>122.35203644664414</v>
      </c>
      <c r="J12" s="81">
        <v>100</v>
      </c>
      <c r="K12" s="81">
        <v>0.4</v>
      </c>
    </row>
    <row r="13" spans="2:49">
      <c r="B13" s="80" t="s">
        <v>685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686</v>
      </c>
      <c r="C15" s="16"/>
      <c r="D15" s="16"/>
      <c r="G15" s="81">
        <v>-2792000</v>
      </c>
      <c r="I15" s="81">
        <v>122.35203644664414</v>
      </c>
      <c r="J15" s="81">
        <v>100</v>
      </c>
      <c r="K15" s="81">
        <v>0.4</v>
      </c>
    </row>
    <row r="16" spans="2:49">
      <c r="B16" t="s">
        <v>729</v>
      </c>
      <c r="C16" t="s">
        <v>730</v>
      </c>
      <c r="D16" t="s">
        <v>129</v>
      </c>
      <c r="E16" t="s">
        <v>112</v>
      </c>
      <c r="F16" t="s">
        <v>731</v>
      </c>
      <c r="G16" s="79">
        <v>-288000</v>
      </c>
      <c r="H16" s="79">
        <v>-9.1931421911421882</v>
      </c>
      <c r="I16" s="79">
        <v>26.476249510489499</v>
      </c>
      <c r="J16" s="79">
        <v>21.64</v>
      </c>
      <c r="K16" s="79">
        <v>0.09</v>
      </c>
    </row>
    <row r="17" spans="2:11">
      <c r="B17" t="s">
        <v>732</v>
      </c>
      <c r="C17" t="s">
        <v>733</v>
      </c>
      <c r="D17" t="s">
        <v>129</v>
      </c>
      <c r="E17" t="s">
        <v>112</v>
      </c>
      <c r="F17" t="s">
        <v>734</v>
      </c>
      <c r="G17" s="79">
        <v>-80000</v>
      </c>
      <c r="H17" s="79">
        <v>-6.9134500000000001</v>
      </c>
      <c r="I17" s="79">
        <v>5.5307599999999999</v>
      </c>
      <c r="J17" s="79">
        <v>4.5199999999999996</v>
      </c>
      <c r="K17" s="79">
        <v>0.02</v>
      </c>
    </row>
    <row r="18" spans="2:11">
      <c r="B18" t="s">
        <v>735</v>
      </c>
      <c r="C18" t="s">
        <v>736</v>
      </c>
      <c r="D18" t="s">
        <v>129</v>
      </c>
      <c r="E18" t="s">
        <v>112</v>
      </c>
      <c r="F18" t="s">
        <v>737</v>
      </c>
      <c r="G18" s="79">
        <v>-1015000</v>
      </c>
      <c r="H18" s="79">
        <v>-4.2792350364963445</v>
      </c>
      <c r="I18" s="79">
        <v>43.434235620437903</v>
      </c>
      <c r="J18" s="79">
        <v>35.5</v>
      </c>
      <c r="K18" s="79">
        <v>0.14000000000000001</v>
      </c>
    </row>
    <row r="19" spans="2:11">
      <c r="B19" t="s">
        <v>738</v>
      </c>
      <c r="C19" t="s">
        <v>739</v>
      </c>
      <c r="D19" t="s">
        <v>129</v>
      </c>
      <c r="E19" t="s">
        <v>112</v>
      </c>
      <c r="F19" t="s">
        <v>740</v>
      </c>
      <c r="G19" s="79">
        <v>-95000</v>
      </c>
      <c r="H19" s="79">
        <v>-0.30968421052631578</v>
      </c>
      <c r="I19" s="79">
        <v>0.29420000000000002</v>
      </c>
      <c r="J19" s="79">
        <v>0.24</v>
      </c>
      <c r="K19" s="79">
        <v>0</v>
      </c>
    </row>
    <row r="20" spans="2:11">
      <c r="B20" t="s">
        <v>741</v>
      </c>
      <c r="C20" t="s">
        <v>742</v>
      </c>
      <c r="D20" t="s">
        <v>129</v>
      </c>
      <c r="E20" t="s">
        <v>112</v>
      </c>
      <c r="F20" t="s">
        <v>743</v>
      </c>
      <c r="G20" s="79">
        <v>-80000</v>
      </c>
      <c r="H20" s="79">
        <v>-3.6225666666666752</v>
      </c>
      <c r="I20" s="79">
        <v>2.89805333333334</v>
      </c>
      <c r="J20" s="79">
        <v>2.37</v>
      </c>
      <c r="K20" s="79">
        <v>0.01</v>
      </c>
    </row>
    <row r="21" spans="2:11">
      <c r="B21" t="s">
        <v>744</v>
      </c>
      <c r="C21" t="s">
        <v>745</v>
      </c>
      <c r="D21" t="s">
        <v>129</v>
      </c>
      <c r="E21" t="s">
        <v>112</v>
      </c>
      <c r="F21" t="s">
        <v>743</v>
      </c>
      <c r="G21" s="79">
        <v>-1044000</v>
      </c>
      <c r="H21" s="79">
        <v>-4.1409879101899811</v>
      </c>
      <c r="I21" s="79">
        <v>43.231913782383401</v>
      </c>
      <c r="J21" s="79">
        <v>35.33</v>
      </c>
      <c r="K21" s="79">
        <v>0.14000000000000001</v>
      </c>
    </row>
    <row r="22" spans="2:11">
      <c r="B22" t="s">
        <v>746</v>
      </c>
      <c r="C22" t="s">
        <v>747</v>
      </c>
      <c r="D22" t="s">
        <v>129</v>
      </c>
      <c r="E22" t="s">
        <v>112</v>
      </c>
      <c r="F22" t="s">
        <v>748</v>
      </c>
      <c r="G22" s="79">
        <v>-190000</v>
      </c>
      <c r="H22" s="79">
        <v>-0.25611800000000001</v>
      </c>
      <c r="I22" s="79">
        <v>0.48662420000000001</v>
      </c>
      <c r="J22" s="79">
        <v>0.4</v>
      </c>
      <c r="K22" s="79">
        <v>0</v>
      </c>
    </row>
    <row r="23" spans="2:11">
      <c r="B23" s="80" t="s">
        <v>727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687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215</v>
      </c>
      <c r="C26" t="s">
        <v>215</v>
      </c>
      <c r="D26" t="s">
        <v>215</v>
      </c>
      <c r="E26" t="s">
        <v>215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233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220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s="80" t="s">
        <v>685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728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687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233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t="s">
        <v>223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785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689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690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691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689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9">
        <v>0</v>
      </c>
      <c r="I24" t="s">
        <v>215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690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9">
        <v>0</v>
      </c>
      <c r="I26" t="s">
        <v>215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691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785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749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215</v>
      </c>
      <c r="D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750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D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753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D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754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755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215</v>
      </c>
      <c r="D25" t="s">
        <v>215</v>
      </c>
      <c r="E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756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215</v>
      </c>
      <c r="D27" t="s">
        <v>215</v>
      </c>
      <c r="E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757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215</v>
      </c>
      <c r="D29" t="s">
        <v>215</v>
      </c>
      <c r="E29" t="s">
        <v>215</v>
      </c>
      <c r="G29" s="79">
        <v>0</v>
      </c>
      <c r="H29" t="s">
        <v>215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758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215</v>
      </c>
      <c r="D31" t="s">
        <v>215</v>
      </c>
      <c r="E31" t="s">
        <v>215</v>
      </c>
      <c r="G31" s="79">
        <v>0</v>
      </c>
      <c r="H31" t="s">
        <v>215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759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215</v>
      </c>
      <c r="D34" t="s">
        <v>215</v>
      </c>
      <c r="E34" t="s">
        <v>215</v>
      </c>
      <c r="G34" s="79">
        <v>0</v>
      </c>
      <c r="H34" t="s">
        <v>215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751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215</v>
      </c>
      <c r="D36" t="s">
        <v>215</v>
      </c>
      <c r="E36" t="s">
        <v>215</v>
      </c>
      <c r="G36" s="79">
        <v>0</v>
      </c>
      <c r="H36" t="s">
        <v>215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752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215</v>
      </c>
      <c r="D38" t="s">
        <v>215</v>
      </c>
      <c r="E38" t="s">
        <v>215</v>
      </c>
      <c r="G38" s="79">
        <v>0</v>
      </c>
      <c r="H38" t="s">
        <v>215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758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215</v>
      </c>
      <c r="D40" t="s">
        <v>215</v>
      </c>
      <c r="E40" t="s">
        <v>215</v>
      </c>
      <c r="G40" s="79">
        <v>0</v>
      </c>
      <c r="H40" t="s">
        <v>215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785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697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215</v>
      </c>
      <c r="C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698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760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761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C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9">
        <v>0</v>
      </c>
      <c r="H24" t="s">
        <v>215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785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762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215</v>
      </c>
      <c r="D14" t="s">
        <v>215</v>
      </c>
      <c r="E14" s="79">
        <v>0</v>
      </c>
      <c r="F14" t="s">
        <v>215</v>
      </c>
      <c r="G14" s="79">
        <v>0</v>
      </c>
      <c r="H14" s="79">
        <v>0</v>
      </c>
      <c r="I14" s="79">
        <v>0</v>
      </c>
    </row>
    <row r="15" spans="2:55">
      <c r="B15" s="80" t="s">
        <v>763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762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215</v>
      </c>
      <c r="D19" t="s">
        <v>215</v>
      </c>
      <c r="E19" s="79">
        <v>0</v>
      </c>
      <c r="F19" t="s">
        <v>215</v>
      </c>
      <c r="G19" s="79">
        <v>0</v>
      </c>
      <c r="H19" s="79">
        <v>0</v>
      </c>
      <c r="I19" s="79">
        <v>0</v>
      </c>
    </row>
    <row r="20" spans="2:9">
      <c r="B20" s="80" t="s">
        <v>763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215</v>
      </c>
      <c r="D21" t="s">
        <v>215</v>
      </c>
      <c r="E21" s="79">
        <v>0</v>
      </c>
      <c r="F21" t="s">
        <v>215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785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785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I12+I28</f>
        <v>14.178318949999998</v>
      </c>
      <c r="J11" s="78">
        <f>I11/$I$11*100</f>
        <v>100</v>
      </c>
      <c r="K11" s="78">
        <f>I11/'סכום נכסי הקרן'!$C$42*100</f>
        <v>4.6356286624037811E-2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SUM(I13:I27)</f>
        <v>14.178318949999998</v>
      </c>
      <c r="J12" s="81">
        <f t="shared" ref="J12:J29" si="0">I12/$I$11*100</f>
        <v>100</v>
      </c>
      <c r="K12" s="81">
        <f>I12/'סכום נכסי הקרן'!$C$42*100</f>
        <v>4.6356286624037811E-2</v>
      </c>
    </row>
    <row r="13" spans="2:60">
      <c r="B13" t="s">
        <v>764</v>
      </c>
      <c r="C13" t="s">
        <v>765</v>
      </c>
      <c r="D13" t="s">
        <v>215</v>
      </c>
      <c r="E13" t="s">
        <v>766</v>
      </c>
      <c r="F13" s="79">
        <v>0</v>
      </c>
      <c r="G13" t="s">
        <v>108</v>
      </c>
      <c r="H13" s="79">
        <v>0</v>
      </c>
      <c r="I13" s="79">
        <f>-15.53796-52.57667</f>
        <v>-68.114630000000005</v>
      </c>
      <c r="J13" s="79">
        <f t="shared" si="0"/>
        <v>-480.41400563922298</v>
      </c>
      <c r="K13" s="79">
        <f>I13/'סכום נכסי הקרן'!$C$42*100</f>
        <v>-0.22270209343613939</v>
      </c>
    </row>
    <row r="14" spans="2:60">
      <c r="B14" t="s">
        <v>767</v>
      </c>
      <c r="C14" t="s">
        <v>768</v>
      </c>
      <c r="D14" t="s">
        <v>215</v>
      </c>
      <c r="E14" t="s">
        <v>766</v>
      </c>
      <c r="F14" s="79">
        <v>0</v>
      </c>
      <c r="G14" t="s">
        <v>108</v>
      </c>
      <c r="H14" s="79">
        <v>0</v>
      </c>
      <c r="I14" s="79">
        <v>-22.841460000000001</v>
      </c>
      <c r="J14" s="79">
        <f t="shared" si="0"/>
        <v>-161.10132717814199</v>
      </c>
      <c r="K14" s="79">
        <f>I14/'סכום נכסי הקרן'!$C$42*100</f>
        <v>-7.4680592981828428E-2</v>
      </c>
    </row>
    <row r="15" spans="2:60">
      <c r="B15" t="s">
        <v>769</v>
      </c>
      <c r="C15" t="s">
        <v>770</v>
      </c>
      <c r="D15" t="s">
        <v>215</v>
      </c>
      <c r="E15" t="s">
        <v>766</v>
      </c>
      <c r="F15" s="79">
        <v>0</v>
      </c>
      <c r="G15" t="s">
        <v>108</v>
      </c>
      <c r="H15" s="79">
        <v>0</v>
      </c>
      <c r="I15" s="79">
        <f>6.18935+82.62275</f>
        <v>88.812100000000001</v>
      </c>
      <c r="J15" s="79">
        <f t="shared" si="0"/>
        <v>626.39372349568998</v>
      </c>
      <c r="K15" s="79">
        <f>I15/'סכום נכסי הקרן'!$C$42*100</f>
        <v>0.29037286985864497</v>
      </c>
    </row>
    <row r="16" spans="2:60">
      <c r="B16" t="s">
        <v>771</v>
      </c>
      <c r="C16" t="s">
        <v>343</v>
      </c>
      <c r="D16" t="s">
        <v>215</v>
      </c>
      <c r="E16" t="s">
        <v>766</v>
      </c>
      <c r="F16" s="79">
        <v>0</v>
      </c>
      <c r="G16" t="s">
        <v>108</v>
      </c>
      <c r="H16" s="79">
        <v>0</v>
      </c>
      <c r="I16" s="79">
        <v>0.22517000000000001</v>
      </c>
      <c r="J16" s="79">
        <f t="shared" si="0"/>
        <v>1.5881290355652495</v>
      </c>
      <c r="K16" s="79">
        <f>I16/'סכום נכסי הקרן'!$C$42*100</f>
        <v>7.3619764768619467E-4</v>
      </c>
    </row>
    <row r="17" spans="2:11">
      <c r="B17" t="s">
        <v>772</v>
      </c>
      <c r="C17" t="s">
        <v>356</v>
      </c>
      <c r="D17" t="s">
        <v>215</v>
      </c>
      <c r="E17" t="s">
        <v>766</v>
      </c>
      <c r="F17" s="79">
        <v>0</v>
      </c>
      <c r="G17" t="s">
        <v>108</v>
      </c>
      <c r="H17" s="79">
        <v>0</v>
      </c>
      <c r="I17" s="79">
        <v>0.93015999999999999</v>
      </c>
      <c r="J17" s="79">
        <f t="shared" si="0"/>
        <v>6.5604392402245972</v>
      </c>
      <c r="K17" s="79">
        <f>I17/'סכום נכסי הקרן'!$C$42*100</f>
        <v>3.041176017994363E-3</v>
      </c>
    </row>
    <row r="18" spans="2:11">
      <c r="B18" t="s">
        <v>773</v>
      </c>
      <c r="C18" t="s">
        <v>246</v>
      </c>
      <c r="D18" t="s">
        <v>215</v>
      </c>
      <c r="E18" t="s">
        <v>155</v>
      </c>
      <c r="F18" s="79">
        <v>0</v>
      </c>
      <c r="G18" t="s">
        <v>108</v>
      </c>
      <c r="H18" s="79">
        <v>0</v>
      </c>
      <c r="I18" s="79">
        <v>1.7589999999999999</v>
      </c>
      <c r="J18" s="79">
        <f t="shared" si="0"/>
        <v>12.406266259089906</v>
      </c>
      <c r="K18" s="79">
        <f>I18/'סכום נכסי הקרן'!$C$42*100</f>
        <v>5.7510843464050106E-3</v>
      </c>
    </row>
    <row r="19" spans="2:11">
      <c r="B19" t="s">
        <v>774</v>
      </c>
      <c r="C19" t="s">
        <v>267</v>
      </c>
      <c r="D19" t="s">
        <v>215</v>
      </c>
      <c r="E19" t="s">
        <v>155</v>
      </c>
      <c r="F19" s="79">
        <v>0</v>
      </c>
      <c r="G19" t="s">
        <v>108</v>
      </c>
      <c r="H19" s="79">
        <v>0</v>
      </c>
      <c r="I19" s="79">
        <v>1.2160899999999999</v>
      </c>
      <c r="J19" s="79">
        <f t="shared" si="0"/>
        <v>8.5771099118912115</v>
      </c>
      <c r="K19" s="79">
        <f>I19/'סכום נכסי הקרן'!$C$42*100</f>
        <v>3.9760296548150475E-3</v>
      </c>
    </row>
    <row r="20" spans="2:11">
      <c r="B20" t="s">
        <v>775</v>
      </c>
      <c r="C20" t="s">
        <v>290</v>
      </c>
      <c r="D20" t="s">
        <v>215</v>
      </c>
      <c r="E20" t="s">
        <v>155</v>
      </c>
      <c r="F20" s="79">
        <v>0</v>
      </c>
      <c r="G20" t="s">
        <v>108</v>
      </c>
      <c r="H20" s="79">
        <v>0</v>
      </c>
      <c r="I20" s="79">
        <v>2.88598</v>
      </c>
      <c r="J20" s="79">
        <f t="shared" si="0"/>
        <v>20.354881352136605</v>
      </c>
      <c r="K20" s="79">
        <f>I20/'סכום נכסי הקרן'!$C$42*100</f>
        <v>9.4357671415792686E-3</v>
      </c>
    </row>
    <row r="21" spans="2:11">
      <c r="B21" t="s">
        <v>776</v>
      </c>
      <c r="C21" t="s">
        <v>393</v>
      </c>
      <c r="D21" t="s">
        <v>215</v>
      </c>
      <c r="E21" t="s">
        <v>766</v>
      </c>
      <c r="F21" s="79">
        <v>0</v>
      </c>
      <c r="G21" t="s">
        <v>108</v>
      </c>
      <c r="H21" s="79">
        <v>0</v>
      </c>
      <c r="I21" s="79">
        <v>1.57026</v>
      </c>
      <c r="J21" s="79">
        <f t="shared" si="0"/>
        <v>11.075078826605182</v>
      </c>
      <c r="K21" s="79">
        <f>I21/'סכום נכסי הקרן'!$C$42*100</f>
        <v>5.1339952846992222E-3</v>
      </c>
    </row>
    <row r="22" spans="2:11">
      <c r="B22" t="s">
        <v>777</v>
      </c>
      <c r="C22" t="s">
        <v>309</v>
      </c>
      <c r="D22" t="s">
        <v>215</v>
      </c>
      <c r="E22" t="s">
        <v>156</v>
      </c>
      <c r="F22" s="79">
        <v>0</v>
      </c>
      <c r="G22" t="s">
        <v>108</v>
      </c>
      <c r="H22" s="79">
        <v>0</v>
      </c>
      <c r="I22" s="79">
        <v>4.8360000000000003</v>
      </c>
      <c r="J22" s="79">
        <f t="shared" si="0"/>
        <v>34.108415934598519</v>
      </c>
      <c r="K22" s="79">
        <f>I22/'סכום נכסי הקרן'!$C$42*100</f>
        <v>1.5811395053561474E-2</v>
      </c>
    </row>
    <row r="23" spans="2:11">
      <c r="B23" t="s">
        <v>778</v>
      </c>
      <c r="C23" t="s">
        <v>432</v>
      </c>
      <c r="D23" t="s">
        <v>215</v>
      </c>
      <c r="E23" t="s">
        <v>155</v>
      </c>
      <c r="F23" s="79">
        <v>0</v>
      </c>
      <c r="G23" t="s">
        <v>108</v>
      </c>
      <c r="H23" s="79">
        <v>0</v>
      </c>
      <c r="I23" s="79">
        <v>8.6999999999999994E-2</v>
      </c>
      <c r="J23" s="79">
        <f t="shared" si="0"/>
        <v>0.61361294175146208</v>
      </c>
      <c r="K23" s="79">
        <f>I23/'סכום נכסי הקרן'!$C$42*100</f>
        <v>2.8444817404049797E-4</v>
      </c>
    </row>
    <row r="24" spans="2:11">
      <c r="B24" t="s">
        <v>779</v>
      </c>
      <c r="C24" t="s">
        <v>435</v>
      </c>
      <c r="D24" t="s">
        <v>215</v>
      </c>
      <c r="E24" t="s">
        <v>155</v>
      </c>
      <c r="F24" s="79">
        <v>0</v>
      </c>
      <c r="G24" t="s">
        <v>108</v>
      </c>
      <c r="H24" s="79">
        <v>0</v>
      </c>
      <c r="I24" s="79">
        <v>0.48630000000000001</v>
      </c>
      <c r="J24" s="79">
        <f t="shared" si="0"/>
        <v>3.4298847537211041</v>
      </c>
      <c r="K24" s="79">
        <f>I24/'סכום נכסי הקרן'!$C$42*100</f>
        <v>1.5899672073091285E-3</v>
      </c>
    </row>
    <row r="25" spans="2:11">
      <c r="B25" t="s">
        <v>780</v>
      </c>
      <c r="C25" t="s">
        <v>321</v>
      </c>
      <c r="D25" t="s">
        <v>215</v>
      </c>
      <c r="E25" t="s">
        <v>155</v>
      </c>
      <c r="F25" s="79">
        <v>0</v>
      </c>
      <c r="G25" t="s">
        <v>108</v>
      </c>
      <c r="H25" s="79">
        <v>0</v>
      </c>
      <c r="I25" s="79">
        <v>1.0871389499999999</v>
      </c>
      <c r="J25" s="79">
        <f t="shared" si="0"/>
        <v>7.6676152781850071</v>
      </c>
      <c r="K25" s="79">
        <f>I25/'סכום נכסי הקרן'!$C$42*100</f>
        <v>3.5544217155839566E-3</v>
      </c>
    </row>
    <row r="26" spans="2:11">
      <c r="B26" t="s">
        <v>781</v>
      </c>
      <c r="C26" t="s">
        <v>452</v>
      </c>
      <c r="D26" t="s">
        <v>215</v>
      </c>
      <c r="E26" t="s">
        <v>766</v>
      </c>
      <c r="F26" s="79">
        <v>0</v>
      </c>
      <c r="G26" t="s">
        <v>108</v>
      </c>
      <c r="H26" s="79">
        <v>0</v>
      </c>
      <c r="I26" s="79">
        <v>0.36670999999999998</v>
      </c>
      <c r="J26" s="79">
        <f t="shared" si="0"/>
        <v>2.5864138145940077</v>
      </c>
      <c r="K26" s="79">
        <f>I26/'סכום נכסי הקרן'!$C$42*100</f>
        <v>1.1989654011769081E-3</v>
      </c>
    </row>
    <row r="27" spans="2:11">
      <c r="B27" t="s">
        <v>782</v>
      </c>
      <c r="C27" t="s">
        <v>468</v>
      </c>
      <c r="D27" t="s">
        <v>215</v>
      </c>
      <c r="E27" t="s">
        <v>766</v>
      </c>
      <c r="F27" s="79">
        <v>0</v>
      </c>
      <c r="G27" t="s">
        <v>108</v>
      </c>
      <c r="H27" s="79">
        <v>0</v>
      </c>
      <c r="I27" s="79">
        <v>0.87250000000000005</v>
      </c>
      <c r="J27" s="79">
        <f t="shared" si="0"/>
        <v>6.1537619733120774</v>
      </c>
      <c r="K27" s="79">
        <f>I27/'סכום נכסי הקרן'!$C$42*100</f>
        <v>2.8526555385095919E-3</v>
      </c>
    </row>
    <row r="28" spans="2:11">
      <c r="B28" s="80" t="s">
        <v>220</v>
      </c>
      <c r="D28" s="19"/>
      <c r="E28" s="19"/>
      <c r="F28" s="19"/>
      <c r="G28" s="19"/>
      <c r="H28" s="81">
        <v>0</v>
      </c>
      <c r="I28" s="81">
        <v>0</v>
      </c>
      <c r="J28" s="81">
        <f t="shared" si="0"/>
        <v>0</v>
      </c>
      <c r="K28" s="81">
        <f>I28/'סכום נכסי הקרן'!$C$42*100</f>
        <v>0</v>
      </c>
    </row>
    <row r="29" spans="2:11">
      <c r="B29" t="s">
        <v>215</v>
      </c>
      <c r="C29" t="s">
        <v>215</v>
      </c>
      <c r="D29" t="s">
        <v>215</v>
      </c>
      <c r="E29" s="19"/>
      <c r="F29" s="79">
        <v>0</v>
      </c>
      <c r="G29" t="s">
        <v>215</v>
      </c>
      <c r="H29" s="79">
        <v>0</v>
      </c>
      <c r="I29" s="79">
        <v>0</v>
      </c>
      <c r="J29" s="79">
        <f t="shared" si="0"/>
        <v>0</v>
      </c>
      <c r="K29" s="79">
        <f>I29/'סכום נכסי הקרן'!$C$42*100</f>
        <v>0</v>
      </c>
    </row>
    <row r="30" spans="2:11">
      <c r="B30" t="s">
        <v>223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785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215</v>
      </c>
      <c r="C13" s="79">
        <v>0</v>
      </c>
    </row>
    <row r="14" spans="2:17">
      <c r="B14" s="80" t="s">
        <v>220</v>
      </c>
      <c r="C14" s="81">
        <v>0</v>
      </c>
    </row>
    <row r="15" spans="2:17">
      <c r="B15" t="s">
        <v>215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785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785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697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698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701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702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785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225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215</v>
      </c>
      <c r="C17" t="s">
        <v>215</v>
      </c>
      <c r="D17" s="16"/>
      <c r="E17" t="s">
        <v>215</v>
      </c>
      <c r="H17" s="79">
        <v>0</v>
      </c>
      <c r="I17" t="s">
        <v>215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226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220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227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785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697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698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785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785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225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9">
        <v>0</v>
      </c>
      <c r="L20" t="s">
        <v>215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9">
        <v>0</v>
      </c>
      <c r="L25" t="s">
        <v>215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785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1300707.49</v>
      </c>
      <c r="J11" s="7"/>
      <c r="K11" s="78">
        <v>10465.146568335</v>
      </c>
      <c r="L11" s="7"/>
      <c r="M11" s="78">
        <v>100</v>
      </c>
      <c r="N11" s="78">
        <v>34.22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1297377.49</v>
      </c>
      <c r="K12" s="81">
        <v>10092.172951979999</v>
      </c>
      <c r="M12" s="81">
        <v>96.44</v>
      </c>
      <c r="N12" s="81">
        <v>33</v>
      </c>
    </row>
    <row r="13" spans="2:61">
      <c r="B13" s="80" t="s">
        <v>234</v>
      </c>
      <c r="E13" s="16"/>
      <c r="F13" s="16"/>
      <c r="G13" s="16"/>
      <c r="I13" s="81">
        <v>1152189.33</v>
      </c>
      <c r="K13" s="81">
        <v>7626.8940313000003</v>
      </c>
      <c r="M13" s="81">
        <v>72.88</v>
      </c>
      <c r="N13" s="81">
        <v>24.94</v>
      </c>
    </row>
    <row r="14" spans="2:61">
      <c r="B14" t="s">
        <v>235</v>
      </c>
      <c r="C14" t="s">
        <v>236</v>
      </c>
      <c r="D14" t="s">
        <v>106</v>
      </c>
      <c r="E14" t="s">
        <v>129</v>
      </c>
      <c r="F14" t="s">
        <v>237</v>
      </c>
      <c r="G14" t="s">
        <v>238</v>
      </c>
      <c r="H14" t="s">
        <v>108</v>
      </c>
      <c r="I14" s="79">
        <v>2550</v>
      </c>
      <c r="J14" s="79">
        <v>11910</v>
      </c>
      <c r="K14" s="79">
        <v>303.70499999999998</v>
      </c>
      <c r="L14" s="79">
        <v>0</v>
      </c>
      <c r="M14" s="79">
        <v>2.9</v>
      </c>
      <c r="N14" s="79">
        <v>0.99</v>
      </c>
    </row>
    <row r="15" spans="2:61">
      <c r="B15" t="s">
        <v>239</v>
      </c>
      <c r="C15" t="s">
        <v>240</v>
      </c>
      <c r="D15" t="s">
        <v>106</v>
      </c>
      <c r="E15" t="s">
        <v>129</v>
      </c>
      <c r="F15" t="s">
        <v>241</v>
      </c>
      <c r="G15" t="s">
        <v>238</v>
      </c>
      <c r="H15" t="s">
        <v>108</v>
      </c>
      <c r="I15" s="79">
        <v>3568</v>
      </c>
      <c r="J15" s="79">
        <v>14640</v>
      </c>
      <c r="K15" s="79">
        <v>522.35519999999997</v>
      </c>
      <c r="L15" s="79">
        <v>0</v>
      </c>
      <c r="M15" s="79">
        <v>4.99</v>
      </c>
      <c r="N15" s="79">
        <v>1.71</v>
      </c>
    </row>
    <row r="16" spans="2:61">
      <c r="B16" t="s">
        <v>242</v>
      </c>
      <c r="C16" t="s">
        <v>243</v>
      </c>
      <c r="D16" t="s">
        <v>106</v>
      </c>
      <c r="E16" t="s">
        <v>129</v>
      </c>
      <c r="F16" t="s">
        <v>244</v>
      </c>
      <c r="G16" t="s">
        <v>238</v>
      </c>
      <c r="H16" t="s">
        <v>108</v>
      </c>
      <c r="I16" s="79">
        <v>750</v>
      </c>
      <c r="J16" s="79">
        <v>24480</v>
      </c>
      <c r="K16" s="79">
        <v>183.6</v>
      </c>
      <c r="L16" s="79">
        <v>0</v>
      </c>
      <c r="M16" s="79">
        <v>1.75</v>
      </c>
      <c r="N16" s="79">
        <v>0.6</v>
      </c>
    </row>
    <row r="17" spans="2:14">
      <c r="B17" t="s">
        <v>245</v>
      </c>
      <c r="C17" t="s">
        <v>246</v>
      </c>
      <c r="D17" t="s">
        <v>106</v>
      </c>
      <c r="E17" t="s">
        <v>129</v>
      </c>
      <c r="F17" t="s">
        <v>247</v>
      </c>
      <c r="G17" t="s">
        <v>248</v>
      </c>
      <c r="H17" t="s">
        <v>108</v>
      </c>
      <c r="I17" s="79">
        <v>3518</v>
      </c>
      <c r="J17" s="79">
        <v>1910</v>
      </c>
      <c r="K17" s="79">
        <v>67.193799999999996</v>
      </c>
      <c r="L17" s="79">
        <v>0</v>
      </c>
      <c r="M17" s="79">
        <v>0.64</v>
      </c>
      <c r="N17" s="79">
        <v>0.22</v>
      </c>
    </row>
    <row r="18" spans="2:14">
      <c r="B18" t="s">
        <v>249</v>
      </c>
      <c r="C18" t="s">
        <v>250</v>
      </c>
      <c r="D18" t="s">
        <v>106</v>
      </c>
      <c r="E18" t="s">
        <v>129</v>
      </c>
      <c r="F18" t="s">
        <v>251</v>
      </c>
      <c r="G18" t="s">
        <v>252</v>
      </c>
      <c r="H18" t="s">
        <v>108</v>
      </c>
      <c r="I18" s="79">
        <v>638</v>
      </c>
      <c r="J18" s="79">
        <v>41460</v>
      </c>
      <c r="K18" s="79">
        <v>264.51479999999998</v>
      </c>
      <c r="L18" s="79">
        <v>0</v>
      </c>
      <c r="M18" s="79">
        <v>2.5299999999999998</v>
      </c>
      <c r="N18" s="79">
        <v>0.86</v>
      </c>
    </row>
    <row r="19" spans="2:14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256</v>
      </c>
      <c r="H19" t="s">
        <v>108</v>
      </c>
      <c r="I19" s="79">
        <v>20661</v>
      </c>
      <c r="J19" s="79">
        <v>851</v>
      </c>
      <c r="K19" s="79">
        <v>175.82511</v>
      </c>
      <c r="L19" s="79">
        <v>0</v>
      </c>
      <c r="M19" s="79">
        <v>1.68</v>
      </c>
      <c r="N19" s="79">
        <v>0.56999999999999995</v>
      </c>
    </row>
    <row r="20" spans="2:14">
      <c r="B20" t="s">
        <v>257</v>
      </c>
      <c r="C20" t="s">
        <v>258</v>
      </c>
      <c r="D20" t="s">
        <v>106</v>
      </c>
      <c r="E20" t="s">
        <v>129</v>
      </c>
      <c r="F20" t="s">
        <v>259</v>
      </c>
      <c r="G20" t="s">
        <v>256</v>
      </c>
      <c r="H20" t="s">
        <v>108</v>
      </c>
      <c r="I20" s="79">
        <v>28905</v>
      </c>
      <c r="J20" s="79">
        <v>2208</v>
      </c>
      <c r="K20" s="79">
        <v>638.22239999999999</v>
      </c>
      <c r="L20" s="79">
        <v>0</v>
      </c>
      <c r="M20" s="79">
        <v>6.1</v>
      </c>
      <c r="N20" s="79">
        <v>2.09</v>
      </c>
    </row>
    <row r="21" spans="2:14">
      <c r="B21" t="s">
        <v>260</v>
      </c>
      <c r="C21" t="s">
        <v>261</v>
      </c>
      <c r="D21" t="s">
        <v>106</v>
      </c>
      <c r="E21" t="s">
        <v>129</v>
      </c>
      <c r="F21" t="s">
        <v>262</v>
      </c>
      <c r="G21" t="s">
        <v>256</v>
      </c>
      <c r="H21" t="s">
        <v>108</v>
      </c>
      <c r="I21" s="79">
        <v>28955</v>
      </c>
      <c r="J21" s="79">
        <v>1600</v>
      </c>
      <c r="K21" s="79">
        <v>463.28</v>
      </c>
      <c r="L21" s="79">
        <v>0</v>
      </c>
      <c r="M21" s="79">
        <v>4.43</v>
      </c>
      <c r="N21" s="79">
        <v>1.51</v>
      </c>
    </row>
    <row r="22" spans="2:14">
      <c r="B22" t="s">
        <v>263</v>
      </c>
      <c r="C22" t="s">
        <v>264</v>
      </c>
      <c r="D22" t="s">
        <v>106</v>
      </c>
      <c r="E22" t="s">
        <v>129</v>
      </c>
      <c r="F22" t="s">
        <v>265</v>
      </c>
      <c r="G22" t="s">
        <v>256</v>
      </c>
      <c r="H22" t="s">
        <v>108</v>
      </c>
      <c r="I22" s="79">
        <v>4902</v>
      </c>
      <c r="J22" s="79">
        <v>6144</v>
      </c>
      <c r="K22" s="79">
        <v>301.17887999999999</v>
      </c>
      <c r="L22" s="79">
        <v>0</v>
      </c>
      <c r="M22" s="79">
        <v>2.88</v>
      </c>
      <c r="N22" s="79">
        <v>0.98</v>
      </c>
    </row>
    <row r="23" spans="2:14">
      <c r="B23" t="s">
        <v>266</v>
      </c>
      <c r="C23" t="s">
        <v>267</v>
      </c>
      <c r="D23" t="s">
        <v>106</v>
      </c>
      <c r="E23" t="s">
        <v>129</v>
      </c>
      <c r="F23" t="s">
        <v>268</v>
      </c>
      <c r="G23" t="s">
        <v>256</v>
      </c>
      <c r="H23" t="s">
        <v>108</v>
      </c>
      <c r="I23" s="79">
        <v>2040</v>
      </c>
      <c r="J23" s="79">
        <v>5895</v>
      </c>
      <c r="K23" s="79">
        <v>120.258</v>
      </c>
      <c r="L23" s="79">
        <v>0</v>
      </c>
      <c r="M23" s="79">
        <v>1.1499999999999999</v>
      </c>
      <c r="N23" s="79">
        <v>0.39</v>
      </c>
    </row>
    <row r="24" spans="2:14">
      <c r="B24" t="s">
        <v>269</v>
      </c>
      <c r="C24" t="s">
        <v>270</v>
      </c>
      <c r="D24" t="s">
        <v>106</v>
      </c>
      <c r="E24" t="s">
        <v>129</v>
      </c>
      <c r="F24" t="s">
        <v>271</v>
      </c>
      <c r="G24" t="s">
        <v>272</v>
      </c>
      <c r="H24" t="s">
        <v>108</v>
      </c>
      <c r="I24" s="79">
        <v>50</v>
      </c>
      <c r="J24" s="79">
        <v>2932</v>
      </c>
      <c r="K24" s="79">
        <v>1.466</v>
      </c>
      <c r="L24" s="79">
        <v>0</v>
      </c>
      <c r="M24" s="79">
        <v>0.01</v>
      </c>
      <c r="N24" s="79">
        <v>0</v>
      </c>
    </row>
    <row r="25" spans="2:14">
      <c r="B25" t="s">
        <v>273</v>
      </c>
      <c r="C25" t="s">
        <v>274</v>
      </c>
      <c r="D25" t="s">
        <v>106</v>
      </c>
      <c r="E25" t="s">
        <v>129</v>
      </c>
      <c r="F25" t="s">
        <v>275</v>
      </c>
      <c r="G25" t="s">
        <v>276</v>
      </c>
      <c r="H25" t="s">
        <v>108</v>
      </c>
      <c r="I25" s="79">
        <v>85618</v>
      </c>
      <c r="J25" s="79">
        <v>246</v>
      </c>
      <c r="K25" s="79">
        <v>210.62028000000001</v>
      </c>
      <c r="L25" s="79">
        <v>0</v>
      </c>
      <c r="M25" s="79">
        <v>2.0099999999999998</v>
      </c>
      <c r="N25" s="79">
        <v>0.69</v>
      </c>
    </row>
    <row r="26" spans="2:14">
      <c r="B26" t="s">
        <v>277</v>
      </c>
      <c r="C26" t="s">
        <v>278</v>
      </c>
      <c r="D26" t="s">
        <v>106</v>
      </c>
      <c r="E26" t="s">
        <v>129</v>
      </c>
      <c r="F26" t="s">
        <v>279</v>
      </c>
      <c r="G26" t="s">
        <v>276</v>
      </c>
      <c r="H26" t="s">
        <v>108</v>
      </c>
      <c r="I26" s="79">
        <v>63799</v>
      </c>
      <c r="J26" s="79">
        <v>143.4</v>
      </c>
      <c r="K26" s="79">
        <v>91.487765999999993</v>
      </c>
      <c r="L26" s="79">
        <v>0</v>
      </c>
      <c r="M26" s="79">
        <v>0.87</v>
      </c>
      <c r="N26" s="79">
        <v>0.3</v>
      </c>
    </row>
    <row r="27" spans="2:14">
      <c r="B27" t="s">
        <v>280</v>
      </c>
      <c r="C27" t="s">
        <v>281</v>
      </c>
      <c r="D27" t="s">
        <v>106</v>
      </c>
      <c r="E27" t="s">
        <v>129</v>
      </c>
      <c r="F27" t="s">
        <v>282</v>
      </c>
      <c r="G27" t="s">
        <v>276</v>
      </c>
      <c r="H27" t="s">
        <v>108</v>
      </c>
      <c r="I27" s="79">
        <v>4325</v>
      </c>
      <c r="J27" s="79">
        <v>1319</v>
      </c>
      <c r="K27" s="79">
        <v>57.046750000000003</v>
      </c>
      <c r="L27" s="79">
        <v>0</v>
      </c>
      <c r="M27" s="79">
        <v>0.55000000000000004</v>
      </c>
      <c r="N27" s="79">
        <v>0.19</v>
      </c>
    </row>
    <row r="28" spans="2:14">
      <c r="B28" t="s">
        <v>283</v>
      </c>
      <c r="C28" t="s">
        <v>284</v>
      </c>
      <c r="D28" t="s">
        <v>106</v>
      </c>
      <c r="E28" t="s">
        <v>129</v>
      </c>
      <c r="F28" t="s">
        <v>285</v>
      </c>
      <c r="G28" t="s">
        <v>276</v>
      </c>
      <c r="H28" t="s">
        <v>108</v>
      </c>
      <c r="I28" s="79">
        <v>792437</v>
      </c>
      <c r="J28" s="79">
        <v>63.4</v>
      </c>
      <c r="K28" s="79">
        <v>502.405058</v>
      </c>
      <c r="L28" s="79">
        <v>0.01</v>
      </c>
      <c r="M28" s="79">
        <v>4.8</v>
      </c>
      <c r="N28" s="79">
        <v>1.64</v>
      </c>
    </row>
    <row r="29" spans="2:14">
      <c r="B29" t="s">
        <v>286</v>
      </c>
      <c r="C29" t="s">
        <v>287</v>
      </c>
      <c r="D29" t="s">
        <v>106</v>
      </c>
      <c r="E29" t="s">
        <v>129</v>
      </c>
      <c r="F29" t="s">
        <v>288</v>
      </c>
      <c r="G29" t="s">
        <v>276</v>
      </c>
      <c r="H29" t="s">
        <v>108</v>
      </c>
      <c r="I29" s="79">
        <v>404</v>
      </c>
      <c r="J29" s="79">
        <v>60000</v>
      </c>
      <c r="K29" s="79">
        <v>242.4</v>
      </c>
      <c r="L29" s="79">
        <v>0</v>
      </c>
      <c r="M29" s="79">
        <v>2.3199999999999998</v>
      </c>
      <c r="N29" s="79">
        <v>0.79</v>
      </c>
    </row>
    <row r="30" spans="2:14">
      <c r="B30" t="s">
        <v>289</v>
      </c>
      <c r="C30" t="s">
        <v>290</v>
      </c>
      <c r="D30" t="s">
        <v>106</v>
      </c>
      <c r="E30" t="s">
        <v>129</v>
      </c>
      <c r="F30" t="s">
        <v>291</v>
      </c>
      <c r="G30" t="s">
        <v>292</v>
      </c>
      <c r="H30" t="s">
        <v>108</v>
      </c>
      <c r="I30" s="79">
        <v>20749</v>
      </c>
      <c r="J30" s="79">
        <v>1540</v>
      </c>
      <c r="K30" s="79">
        <v>319.53460000000001</v>
      </c>
      <c r="L30" s="79">
        <v>0</v>
      </c>
      <c r="M30" s="79">
        <v>3.05</v>
      </c>
      <c r="N30" s="79">
        <v>1.04</v>
      </c>
    </row>
    <row r="31" spans="2:14">
      <c r="B31" t="s">
        <v>293</v>
      </c>
      <c r="C31" t="s">
        <v>294</v>
      </c>
      <c r="D31" t="s">
        <v>106</v>
      </c>
      <c r="E31" t="s">
        <v>129</v>
      </c>
      <c r="F31" t="s">
        <v>295</v>
      </c>
      <c r="G31" t="s">
        <v>296</v>
      </c>
      <c r="H31" t="s">
        <v>108</v>
      </c>
      <c r="I31" s="79">
        <v>1499.33</v>
      </c>
      <c r="J31" s="79">
        <v>8381</v>
      </c>
      <c r="K31" s="79">
        <v>125.65884730000001</v>
      </c>
      <c r="L31" s="79">
        <v>0</v>
      </c>
      <c r="M31" s="79">
        <v>1.2</v>
      </c>
      <c r="N31" s="79">
        <v>0.41</v>
      </c>
    </row>
    <row r="32" spans="2:14">
      <c r="B32" t="s">
        <v>297</v>
      </c>
      <c r="C32" t="s">
        <v>298</v>
      </c>
      <c r="D32" t="s">
        <v>106</v>
      </c>
      <c r="E32" t="s">
        <v>129</v>
      </c>
      <c r="F32" t="s">
        <v>299</v>
      </c>
      <c r="G32" t="s">
        <v>300</v>
      </c>
      <c r="H32" t="s">
        <v>108</v>
      </c>
      <c r="I32" s="79">
        <v>1554</v>
      </c>
      <c r="J32" s="79">
        <v>20250</v>
      </c>
      <c r="K32" s="79">
        <v>314.685</v>
      </c>
      <c r="L32" s="79">
        <v>0</v>
      </c>
      <c r="M32" s="79">
        <v>3.01</v>
      </c>
      <c r="N32" s="79">
        <v>1.03</v>
      </c>
    </row>
    <row r="33" spans="2:14">
      <c r="B33" t="s">
        <v>301</v>
      </c>
      <c r="C33" t="s">
        <v>302</v>
      </c>
      <c r="D33" t="s">
        <v>106</v>
      </c>
      <c r="E33" t="s">
        <v>129</v>
      </c>
      <c r="F33" t="s">
        <v>303</v>
      </c>
      <c r="G33" t="s">
        <v>300</v>
      </c>
      <c r="H33" t="s">
        <v>108</v>
      </c>
      <c r="I33" s="79">
        <v>2952</v>
      </c>
      <c r="J33" s="79">
        <v>6195</v>
      </c>
      <c r="K33" s="79">
        <v>182.87639999999999</v>
      </c>
      <c r="L33" s="79">
        <v>0</v>
      </c>
      <c r="M33" s="79">
        <v>1.75</v>
      </c>
      <c r="N33" s="79">
        <v>0.6</v>
      </c>
    </row>
    <row r="34" spans="2:14">
      <c r="B34" t="s">
        <v>304</v>
      </c>
      <c r="C34" t="s">
        <v>305</v>
      </c>
      <c r="D34" t="s">
        <v>106</v>
      </c>
      <c r="E34" t="s">
        <v>129</v>
      </c>
      <c r="F34" t="s">
        <v>306</v>
      </c>
      <c r="G34" t="s">
        <v>307</v>
      </c>
      <c r="H34" t="s">
        <v>108</v>
      </c>
      <c r="I34" s="79">
        <v>580</v>
      </c>
      <c r="J34" s="79">
        <v>4661</v>
      </c>
      <c r="K34" s="79">
        <v>27.033799999999999</v>
      </c>
      <c r="L34" s="79">
        <v>0</v>
      </c>
      <c r="M34" s="79">
        <v>0.26</v>
      </c>
      <c r="N34" s="79">
        <v>0.09</v>
      </c>
    </row>
    <row r="35" spans="2:14">
      <c r="B35" t="s">
        <v>308</v>
      </c>
      <c r="C35" t="s">
        <v>309</v>
      </c>
      <c r="D35" t="s">
        <v>106</v>
      </c>
      <c r="E35" t="s">
        <v>129</v>
      </c>
      <c r="F35" t="s">
        <v>310</v>
      </c>
      <c r="G35" t="s">
        <v>307</v>
      </c>
      <c r="H35" t="s">
        <v>108</v>
      </c>
      <c r="I35" s="79">
        <v>5078</v>
      </c>
      <c r="J35" s="79">
        <v>3412</v>
      </c>
      <c r="K35" s="79">
        <v>173.26136</v>
      </c>
      <c r="L35" s="79">
        <v>0</v>
      </c>
      <c r="M35" s="79">
        <v>1.66</v>
      </c>
      <c r="N35" s="79">
        <v>0.56999999999999995</v>
      </c>
    </row>
    <row r="36" spans="2:14">
      <c r="B36" t="s">
        <v>311</v>
      </c>
      <c r="C36" t="s">
        <v>312</v>
      </c>
      <c r="D36" t="s">
        <v>106</v>
      </c>
      <c r="E36" t="s">
        <v>129</v>
      </c>
      <c r="F36" t="s">
        <v>313</v>
      </c>
      <c r="G36" t="s">
        <v>307</v>
      </c>
      <c r="H36" t="s">
        <v>108</v>
      </c>
      <c r="I36" s="79">
        <v>2743</v>
      </c>
      <c r="J36" s="79">
        <v>3725</v>
      </c>
      <c r="K36" s="79">
        <v>102.17675</v>
      </c>
      <c r="L36" s="79">
        <v>0</v>
      </c>
      <c r="M36" s="79">
        <v>0.98</v>
      </c>
      <c r="N36" s="79">
        <v>0.33</v>
      </c>
    </row>
    <row r="37" spans="2:14">
      <c r="B37" t="s">
        <v>314</v>
      </c>
      <c r="C37" t="s">
        <v>315</v>
      </c>
      <c r="D37" t="s">
        <v>106</v>
      </c>
      <c r="E37" t="s">
        <v>129</v>
      </c>
      <c r="F37" t="s">
        <v>316</v>
      </c>
      <c r="G37" t="s">
        <v>307</v>
      </c>
      <c r="H37" t="s">
        <v>108</v>
      </c>
      <c r="I37" s="79">
        <v>1693</v>
      </c>
      <c r="J37" s="79">
        <v>20150</v>
      </c>
      <c r="K37" s="79">
        <v>341.1395</v>
      </c>
      <c r="L37" s="79">
        <v>0</v>
      </c>
      <c r="M37" s="79">
        <v>3.26</v>
      </c>
      <c r="N37" s="79">
        <v>1.1200000000000001</v>
      </c>
    </row>
    <row r="38" spans="2:14">
      <c r="B38" t="s">
        <v>317</v>
      </c>
      <c r="C38" t="s">
        <v>318</v>
      </c>
      <c r="D38" t="s">
        <v>106</v>
      </c>
      <c r="E38" t="s">
        <v>129</v>
      </c>
      <c r="F38" t="s">
        <v>319</v>
      </c>
      <c r="G38" t="s">
        <v>307</v>
      </c>
      <c r="H38" t="s">
        <v>108</v>
      </c>
      <c r="I38" s="79">
        <v>3135</v>
      </c>
      <c r="J38" s="79">
        <v>19220</v>
      </c>
      <c r="K38" s="79">
        <v>602.54700000000003</v>
      </c>
      <c r="L38" s="79">
        <v>0</v>
      </c>
      <c r="M38" s="79">
        <v>5.76</v>
      </c>
      <c r="N38" s="79">
        <v>1.97</v>
      </c>
    </row>
    <row r="39" spans="2:14">
      <c r="B39" t="s">
        <v>320</v>
      </c>
      <c r="C39" t="s">
        <v>321</v>
      </c>
      <c r="D39" t="s">
        <v>106</v>
      </c>
      <c r="E39" t="s">
        <v>129</v>
      </c>
      <c r="F39" t="s">
        <v>322</v>
      </c>
      <c r="G39" t="s">
        <v>131</v>
      </c>
      <c r="H39" t="s">
        <v>108</v>
      </c>
      <c r="I39" s="79">
        <v>2079</v>
      </c>
      <c r="J39" s="79">
        <v>20560</v>
      </c>
      <c r="K39" s="79">
        <v>427.44240000000002</v>
      </c>
      <c r="L39" s="79">
        <v>0</v>
      </c>
      <c r="M39" s="79">
        <v>4.08</v>
      </c>
      <c r="N39" s="79">
        <v>1.4</v>
      </c>
    </row>
    <row r="40" spans="2:14">
      <c r="B40" t="s">
        <v>323</v>
      </c>
      <c r="C40" t="s">
        <v>324</v>
      </c>
      <c r="D40" t="s">
        <v>106</v>
      </c>
      <c r="E40" t="s">
        <v>129</v>
      </c>
      <c r="F40" t="s">
        <v>325</v>
      </c>
      <c r="G40" t="s">
        <v>135</v>
      </c>
      <c r="H40" t="s">
        <v>108</v>
      </c>
      <c r="I40" s="79">
        <v>1470</v>
      </c>
      <c r="J40" s="79">
        <v>24340</v>
      </c>
      <c r="K40" s="79">
        <v>357.798</v>
      </c>
      <c r="L40" s="79">
        <v>0</v>
      </c>
      <c r="M40" s="79">
        <v>3.42</v>
      </c>
      <c r="N40" s="79">
        <v>1.17</v>
      </c>
    </row>
    <row r="41" spans="2:14">
      <c r="B41" t="s">
        <v>326</v>
      </c>
      <c r="C41" t="s">
        <v>327</v>
      </c>
      <c r="D41" t="s">
        <v>106</v>
      </c>
      <c r="E41" t="s">
        <v>129</v>
      </c>
      <c r="F41" t="s">
        <v>328</v>
      </c>
      <c r="G41" t="s">
        <v>138</v>
      </c>
      <c r="H41" t="s">
        <v>108</v>
      </c>
      <c r="I41" s="79">
        <v>60888</v>
      </c>
      <c r="J41" s="79">
        <v>651</v>
      </c>
      <c r="K41" s="79">
        <v>396.38087999999999</v>
      </c>
      <c r="L41" s="79">
        <v>0</v>
      </c>
      <c r="M41" s="79">
        <v>3.79</v>
      </c>
      <c r="N41" s="79">
        <v>1.3</v>
      </c>
    </row>
    <row r="42" spans="2:14">
      <c r="B42" t="s">
        <v>329</v>
      </c>
      <c r="C42" t="s">
        <v>330</v>
      </c>
      <c r="D42" t="s">
        <v>106</v>
      </c>
      <c r="E42" t="s">
        <v>129</v>
      </c>
      <c r="F42" t="s">
        <v>331</v>
      </c>
      <c r="G42" t="s">
        <v>138</v>
      </c>
      <c r="H42" t="s">
        <v>108</v>
      </c>
      <c r="I42" s="79">
        <v>3447</v>
      </c>
      <c r="J42" s="79">
        <v>1905</v>
      </c>
      <c r="K42" s="79">
        <v>65.665350000000004</v>
      </c>
      <c r="L42" s="79">
        <v>0</v>
      </c>
      <c r="M42" s="79">
        <v>0.63</v>
      </c>
      <c r="N42" s="79">
        <v>0.21</v>
      </c>
    </row>
    <row r="43" spans="2:14">
      <c r="B43" t="s">
        <v>332</v>
      </c>
      <c r="C43" t="s">
        <v>333</v>
      </c>
      <c r="D43" t="s">
        <v>106</v>
      </c>
      <c r="E43" t="s">
        <v>129</v>
      </c>
      <c r="F43" t="s">
        <v>334</v>
      </c>
      <c r="G43" t="s">
        <v>138</v>
      </c>
      <c r="H43" t="s">
        <v>108</v>
      </c>
      <c r="I43" s="79">
        <v>1202</v>
      </c>
      <c r="J43" s="79">
        <v>3755</v>
      </c>
      <c r="K43" s="79">
        <v>45.135100000000001</v>
      </c>
      <c r="L43" s="79">
        <v>0</v>
      </c>
      <c r="M43" s="79">
        <v>0.43</v>
      </c>
      <c r="N43" s="79">
        <v>0.15</v>
      </c>
    </row>
    <row r="44" spans="2:14">
      <c r="B44" s="80" t="s">
        <v>335</v>
      </c>
      <c r="E44" s="16"/>
      <c r="F44" s="16"/>
      <c r="G44" s="16"/>
      <c r="I44" s="81">
        <v>83338.5</v>
      </c>
      <c r="K44" s="81">
        <v>1957.060252</v>
      </c>
      <c r="M44" s="81">
        <v>18.7</v>
      </c>
      <c r="N44" s="81">
        <v>6.4</v>
      </c>
    </row>
    <row r="45" spans="2:14">
      <c r="B45" t="s">
        <v>336</v>
      </c>
      <c r="C45" t="s">
        <v>337</v>
      </c>
      <c r="D45" t="s">
        <v>106</v>
      </c>
      <c r="E45" t="s">
        <v>129</v>
      </c>
      <c r="F45" t="s">
        <v>338</v>
      </c>
      <c r="G45" t="s">
        <v>107</v>
      </c>
      <c r="H45" t="s">
        <v>108</v>
      </c>
      <c r="I45" s="79">
        <v>323</v>
      </c>
      <c r="J45" s="79">
        <v>9880</v>
      </c>
      <c r="K45" s="79">
        <v>31.912400000000002</v>
      </c>
      <c r="L45" s="79">
        <v>0</v>
      </c>
      <c r="M45" s="79">
        <v>0.3</v>
      </c>
      <c r="N45" s="79">
        <v>0.1</v>
      </c>
    </row>
    <row r="46" spans="2:14">
      <c r="B46" t="s">
        <v>339</v>
      </c>
      <c r="C46" t="s">
        <v>340</v>
      </c>
      <c r="D46" t="s">
        <v>106</v>
      </c>
      <c r="E46" t="s">
        <v>129</v>
      </c>
      <c r="F46" t="s">
        <v>341</v>
      </c>
      <c r="G46" t="s">
        <v>107</v>
      </c>
      <c r="H46" t="s">
        <v>108</v>
      </c>
      <c r="I46" s="79">
        <v>481</v>
      </c>
      <c r="J46" s="79">
        <v>7284</v>
      </c>
      <c r="K46" s="79">
        <v>35.03604</v>
      </c>
      <c r="L46" s="79">
        <v>0</v>
      </c>
      <c r="M46" s="79">
        <v>0.33</v>
      </c>
      <c r="N46" s="79">
        <v>0.11</v>
      </c>
    </row>
    <row r="47" spans="2:14">
      <c r="B47" t="s">
        <v>342</v>
      </c>
      <c r="C47" t="s">
        <v>343</v>
      </c>
      <c r="D47" t="s">
        <v>106</v>
      </c>
      <c r="E47" t="s">
        <v>129</v>
      </c>
      <c r="F47" t="s">
        <v>344</v>
      </c>
      <c r="G47" t="s">
        <v>345</v>
      </c>
      <c r="H47" t="s">
        <v>108</v>
      </c>
      <c r="I47" s="79">
        <v>1276</v>
      </c>
      <c r="J47" s="79">
        <v>3893</v>
      </c>
      <c r="K47" s="79">
        <v>49.674680000000002</v>
      </c>
      <c r="L47" s="79">
        <v>0.01</v>
      </c>
      <c r="M47" s="79">
        <v>0.47</v>
      </c>
      <c r="N47" s="79">
        <v>0.16</v>
      </c>
    </row>
    <row r="48" spans="2:14">
      <c r="B48" t="s">
        <v>346</v>
      </c>
      <c r="C48" t="s">
        <v>347</v>
      </c>
      <c r="D48" t="s">
        <v>106</v>
      </c>
      <c r="E48" t="s">
        <v>129</v>
      </c>
      <c r="F48" t="s">
        <v>348</v>
      </c>
      <c r="G48" t="s">
        <v>345</v>
      </c>
      <c r="H48" t="s">
        <v>108</v>
      </c>
      <c r="I48" s="79">
        <v>4744</v>
      </c>
      <c r="J48" s="79">
        <v>1478</v>
      </c>
      <c r="K48" s="79">
        <v>70.116320000000002</v>
      </c>
      <c r="L48" s="79">
        <v>0</v>
      </c>
      <c r="M48" s="79">
        <v>0.67</v>
      </c>
      <c r="N48" s="79">
        <v>0.23</v>
      </c>
    </row>
    <row r="49" spans="2:14">
      <c r="B49" t="s">
        <v>349</v>
      </c>
      <c r="C49" t="s">
        <v>350</v>
      </c>
      <c r="D49" t="s">
        <v>106</v>
      </c>
      <c r="E49" t="s">
        <v>129</v>
      </c>
      <c r="F49" t="s">
        <v>351</v>
      </c>
      <c r="G49" t="s">
        <v>238</v>
      </c>
      <c r="H49" t="s">
        <v>108</v>
      </c>
      <c r="I49" s="79">
        <v>773</v>
      </c>
      <c r="J49" s="79">
        <v>2520</v>
      </c>
      <c r="K49" s="79">
        <v>19.479600000000001</v>
      </c>
      <c r="L49" s="79">
        <v>0</v>
      </c>
      <c r="M49" s="79">
        <v>0.19</v>
      </c>
      <c r="N49" s="79">
        <v>0.06</v>
      </c>
    </row>
    <row r="50" spans="2:14">
      <c r="B50" t="s">
        <v>352</v>
      </c>
      <c r="C50" t="s">
        <v>353</v>
      </c>
      <c r="D50" t="s">
        <v>106</v>
      </c>
      <c r="E50" t="s">
        <v>129</v>
      </c>
      <c r="F50" t="s">
        <v>354</v>
      </c>
      <c r="G50" t="s">
        <v>238</v>
      </c>
      <c r="H50" t="s">
        <v>108</v>
      </c>
      <c r="I50" s="79">
        <v>2917</v>
      </c>
      <c r="J50" s="79">
        <v>350.1</v>
      </c>
      <c r="K50" s="79">
        <v>10.212417</v>
      </c>
      <c r="L50" s="79">
        <v>0</v>
      </c>
      <c r="M50" s="79">
        <v>0.1</v>
      </c>
      <c r="N50" s="79">
        <v>0.03</v>
      </c>
    </row>
    <row r="51" spans="2:14">
      <c r="B51" t="s">
        <v>355</v>
      </c>
      <c r="C51" t="s">
        <v>356</v>
      </c>
      <c r="D51" t="s">
        <v>106</v>
      </c>
      <c r="E51" t="s">
        <v>129</v>
      </c>
      <c r="F51" t="s">
        <v>357</v>
      </c>
      <c r="G51" t="s">
        <v>248</v>
      </c>
      <c r="H51" t="s">
        <v>108</v>
      </c>
      <c r="I51" s="79">
        <v>273</v>
      </c>
      <c r="J51" s="79">
        <v>17980</v>
      </c>
      <c r="K51" s="79">
        <v>49.0854</v>
      </c>
      <c r="L51" s="79">
        <v>0</v>
      </c>
      <c r="M51" s="79">
        <v>0.47</v>
      </c>
      <c r="N51" s="79">
        <v>0.16</v>
      </c>
    </row>
    <row r="52" spans="2:14">
      <c r="B52" t="s">
        <v>358</v>
      </c>
      <c r="C52" t="s">
        <v>359</v>
      </c>
      <c r="D52" t="s">
        <v>106</v>
      </c>
      <c r="E52" t="s">
        <v>129</v>
      </c>
      <c r="F52" t="s">
        <v>360</v>
      </c>
      <c r="G52" t="s">
        <v>248</v>
      </c>
      <c r="H52" t="s">
        <v>108</v>
      </c>
      <c r="I52" s="79">
        <v>3832</v>
      </c>
      <c r="J52" s="79">
        <v>1451</v>
      </c>
      <c r="K52" s="79">
        <v>55.602319999999999</v>
      </c>
      <c r="L52" s="79">
        <v>0</v>
      </c>
      <c r="M52" s="79">
        <v>0.53</v>
      </c>
      <c r="N52" s="79">
        <v>0.18</v>
      </c>
    </row>
    <row r="53" spans="2:14">
      <c r="B53" t="s">
        <v>361</v>
      </c>
      <c r="C53" t="s">
        <v>362</v>
      </c>
      <c r="D53" t="s">
        <v>106</v>
      </c>
      <c r="E53" t="s">
        <v>129</v>
      </c>
      <c r="F53" t="s">
        <v>363</v>
      </c>
      <c r="G53" t="s">
        <v>248</v>
      </c>
      <c r="H53" t="s">
        <v>108</v>
      </c>
      <c r="I53" s="79">
        <v>786</v>
      </c>
      <c r="J53" s="79">
        <v>5705</v>
      </c>
      <c r="K53" s="79">
        <v>44.841299999999997</v>
      </c>
      <c r="L53" s="79">
        <v>0</v>
      </c>
      <c r="M53" s="79">
        <v>0.43</v>
      </c>
      <c r="N53" s="79">
        <v>0.15</v>
      </c>
    </row>
    <row r="54" spans="2:14">
      <c r="B54" t="s">
        <v>364</v>
      </c>
      <c r="C54" t="s">
        <v>365</v>
      </c>
      <c r="D54" t="s">
        <v>106</v>
      </c>
      <c r="E54" t="s">
        <v>129</v>
      </c>
      <c r="F54" t="s">
        <v>366</v>
      </c>
      <c r="G54" t="s">
        <v>248</v>
      </c>
      <c r="H54" t="s">
        <v>108</v>
      </c>
      <c r="I54" s="79">
        <v>1028</v>
      </c>
      <c r="J54" s="79">
        <v>4057</v>
      </c>
      <c r="K54" s="79">
        <v>41.705959999999997</v>
      </c>
      <c r="L54" s="79">
        <v>0</v>
      </c>
      <c r="M54" s="79">
        <v>0.4</v>
      </c>
      <c r="N54" s="79">
        <v>0.14000000000000001</v>
      </c>
    </row>
    <row r="55" spans="2:14">
      <c r="B55" t="s">
        <v>367</v>
      </c>
      <c r="C55" t="s">
        <v>368</v>
      </c>
      <c r="D55" t="s">
        <v>106</v>
      </c>
      <c r="E55" t="s">
        <v>129</v>
      </c>
      <c r="F55" t="s">
        <v>369</v>
      </c>
      <c r="G55" t="s">
        <v>118</v>
      </c>
      <c r="H55" t="s">
        <v>108</v>
      </c>
      <c r="I55" s="79">
        <v>162</v>
      </c>
      <c r="J55" s="79">
        <v>72300</v>
      </c>
      <c r="K55" s="79">
        <v>117.126</v>
      </c>
      <c r="L55" s="79">
        <v>0</v>
      </c>
      <c r="M55" s="79">
        <v>1.1200000000000001</v>
      </c>
      <c r="N55" s="79">
        <v>0.38</v>
      </c>
    </row>
    <row r="56" spans="2:14">
      <c r="B56" t="s">
        <v>370</v>
      </c>
      <c r="C56" t="s">
        <v>371</v>
      </c>
      <c r="D56" t="s">
        <v>106</v>
      </c>
      <c r="E56" t="s">
        <v>129</v>
      </c>
      <c r="F56" t="s">
        <v>372</v>
      </c>
      <c r="G56" t="s">
        <v>118</v>
      </c>
      <c r="H56" t="s">
        <v>108</v>
      </c>
      <c r="I56" s="79">
        <v>220</v>
      </c>
      <c r="J56" s="79">
        <v>18450</v>
      </c>
      <c r="K56" s="79">
        <v>40.590000000000003</v>
      </c>
      <c r="L56" s="79">
        <v>0</v>
      </c>
      <c r="M56" s="79">
        <v>0.39</v>
      </c>
      <c r="N56" s="79">
        <v>0.13</v>
      </c>
    </row>
    <row r="57" spans="2:14">
      <c r="B57" t="s">
        <v>373</v>
      </c>
      <c r="C57" t="s">
        <v>374</v>
      </c>
      <c r="D57" t="s">
        <v>106</v>
      </c>
      <c r="E57" t="s">
        <v>129</v>
      </c>
      <c r="F57" t="s">
        <v>375</v>
      </c>
      <c r="G57" t="s">
        <v>276</v>
      </c>
      <c r="H57" t="s">
        <v>108</v>
      </c>
      <c r="I57" s="79">
        <v>3055</v>
      </c>
      <c r="J57" s="79">
        <v>2551</v>
      </c>
      <c r="K57" s="79">
        <v>77.933049999999994</v>
      </c>
      <c r="L57" s="79">
        <v>0</v>
      </c>
      <c r="M57" s="79">
        <v>0.74</v>
      </c>
      <c r="N57" s="79">
        <v>0.25</v>
      </c>
    </row>
    <row r="58" spans="2:14">
      <c r="B58" t="s">
        <v>376</v>
      </c>
      <c r="C58" t="s">
        <v>377</v>
      </c>
      <c r="D58" t="s">
        <v>106</v>
      </c>
      <c r="E58" t="s">
        <v>129</v>
      </c>
      <c r="F58" t="s">
        <v>378</v>
      </c>
      <c r="G58" t="s">
        <v>276</v>
      </c>
      <c r="H58" t="s">
        <v>108</v>
      </c>
      <c r="I58" s="79">
        <v>11783.5</v>
      </c>
      <c r="J58" s="79">
        <v>267.8</v>
      </c>
      <c r="K58" s="79">
        <v>31.556213</v>
      </c>
      <c r="L58" s="79">
        <v>0</v>
      </c>
      <c r="M58" s="79">
        <v>0.3</v>
      </c>
      <c r="N58" s="79">
        <v>0.1</v>
      </c>
    </row>
    <row r="59" spans="2:14">
      <c r="B59" t="s">
        <v>379</v>
      </c>
      <c r="C59" t="s">
        <v>380</v>
      </c>
      <c r="D59" t="s">
        <v>106</v>
      </c>
      <c r="E59" t="s">
        <v>129</v>
      </c>
      <c r="F59" t="s">
        <v>381</v>
      </c>
      <c r="G59" t="s">
        <v>382</v>
      </c>
      <c r="H59" t="s">
        <v>108</v>
      </c>
      <c r="I59" s="79">
        <v>163</v>
      </c>
      <c r="J59" s="79">
        <v>15090</v>
      </c>
      <c r="K59" s="79">
        <v>24.596699999999998</v>
      </c>
      <c r="L59" s="79">
        <v>0</v>
      </c>
      <c r="M59" s="79">
        <v>0.24</v>
      </c>
      <c r="N59" s="79">
        <v>0.08</v>
      </c>
    </row>
    <row r="60" spans="2:14">
      <c r="B60" t="s">
        <v>383</v>
      </c>
      <c r="C60" t="s">
        <v>384</v>
      </c>
      <c r="D60" t="s">
        <v>106</v>
      </c>
      <c r="E60" t="s">
        <v>129</v>
      </c>
      <c r="F60" t="s">
        <v>385</v>
      </c>
      <c r="G60" t="s">
        <v>292</v>
      </c>
      <c r="H60" t="s">
        <v>108</v>
      </c>
      <c r="I60" s="79">
        <v>253</v>
      </c>
      <c r="J60" s="79">
        <v>11290</v>
      </c>
      <c r="K60" s="79">
        <v>28.563700000000001</v>
      </c>
      <c r="L60" s="79">
        <v>0</v>
      </c>
      <c r="M60" s="79">
        <v>0.27</v>
      </c>
      <c r="N60" s="79">
        <v>0.09</v>
      </c>
    </row>
    <row r="61" spans="2:14">
      <c r="B61" t="s">
        <v>386</v>
      </c>
      <c r="C61" t="s">
        <v>387</v>
      </c>
      <c r="D61" t="s">
        <v>106</v>
      </c>
      <c r="E61" t="s">
        <v>129</v>
      </c>
      <c r="F61" t="s">
        <v>388</v>
      </c>
      <c r="G61" t="s">
        <v>292</v>
      </c>
      <c r="H61" t="s">
        <v>108</v>
      </c>
      <c r="I61" s="79">
        <v>1260</v>
      </c>
      <c r="J61" s="79">
        <v>2846</v>
      </c>
      <c r="K61" s="79">
        <v>35.8596</v>
      </c>
      <c r="L61" s="79">
        <v>0</v>
      </c>
      <c r="M61" s="79">
        <v>0.34</v>
      </c>
      <c r="N61" s="79">
        <v>0.12</v>
      </c>
    </row>
    <row r="62" spans="2:14">
      <c r="B62" t="s">
        <v>389</v>
      </c>
      <c r="C62" t="s">
        <v>390</v>
      </c>
      <c r="D62" t="s">
        <v>106</v>
      </c>
      <c r="E62" t="s">
        <v>129</v>
      </c>
      <c r="F62" t="s">
        <v>391</v>
      </c>
      <c r="G62" t="s">
        <v>296</v>
      </c>
      <c r="H62" t="s">
        <v>108</v>
      </c>
      <c r="I62" s="79">
        <v>625</v>
      </c>
      <c r="J62" s="79">
        <v>6508</v>
      </c>
      <c r="K62" s="79">
        <v>40.674999999999997</v>
      </c>
      <c r="L62" s="79">
        <v>0</v>
      </c>
      <c r="M62" s="79">
        <v>0.39</v>
      </c>
      <c r="N62" s="79">
        <v>0.13</v>
      </c>
    </row>
    <row r="63" spans="2:14">
      <c r="B63" t="s">
        <v>392</v>
      </c>
      <c r="C63" t="s">
        <v>393</v>
      </c>
      <c r="D63" t="s">
        <v>106</v>
      </c>
      <c r="E63" t="s">
        <v>129</v>
      </c>
      <c r="F63" t="s">
        <v>394</v>
      </c>
      <c r="G63" t="s">
        <v>300</v>
      </c>
      <c r="H63" t="s">
        <v>108</v>
      </c>
      <c r="I63" s="79">
        <v>395</v>
      </c>
      <c r="J63" s="79">
        <v>11230</v>
      </c>
      <c r="K63" s="79">
        <v>44.358499999999999</v>
      </c>
      <c r="L63" s="79">
        <v>0</v>
      </c>
      <c r="M63" s="79">
        <v>0.42</v>
      </c>
      <c r="N63" s="79">
        <v>0.15</v>
      </c>
    </row>
    <row r="64" spans="2:14">
      <c r="B64" t="s">
        <v>395</v>
      </c>
      <c r="C64" t="s">
        <v>396</v>
      </c>
      <c r="D64" t="s">
        <v>106</v>
      </c>
      <c r="E64" t="s">
        <v>129</v>
      </c>
      <c r="F64" t="s">
        <v>397</v>
      </c>
      <c r="G64" t="s">
        <v>398</v>
      </c>
      <c r="H64" t="s">
        <v>108</v>
      </c>
      <c r="I64" s="79">
        <v>1359</v>
      </c>
      <c r="J64" s="79">
        <v>5349</v>
      </c>
      <c r="K64" s="79">
        <v>72.692909999999998</v>
      </c>
      <c r="L64" s="79">
        <v>0</v>
      </c>
      <c r="M64" s="79">
        <v>0.69</v>
      </c>
      <c r="N64" s="79">
        <v>0.24</v>
      </c>
    </row>
    <row r="65" spans="2:14">
      <c r="B65" t="s">
        <v>399</v>
      </c>
      <c r="C65" t="s">
        <v>400</v>
      </c>
      <c r="D65" t="s">
        <v>106</v>
      </c>
      <c r="E65" t="s">
        <v>129</v>
      </c>
      <c r="F65" t="s">
        <v>401</v>
      </c>
      <c r="G65" t="s">
        <v>402</v>
      </c>
      <c r="H65" t="s">
        <v>108</v>
      </c>
      <c r="I65" s="79">
        <v>508</v>
      </c>
      <c r="J65" s="79">
        <v>7495</v>
      </c>
      <c r="K65" s="79">
        <v>38.074599999999997</v>
      </c>
      <c r="L65" s="79">
        <v>0</v>
      </c>
      <c r="M65" s="79">
        <v>0.36</v>
      </c>
      <c r="N65" s="79">
        <v>0.12</v>
      </c>
    </row>
    <row r="66" spans="2:14">
      <c r="B66" t="s">
        <v>403</v>
      </c>
      <c r="C66" t="s">
        <v>404</v>
      </c>
      <c r="D66" t="s">
        <v>106</v>
      </c>
      <c r="E66" t="s">
        <v>129</v>
      </c>
      <c r="F66" t="s">
        <v>405</v>
      </c>
      <c r="G66" t="s">
        <v>402</v>
      </c>
      <c r="H66" t="s">
        <v>108</v>
      </c>
      <c r="I66" s="79">
        <v>1347</v>
      </c>
      <c r="J66" s="79">
        <v>3306</v>
      </c>
      <c r="K66" s="79">
        <v>44.531820000000003</v>
      </c>
      <c r="L66" s="79">
        <v>0</v>
      </c>
      <c r="M66" s="79">
        <v>0.43</v>
      </c>
      <c r="N66" s="79">
        <v>0.15</v>
      </c>
    </row>
    <row r="67" spans="2:14">
      <c r="B67" t="s">
        <v>406</v>
      </c>
      <c r="C67" t="s">
        <v>407</v>
      </c>
      <c r="D67" t="s">
        <v>106</v>
      </c>
      <c r="E67" t="s">
        <v>129</v>
      </c>
      <c r="F67" t="s">
        <v>408</v>
      </c>
      <c r="G67" t="s">
        <v>402</v>
      </c>
      <c r="H67" t="s">
        <v>108</v>
      </c>
      <c r="I67" s="79">
        <v>595</v>
      </c>
      <c r="J67" s="79">
        <v>9578</v>
      </c>
      <c r="K67" s="79">
        <v>56.989100000000001</v>
      </c>
      <c r="L67" s="79">
        <v>0.01</v>
      </c>
      <c r="M67" s="79">
        <v>0.54</v>
      </c>
      <c r="N67" s="79">
        <v>0.19</v>
      </c>
    </row>
    <row r="68" spans="2:14">
      <c r="B68" t="s">
        <v>409</v>
      </c>
      <c r="C68" t="s">
        <v>410</v>
      </c>
      <c r="D68" t="s">
        <v>106</v>
      </c>
      <c r="E68" t="s">
        <v>129</v>
      </c>
      <c r="F68" t="s">
        <v>411</v>
      </c>
      <c r="G68" t="s">
        <v>402</v>
      </c>
      <c r="H68" t="s">
        <v>108</v>
      </c>
      <c r="I68" s="79">
        <v>126</v>
      </c>
      <c r="J68" s="79">
        <v>15400</v>
      </c>
      <c r="K68" s="79">
        <v>19.404</v>
      </c>
      <c r="L68" s="79">
        <v>0</v>
      </c>
      <c r="M68" s="79">
        <v>0.19</v>
      </c>
      <c r="N68" s="79">
        <v>0.06</v>
      </c>
    </row>
    <row r="69" spans="2:14">
      <c r="B69" t="s">
        <v>412</v>
      </c>
      <c r="C69" t="s">
        <v>413</v>
      </c>
      <c r="D69" t="s">
        <v>106</v>
      </c>
      <c r="E69" t="s">
        <v>129</v>
      </c>
      <c r="F69" t="s">
        <v>414</v>
      </c>
      <c r="G69" t="s">
        <v>415</v>
      </c>
      <c r="H69" t="s">
        <v>108</v>
      </c>
      <c r="I69" s="79">
        <v>2935</v>
      </c>
      <c r="J69" s="79">
        <v>1439</v>
      </c>
      <c r="K69" s="79">
        <v>42.234650000000002</v>
      </c>
      <c r="L69" s="79">
        <v>0</v>
      </c>
      <c r="M69" s="79">
        <v>0.4</v>
      </c>
      <c r="N69" s="79">
        <v>0.14000000000000001</v>
      </c>
    </row>
    <row r="70" spans="2:14">
      <c r="B70" t="s">
        <v>416</v>
      </c>
      <c r="C70" t="s">
        <v>417</v>
      </c>
      <c r="D70" t="s">
        <v>106</v>
      </c>
      <c r="E70" t="s">
        <v>129</v>
      </c>
      <c r="F70" t="s">
        <v>418</v>
      </c>
      <c r="G70" t="s">
        <v>415</v>
      </c>
      <c r="H70" t="s">
        <v>108</v>
      </c>
      <c r="I70" s="79">
        <v>373</v>
      </c>
      <c r="J70" s="79">
        <v>5802</v>
      </c>
      <c r="K70" s="79">
        <v>21.641459999999999</v>
      </c>
      <c r="L70" s="79">
        <v>0</v>
      </c>
      <c r="M70" s="79">
        <v>0.21</v>
      </c>
      <c r="N70" s="79">
        <v>7.0000000000000007E-2</v>
      </c>
    </row>
    <row r="71" spans="2:14">
      <c r="B71" t="s">
        <v>419</v>
      </c>
      <c r="C71" t="s">
        <v>420</v>
      </c>
      <c r="D71" t="s">
        <v>106</v>
      </c>
      <c r="E71" t="s">
        <v>129</v>
      </c>
      <c r="F71" t="s">
        <v>421</v>
      </c>
      <c r="G71" t="s">
        <v>415</v>
      </c>
      <c r="H71" t="s">
        <v>108</v>
      </c>
      <c r="I71" s="79">
        <v>97</v>
      </c>
      <c r="J71" s="79">
        <v>39070</v>
      </c>
      <c r="K71" s="79">
        <v>37.8979</v>
      </c>
      <c r="L71" s="79">
        <v>0</v>
      </c>
      <c r="M71" s="79">
        <v>0.36</v>
      </c>
      <c r="N71" s="79">
        <v>0.12</v>
      </c>
    </row>
    <row r="72" spans="2:14">
      <c r="B72" t="s">
        <v>422</v>
      </c>
      <c r="C72" t="s">
        <v>423</v>
      </c>
      <c r="D72" t="s">
        <v>106</v>
      </c>
      <c r="E72" t="s">
        <v>129</v>
      </c>
      <c r="F72" t="s">
        <v>424</v>
      </c>
      <c r="G72" t="s">
        <v>415</v>
      </c>
      <c r="H72" t="s">
        <v>108</v>
      </c>
      <c r="I72" s="79">
        <v>5098</v>
      </c>
      <c r="J72" s="79">
        <v>997.7</v>
      </c>
      <c r="K72" s="79">
        <v>50.862746000000001</v>
      </c>
      <c r="L72" s="79">
        <v>0</v>
      </c>
      <c r="M72" s="79">
        <v>0.49</v>
      </c>
      <c r="N72" s="79">
        <v>0.17</v>
      </c>
    </row>
    <row r="73" spans="2:14">
      <c r="B73" t="s">
        <v>425</v>
      </c>
      <c r="C73" t="s">
        <v>426</v>
      </c>
      <c r="D73" t="s">
        <v>106</v>
      </c>
      <c r="E73" t="s">
        <v>129</v>
      </c>
      <c r="F73" t="s">
        <v>427</v>
      </c>
      <c r="G73" t="s">
        <v>307</v>
      </c>
      <c r="H73" t="s">
        <v>108</v>
      </c>
      <c r="I73" s="79">
        <v>92</v>
      </c>
      <c r="J73" s="79">
        <v>168500</v>
      </c>
      <c r="K73" s="79">
        <v>155.02000000000001</v>
      </c>
      <c r="L73" s="79">
        <v>0</v>
      </c>
      <c r="M73" s="79">
        <v>1.48</v>
      </c>
      <c r="N73" s="79">
        <v>0.51</v>
      </c>
    </row>
    <row r="74" spans="2:14">
      <c r="B74" t="s">
        <v>428</v>
      </c>
      <c r="C74" t="s">
        <v>429</v>
      </c>
      <c r="D74" t="s">
        <v>106</v>
      </c>
      <c r="E74" t="s">
        <v>129</v>
      </c>
      <c r="F74" t="s">
        <v>430</v>
      </c>
      <c r="G74" t="s">
        <v>307</v>
      </c>
      <c r="H74" t="s">
        <v>108</v>
      </c>
      <c r="I74" s="79">
        <v>410</v>
      </c>
      <c r="J74" s="79">
        <v>6306</v>
      </c>
      <c r="K74" s="79">
        <v>25.854600000000001</v>
      </c>
      <c r="L74" s="79">
        <v>0</v>
      </c>
      <c r="M74" s="79">
        <v>0.25</v>
      </c>
      <c r="N74" s="79">
        <v>0.08</v>
      </c>
    </row>
    <row r="75" spans="2:14">
      <c r="B75" t="s">
        <v>431</v>
      </c>
      <c r="C75" t="s">
        <v>432</v>
      </c>
      <c r="D75" t="s">
        <v>106</v>
      </c>
      <c r="E75" t="s">
        <v>129</v>
      </c>
      <c r="F75" t="s">
        <v>433</v>
      </c>
      <c r="G75" t="s">
        <v>307</v>
      </c>
      <c r="H75" t="s">
        <v>108</v>
      </c>
      <c r="I75" s="79">
        <v>29</v>
      </c>
      <c r="J75" s="79">
        <v>41060</v>
      </c>
      <c r="K75" s="79">
        <v>11.907400000000001</v>
      </c>
      <c r="L75" s="79">
        <v>0</v>
      </c>
      <c r="M75" s="79">
        <v>0.11</v>
      </c>
      <c r="N75" s="79">
        <v>0.04</v>
      </c>
    </row>
    <row r="76" spans="2:14">
      <c r="B76" t="s">
        <v>434</v>
      </c>
      <c r="C76" t="s">
        <v>435</v>
      </c>
      <c r="D76" t="s">
        <v>106</v>
      </c>
      <c r="E76" t="s">
        <v>129</v>
      </c>
      <c r="F76" t="s">
        <v>436</v>
      </c>
      <c r="G76" t="s">
        <v>307</v>
      </c>
      <c r="H76" t="s">
        <v>108</v>
      </c>
      <c r="I76" s="79">
        <v>3242</v>
      </c>
      <c r="J76" s="79">
        <v>1203</v>
      </c>
      <c r="K76" s="79">
        <v>39.001260000000002</v>
      </c>
      <c r="L76" s="79">
        <v>0</v>
      </c>
      <c r="M76" s="79">
        <v>0.37</v>
      </c>
      <c r="N76" s="79">
        <v>0.13</v>
      </c>
    </row>
    <row r="77" spans="2:14">
      <c r="B77" t="s">
        <v>437</v>
      </c>
      <c r="C77" t="s">
        <v>438</v>
      </c>
      <c r="D77" t="s">
        <v>106</v>
      </c>
      <c r="E77" t="s">
        <v>129</v>
      </c>
      <c r="F77" t="s">
        <v>439</v>
      </c>
      <c r="G77" t="s">
        <v>307</v>
      </c>
      <c r="H77" t="s">
        <v>108</v>
      </c>
      <c r="I77" s="79">
        <v>12658</v>
      </c>
      <c r="J77" s="79">
        <v>878.3</v>
      </c>
      <c r="K77" s="79">
        <v>111.175214</v>
      </c>
      <c r="L77" s="79">
        <v>0</v>
      </c>
      <c r="M77" s="79">
        <v>1.06</v>
      </c>
      <c r="N77" s="79">
        <v>0.36</v>
      </c>
    </row>
    <row r="78" spans="2:14">
      <c r="B78" t="s">
        <v>440</v>
      </c>
      <c r="C78" t="s">
        <v>441</v>
      </c>
      <c r="D78" t="s">
        <v>106</v>
      </c>
      <c r="E78" t="s">
        <v>129</v>
      </c>
      <c r="F78" t="s">
        <v>442</v>
      </c>
      <c r="G78" t="s">
        <v>443</v>
      </c>
      <c r="H78" t="s">
        <v>108</v>
      </c>
      <c r="I78" s="79">
        <v>12396</v>
      </c>
      <c r="J78" s="79">
        <v>459.2</v>
      </c>
      <c r="K78" s="79">
        <v>56.922432000000001</v>
      </c>
      <c r="L78" s="79">
        <v>0</v>
      </c>
      <c r="M78" s="79">
        <v>0.54</v>
      </c>
      <c r="N78" s="79">
        <v>0.19</v>
      </c>
    </row>
    <row r="79" spans="2:14">
      <c r="B79" t="s">
        <v>444</v>
      </c>
      <c r="C79" t="s">
        <v>445</v>
      </c>
      <c r="D79" t="s">
        <v>106</v>
      </c>
      <c r="E79" t="s">
        <v>129</v>
      </c>
      <c r="F79" t="s">
        <v>446</v>
      </c>
      <c r="G79" t="s">
        <v>443</v>
      </c>
      <c r="H79" t="s">
        <v>108</v>
      </c>
      <c r="I79" s="79">
        <v>1255</v>
      </c>
      <c r="J79" s="79">
        <v>1096</v>
      </c>
      <c r="K79" s="79">
        <v>13.754799999999999</v>
      </c>
      <c r="L79" s="79">
        <v>0</v>
      </c>
      <c r="M79" s="79">
        <v>0.13</v>
      </c>
      <c r="N79" s="79">
        <v>0.04</v>
      </c>
    </row>
    <row r="80" spans="2:14">
      <c r="B80" t="s">
        <v>447</v>
      </c>
      <c r="C80" t="s">
        <v>448</v>
      </c>
      <c r="D80" t="s">
        <v>106</v>
      </c>
      <c r="E80" t="s">
        <v>129</v>
      </c>
      <c r="F80" t="s">
        <v>449</v>
      </c>
      <c r="G80" t="s">
        <v>450</v>
      </c>
      <c r="H80" t="s">
        <v>108</v>
      </c>
      <c r="I80" s="79">
        <v>1650</v>
      </c>
      <c r="J80" s="79">
        <v>1200</v>
      </c>
      <c r="K80" s="79">
        <v>19.8</v>
      </c>
      <c r="L80" s="79">
        <v>0</v>
      </c>
      <c r="M80" s="79">
        <v>0.19</v>
      </c>
      <c r="N80" s="79">
        <v>0.06</v>
      </c>
    </row>
    <row r="81" spans="2:14">
      <c r="B81" t="s">
        <v>451</v>
      </c>
      <c r="C81" t="s">
        <v>452</v>
      </c>
      <c r="D81" t="s">
        <v>106</v>
      </c>
      <c r="E81" t="s">
        <v>129</v>
      </c>
      <c r="F81" t="s">
        <v>453</v>
      </c>
      <c r="G81" t="s">
        <v>454</v>
      </c>
      <c r="H81" t="s">
        <v>108</v>
      </c>
      <c r="I81" s="79">
        <v>197</v>
      </c>
      <c r="J81" s="79">
        <v>12980</v>
      </c>
      <c r="K81" s="79">
        <v>25.570599999999999</v>
      </c>
      <c r="L81" s="79">
        <v>0</v>
      </c>
      <c r="M81" s="79">
        <v>0.24</v>
      </c>
      <c r="N81" s="79">
        <v>0.08</v>
      </c>
    </row>
    <row r="82" spans="2:14">
      <c r="B82" t="s">
        <v>455</v>
      </c>
      <c r="C82" t="s">
        <v>456</v>
      </c>
      <c r="D82" t="s">
        <v>106</v>
      </c>
      <c r="E82" t="s">
        <v>129</v>
      </c>
      <c r="F82" t="s">
        <v>457</v>
      </c>
      <c r="G82" t="s">
        <v>454</v>
      </c>
      <c r="H82" t="s">
        <v>108</v>
      </c>
      <c r="I82" s="79">
        <v>1018</v>
      </c>
      <c r="J82" s="79">
        <v>6400</v>
      </c>
      <c r="K82" s="79">
        <v>65.152000000000001</v>
      </c>
      <c r="L82" s="79">
        <v>0</v>
      </c>
      <c r="M82" s="79">
        <v>0.62</v>
      </c>
      <c r="N82" s="79">
        <v>0.21</v>
      </c>
    </row>
    <row r="83" spans="2:14">
      <c r="B83" t="s">
        <v>458</v>
      </c>
      <c r="C83" t="s">
        <v>459</v>
      </c>
      <c r="D83" t="s">
        <v>106</v>
      </c>
      <c r="E83" t="s">
        <v>129</v>
      </c>
      <c r="F83" t="s">
        <v>460</v>
      </c>
      <c r="G83" t="s">
        <v>454</v>
      </c>
      <c r="H83" t="s">
        <v>108</v>
      </c>
      <c r="I83" s="79">
        <v>2036</v>
      </c>
      <c r="J83" s="79">
        <v>3416</v>
      </c>
      <c r="K83" s="79">
        <v>69.549760000000006</v>
      </c>
      <c r="L83" s="79">
        <v>0</v>
      </c>
      <c r="M83" s="79">
        <v>0.66</v>
      </c>
      <c r="N83" s="79">
        <v>0.23</v>
      </c>
    </row>
    <row r="84" spans="2:14">
      <c r="B84" t="s">
        <v>461</v>
      </c>
      <c r="C84" t="s">
        <v>462</v>
      </c>
      <c r="D84" t="s">
        <v>106</v>
      </c>
      <c r="E84" t="s">
        <v>129</v>
      </c>
      <c r="F84" t="s">
        <v>463</v>
      </c>
      <c r="G84" t="s">
        <v>454</v>
      </c>
      <c r="H84" t="s">
        <v>108</v>
      </c>
      <c r="I84" s="79">
        <v>266</v>
      </c>
      <c r="J84" s="79">
        <v>14420</v>
      </c>
      <c r="K84" s="79">
        <v>38.357199999999999</v>
      </c>
      <c r="L84" s="79">
        <v>0</v>
      </c>
      <c r="M84" s="79">
        <v>0.37</v>
      </c>
      <c r="N84" s="79">
        <v>0.13</v>
      </c>
    </row>
    <row r="85" spans="2:14">
      <c r="B85" t="s">
        <v>464</v>
      </c>
      <c r="C85" t="s">
        <v>465</v>
      </c>
      <c r="D85" t="s">
        <v>106</v>
      </c>
      <c r="E85" t="s">
        <v>129</v>
      </c>
      <c r="F85" t="s">
        <v>466</v>
      </c>
      <c r="G85" t="s">
        <v>133</v>
      </c>
      <c r="H85" t="s">
        <v>108</v>
      </c>
      <c r="I85" s="79">
        <v>305</v>
      </c>
      <c r="J85" s="79">
        <v>5798</v>
      </c>
      <c r="K85" s="79">
        <v>17.683900000000001</v>
      </c>
      <c r="L85" s="79">
        <v>0</v>
      </c>
      <c r="M85" s="79">
        <v>0.17</v>
      </c>
      <c r="N85" s="79">
        <v>0.06</v>
      </c>
    </row>
    <row r="86" spans="2:14">
      <c r="B86" t="s">
        <v>467</v>
      </c>
      <c r="C86" t="s">
        <v>468</v>
      </c>
      <c r="D86" t="s">
        <v>106</v>
      </c>
      <c r="E86" t="s">
        <v>129</v>
      </c>
      <c r="F86" t="s">
        <v>469</v>
      </c>
      <c r="G86" t="s">
        <v>133</v>
      </c>
      <c r="H86" t="s">
        <v>108</v>
      </c>
      <c r="I86" s="79">
        <v>349</v>
      </c>
      <c r="J86" s="79">
        <v>16550</v>
      </c>
      <c r="K86" s="79">
        <v>57.759500000000003</v>
      </c>
      <c r="L86" s="79">
        <v>0.01</v>
      </c>
      <c r="M86" s="79">
        <v>0.55000000000000004</v>
      </c>
      <c r="N86" s="79">
        <v>0.19</v>
      </c>
    </row>
    <row r="87" spans="2:14">
      <c r="B87" t="s">
        <v>470</v>
      </c>
      <c r="C87" t="s">
        <v>471</v>
      </c>
      <c r="D87" t="s">
        <v>106</v>
      </c>
      <c r="E87" t="s">
        <v>129</v>
      </c>
      <c r="F87" t="s">
        <v>472</v>
      </c>
      <c r="G87" t="s">
        <v>135</v>
      </c>
      <c r="H87" t="s">
        <v>108</v>
      </c>
      <c r="I87" s="79">
        <v>648</v>
      </c>
      <c r="J87" s="79">
        <v>2515</v>
      </c>
      <c r="K87" s="79">
        <v>16.2972</v>
      </c>
      <c r="L87" s="79">
        <v>0</v>
      </c>
      <c r="M87" s="79">
        <v>0.16</v>
      </c>
      <c r="N87" s="79">
        <v>0.05</v>
      </c>
    </row>
    <row r="88" spans="2:14">
      <c r="B88" s="80" t="s">
        <v>473</v>
      </c>
      <c r="E88" s="16"/>
      <c r="F88" s="16"/>
      <c r="G88" s="16"/>
      <c r="I88" s="81">
        <v>61849.66</v>
      </c>
      <c r="K88" s="81">
        <v>508.21866868000001</v>
      </c>
      <c r="M88" s="81">
        <v>4.8600000000000003</v>
      </c>
      <c r="N88" s="81">
        <v>1.66</v>
      </c>
    </row>
    <row r="89" spans="2:14">
      <c r="B89" t="s">
        <v>474</v>
      </c>
      <c r="C89" t="s">
        <v>475</v>
      </c>
      <c r="D89" t="s">
        <v>106</v>
      </c>
      <c r="E89" t="s">
        <v>129</v>
      </c>
      <c r="F89" t="s">
        <v>476</v>
      </c>
      <c r="G89" t="s">
        <v>107</v>
      </c>
      <c r="H89" t="s">
        <v>108</v>
      </c>
      <c r="I89" s="79">
        <v>476</v>
      </c>
      <c r="J89" s="79">
        <v>1674</v>
      </c>
      <c r="K89" s="79">
        <v>7.9682399999999998</v>
      </c>
      <c r="L89" s="79">
        <v>0.01</v>
      </c>
      <c r="M89" s="79">
        <v>0.08</v>
      </c>
      <c r="N89" s="79">
        <v>0.03</v>
      </c>
    </row>
    <row r="90" spans="2:14">
      <c r="B90" t="s">
        <v>477</v>
      </c>
      <c r="C90" t="s">
        <v>478</v>
      </c>
      <c r="D90" t="s">
        <v>106</v>
      </c>
      <c r="E90" t="s">
        <v>129</v>
      </c>
      <c r="F90" t="s">
        <v>479</v>
      </c>
      <c r="G90" t="s">
        <v>107</v>
      </c>
      <c r="H90" t="s">
        <v>108</v>
      </c>
      <c r="I90" s="79">
        <v>174</v>
      </c>
      <c r="J90" s="79">
        <v>13260</v>
      </c>
      <c r="K90" s="79">
        <v>23.072399999999998</v>
      </c>
      <c r="L90" s="79">
        <v>0</v>
      </c>
      <c r="M90" s="79">
        <v>0.22</v>
      </c>
      <c r="N90" s="79">
        <v>0.08</v>
      </c>
    </row>
    <row r="91" spans="2:14">
      <c r="B91" t="s">
        <v>480</v>
      </c>
      <c r="C91" t="s">
        <v>481</v>
      </c>
      <c r="D91" t="s">
        <v>106</v>
      </c>
      <c r="E91" t="s">
        <v>129</v>
      </c>
      <c r="F91" t="s">
        <v>482</v>
      </c>
      <c r="G91" t="s">
        <v>238</v>
      </c>
      <c r="H91" t="s">
        <v>108</v>
      </c>
      <c r="I91" s="79">
        <v>699.5</v>
      </c>
      <c r="J91" s="79">
        <v>1927</v>
      </c>
      <c r="K91" s="79">
        <v>13.479365</v>
      </c>
      <c r="L91" s="79">
        <v>0</v>
      </c>
      <c r="M91" s="79">
        <v>0.13</v>
      </c>
      <c r="N91" s="79">
        <v>0.04</v>
      </c>
    </row>
    <row r="92" spans="2:14">
      <c r="B92" t="s">
        <v>483</v>
      </c>
      <c r="C92" t="s">
        <v>484</v>
      </c>
      <c r="D92" t="s">
        <v>106</v>
      </c>
      <c r="E92" t="s">
        <v>129</v>
      </c>
      <c r="F92" t="s">
        <v>485</v>
      </c>
      <c r="G92" t="s">
        <v>252</v>
      </c>
      <c r="H92" t="s">
        <v>108</v>
      </c>
      <c r="I92" s="79">
        <v>3000</v>
      </c>
      <c r="J92" s="79">
        <v>712.5</v>
      </c>
      <c r="K92" s="79">
        <v>21.375</v>
      </c>
      <c r="L92" s="79">
        <v>0.03</v>
      </c>
      <c r="M92" s="79">
        <v>0.2</v>
      </c>
      <c r="N92" s="79">
        <v>7.0000000000000007E-2</v>
      </c>
    </row>
    <row r="93" spans="2:14">
      <c r="B93" t="s">
        <v>486</v>
      </c>
      <c r="C93" t="s">
        <v>487</v>
      </c>
      <c r="D93" t="s">
        <v>106</v>
      </c>
      <c r="E93" t="s">
        <v>129</v>
      </c>
      <c r="F93" t="s">
        <v>488</v>
      </c>
      <c r="G93" t="s">
        <v>272</v>
      </c>
      <c r="H93" t="s">
        <v>108</v>
      </c>
      <c r="I93" s="79">
        <v>1142</v>
      </c>
      <c r="J93" s="79">
        <v>1808</v>
      </c>
      <c r="K93" s="79">
        <v>20.647359999999999</v>
      </c>
      <c r="L93" s="79">
        <v>0</v>
      </c>
      <c r="M93" s="79">
        <v>0.2</v>
      </c>
      <c r="N93" s="79">
        <v>7.0000000000000007E-2</v>
      </c>
    </row>
    <row r="94" spans="2:14">
      <c r="B94" t="s">
        <v>489</v>
      </c>
      <c r="C94" t="s">
        <v>490</v>
      </c>
      <c r="D94" t="s">
        <v>106</v>
      </c>
      <c r="E94" t="s">
        <v>129</v>
      </c>
      <c r="F94" t="s">
        <v>491</v>
      </c>
      <c r="G94" t="s">
        <v>292</v>
      </c>
      <c r="H94" t="s">
        <v>108</v>
      </c>
      <c r="I94" s="79">
        <v>1422</v>
      </c>
      <c r="J94" s="79">
        <v>890</v>
      </c>
      <c r="K94" s="79">
        <v>12.655799999999999</v>
      </c>
      <c r="L94" s="79">
        <v>0.01</v>
      </c>
      <c r="M94" s="79">
        <v>0.12</v>
      </c>
      <c r="N94" s="79">
        <v>0.04</v>
      </c>
    </row>
    <row r="95" spans="2:14">
      <c r="B95" t="s">
        <v>492</v>
      </c>
      <c r="C95" t="s">
        <v>493</v>
      </c>
      <c r="D95" t="s">
        <v>106</v>
      </c>
      <c r="E95" t="s">
        <v>129</v>
      </c>
      <c r="F95" t="s">
        <v>494</v>
      </c>
      <c r="G95" t="s">
        <v>292</v>
      </c>
      <c r="H95" t="s">
        <v>108</v>
      </c>
      <c r="I95" s="79">
        <v>561</v>
      </c>
      <c r="J95" s="79">
        <v>2727</v>
      </c>
      <c r="K95" s="79">
        <v>15.29847</v>
      </c>
      <c r="L95" s="79">
        <v>0</v>
      </c>
      <c r="M95" s="79">
        <v>0.15</v>
      </c>
      <c r="N95" s="79">
        <v>0.05</v>
      </c>
    </row>
    <row r="96" spans="2:14">
      <c r="B96" t="s">
        <v>495</v>
      </c>
      <c r="C96" t="s">
        <v>496</v>
      </c>
      <c r="D96" t="s">
        <v>106</v>
      </c>
      <c r="E96" t="s">
        <v>129</v>
      </c>
      <c r="F96" t="s">
        <v>497</v>
      </c>
      <c r="G96" t="s">
        <v>292</v>
      </c>
      <c r="H96" t="s">
        <v>108</v>
      </c>
      <c r="I96" s="79">
        <v>6755</v>
      </c>
      <c r="J96" s="79">
        <v>634.29999999999995</v>
      </c>
      <c r="K96" s="79">
        <v>42.846964999999997</v>
      </c>
      <c r="L96" s="79">
        <v>0.05</v>
      </c>
      <c r="M96" s="79">
        <v>0.41</v>
      </c>
      <c r="N96" s="79">
        <v>0.14000000000000001</v>
      </c>
    </row>
    <row r="97" spans="2:14">
      <c r="B97" t="s">
        <v>498</v>
      </c>
      <c r="C97" t="s">
        <v>499</v>
      </c>
      <c r="D97" t="s">
        <v>106</v>
      </c>
      <c r="E97" t="s">
        <v>129</v>
      </c>
      <c r="F97" t="s">
        <v>500</v>
      </c>
      <c r="G97" t="s">
        <v>292</v>
      </c>
      <c r="H97" t="s">
        <v>108</v>
      </c>
      <c r="I97" s="79">
        <v>5875</v>
      </c>
      <c r="J97" s="79">
        <v>885.7</v>
      </c>
      <c r="K97" s="79">
        <v>52.034875</v>
      </c>
      <c r="L97" s="79">
        <v>0.01</v>
      </c>
      <c r="M97" s="79">
        <v>0.5</v>
      </c>
      <c r="N97" s="79">
        <v>0.17</v>
      </c>
    </row>
    <row r="98" spans="2:14">
      <c r="B98" t="s">
        <v>501</v>
      </c>
      <c r="C98" t="s">
        <v>502</v>
      </c>
      <c r="D98" t="s">
        <v>106</v>
      </c>
      <c r="E98" t="s">
        <v>129</v>
      </c>
      <c r="F98" t="s">
        <v>503</v>
      </c>
      <c r="G98" t="s">
        <v>292</v>
      </c>
      <c r="H98" t="s">
        <v>108</v>
      </c>
      <c r="I98" s="79">
        <v>971</v>
      </c>
      <c r="J98" s="79">
        <v>1528</v>
      </c>
      <c r="K98" s="79">
        <v>14.836880000000001</v>
      </c>
      <c r="L98" s="79">
        <v>0.01</v>
      </c>
      <c r="M98" s="79">
        <v>0.14000000000000001</v>
      </c>
      <c r="N98" s="79">
        <v>0.05</v>
      </c>
    </row>
    <row r="99" spans="2:14">
      <c r="B99" t="s">
        <v>504</v>
      </c>
      <c r="C99" t="s">
        <v>505</v>
      </c>
      <c r="D99" t="s">
        <v>106</v>
      </c>
      <c r="E99" t="s">
        <v>129</v>
      </c>
      <c r="F99" t="s">
        <v>506</v>
      </c>
      <c r="G99" t="s">
        <v>398</v>
      </c>
      <c r="H99" t="s">
        <v>108</v>
      </c>
      <c r="I99" s="79">
        <v>1291.5999999999999</v>
      </c>
      <c r="J99" s="79">
        <v>31.3</v>
      </c>
      <c r="K99" s="79">
        <v>0.40427079999999999</v>
      </c>
      <c r="L99" s="79">
        <v>0</v>
      </c>
      <c r="M99" s="79">
        <v>0</v>
      </c>
      <c r="N99" s="79">
        <v>0</v>
      </c>
    </row>
    <row r="100" spans="2:14">
      <c r="B100" t="s">
        <v>507</v>
      </c>
      <c r="C100" t="s">
        <v>508</v>
      </c>
      <c r="D100" t="s">
        <v>106</v>
      </c>
      <c r="E100" t="s">
        <v>129</v>
      </c>
      <c r="F100" t="s">
        <v>509</v>
      </c>
      <c r="G100" t="s">
        <v>398</v>
      </c>
      <c r="H100" t="s">
        <v>108</v>
      </c>
      <c r="I100" s="79">
        <v>14153</v>
      </c>
      <c r="J100" s="79">
        <v>127.8</v>
      </c>
      <c r="K100" s="79">
        <v>18.087534000000002</v>
      </c>
      <c r="L100" s="79">
        <v>0.01</v>
      </c>
      <c r="M100" s="79">
        <v>0.17</v>
      </c>
      <c r="N100" s="79">
        <v>0.06</v>
      </c>
    </row>
    <row r="101" spans="2:14">
      <c r="B101" t="s">
        <v>510</v>
      </c>
      <c r="C101" t="s">
        <v>511</v>
      </c>
      <c r="D101" t="s">
        <v>106</v>
      </c>
      <c r="E101" t="s">
        <v>129</v>
      </c>
      <c r="F101" t="s">
        <v>512</v>
      </c>
      <c r="G101" t="s">
        <v>398</v>
      </c>
      <c r="H101" t="s">
        <v>108</v>
      </c>
      <c r="I101" s="79">
        <v>931.96</v>
      </c>
      <c r="J101" s="79">
        <v>671.3</v>
      </c>
      <c r="K101" s="79">
        <v>6.2562474799999999</v>
      </c>
      <c r="L101" s="79">
        <v>0</v>
      </c>
      <c r="M101" s="79">
        <v>0.06</v>
      </c>
      <c r="N101" s="79">
        <v>0.02</v>
      </c>
    </row>
    <row r="102" spans="2:14">
      <c r="B102" t="s">
        <v>513</v>
      </c>
      <c r="C102" t="s">
        <v>514</v>
      </c>
      <c r="D102" t="s">
        <v>106</v>
      </c>
      <c r="E102" t="s">
        <v>129</v>
      </c>
      <c r="F102" t="s">
        <v>515</v>
      </c>
      <c r="G102" t="s">
        <v>398</v>
      </c>
      <c r="H102" t="s">
        <v>108</v>
      </c>
      <c r="I102" s="79">
        <v>2987.4</v>
      </c>
      <c r="J102" s="79">
        <v>22.7</v>
      </c>
      <c r="K102" s="79">
        <v>0.67813979999999996</v>
      </c>
      <c r="L102" s="79">
        <v>0</v>
      </c>
      <c r="M102" s="79">
        <v>0.01</v>
      </c>
      <c r="N102" s="79">
        <v>0</v>
      </c>
    </row>
    <row r="103" spans="2:14">
      <c r="B103" t="s">
        <v>516</v>
      </c>
      <c r="C103" t="s">
        <v>517</v>
      </c>
      <c r="D103" t="s">
        <v>106</v>
      </c>
      <c r="E103" t="s">
        <v>129</v>
      </c>
      <c r="F103" t="s">
        <v>518</v>
      </c>
      <c r="G103" t="s">
        <v>398</v>
      </c>
      <c r="H103" t="s">
        <v>108</v>
      </c>
      <c r="I103" s="79">
        <v>876.2</v>
      </c>
      <c r="J103" s="79">
        <v>30.8</v>
      </c>
      <c r="K103" s="79">
        <v>0.26986959999999999</v>
      </c>
      <c r="L103" s="79">
        <v>0</v>
      </c>
      <c r="M103" s="79">
        <v>0</v>
      </c>
      <c r="N103" s="79">
        <v>0</v>
      </c>
    </row>
    <row r="104" spans="2:14">
      <c r="B104" t="s">
        <v>519</v>
      </c>
      <c r="C104" t="s">
        <v>520</v>
      </c>
      <c r="D104" t="s">
        <v>106</v>
      </c>
      <c r="E104" t="s">
        <v>129</v>
      </c>
      <c r="F104" t="s">
        <v>521</v>
      </c>
      <c r="G104" t="s">
        <v>402</v>
      </c>
      <c r="H104" t="s">
        <v>108</v>
      </c>
      <c r="I104" s="79">
        <v>2000</v>
      </c>
      <c r="J104" s="79">
        <v>4045</v>
      </c>
      <c r="K104" s="79">
        <v>80.900000000000006</v>
      </c>
      <c r="L104" s="79">
        <v>0.02</v>
      </c>
      <c r="M104" s="79">
        <v>0.77</v>
      </c>
      <c r="N104" s="79">
        <v>0.26</v>
      </c>
    </row>
    <row r="105" spans="2:14">
      <c r="B105" t="s">
        <v>522</v>
      </c>
      <c r="C105" t="s">
        <v>523</v>
      </c>
      <c r="D105" t="s">
        <v>106</v>
      </c>
      <c r="E105" t="s">
        <v>129</v>
      </c>
      <c r="F105" t="s">
        <v>524</v>
      </c>
      <c r="G105" t="s">
        <v>402</v>
      </c>
      <c r="H105" t="s">
        <v>108</v>
      </c>
      <c r="I105" s="79">
        <v>4500</v>
      </c>
      <c r="J105" s="79">
        <v>1297</v>
      </c>
      <c r="K105" s="79">
        <v>58.365000000000002</v>
      </c>
      <c r="L105" s="79">
        <v>0.03</v>
      </c>
      <c r="M105" s="79">
        <v>0.56000000000000005</v>
      </c>
      <c r="N105" s="79">
        <v>0.19</v>
      </c>
    </row>
    <row r="106" spans="2:14">
      <c r="B106" t="s">
        <v>525</v>
      </c>
      <c r="C106" t="s">
        <v>526</v>
      </c>
      <c r="D106" t="s">
        <v>106</v>
      </c>
      <c r="E106" t="s">
        <v>129</v>
      </c>
      <c r="F106" t="s">
        <v>527</v>
      </c>
      <c r="G106" t="s">
        <v>402</v>
      </c>
      <c r="H106" t="s">
        <v>108</v>
      </c>
      <c r="I106" s="79">
        <v>2310</v>
      </c>
      <c r="J106" s="79">
        <v>630.29999999999995</v>
      </c>
      <c r="K106" s="79">
        <v>14.55993</v>
      </c>
      <c r="L106" s="79">
        <v>0.01</v>
      </c>
      <c r="M106" s="79">
        <v>0.14000000000000001</v>
      </c>
      <c r="N106" s="79">
        <v>0.05</v>
      </c>
    </row>
    <row r="107" spans="2:14">
      <c r="B107" t="s">
        <v>528</v>
      </c>
      <c r="C107" t="s">
        <v>529</v>
      </c>
      <c r="D107" t="s">
        <v>106</v>
      </c>
      <c r="E107" t="s">
        <v>129</v>
      </c>
      <c r="F107" t="s">
        <v>530</v>
      </c>
      <c r="G107" t="s">
        <v>415</v>
      </c>
      <c r="H107" t="s">
        <v>108</v>
      </c>
      <c r="I107" s="79">
        <v>87</v>
      </c>
      <c r="J107" s="79">
        <v>7487</v>
      </c>
      <c r="K107" s="79">
        <v>6.5136900000000004</v>
      </c>
      <c r="L107" s="79">
        <v>0.01</v>
      </c>
      <c r="M107" s="79">
        <v>0.06</v>
      </c>
      <c r="N107" s="79">
        <v>0.02</v>
      </c>
    </row>
    <row r="108" spans="2:14">
      <c r="B108" t="s">
        <v>531</v>
      </c>
      <c r="C108" t="s">
        <v>532</v>
      </c>
      <c r="D108" t="s">
        <v>106</v>
      </c>
      <c r="E108" t="s">
        <v>129</v>
      </c>
      <c r="F108" t="s">
        <v>533</v>
      </c>
      <c r="G108" t="s">
        <v>415</v>
      </c>
      <c r="H108" t="s">
        <v>108</v>
      </c>
      <c r="I108" s="79">
        <v>181</v>
      </c>
      <c r="J108" s="79">
        <v>1628</v>
      </c>
      <c r="K108" s="79">
        <v>2.9466800000000002</v>
      </c>
      <c r="L108" s="79">
        <v>0</v>
      </c>
      <c r="M108" s="79">
        <v>0.03</v>
      </c>
      <c r="N108" s="79">
        <v>0.01</v>
      </c>
    </row>
    <row r="109" spans="2:14">
      <c r="B109" t="s">
        <v>534</v>
      </c>
      <c r="C109" t="s">
        <v>535</v>
      </c>
      <c r="D109" t="s">
        <v>106</v>
      </c>
      <c r="E109" t="s">
        <v>129</v>
      </c>
      <c r="F109" t="s">
        <v>536</v>
      </c>
      <c r="G109" t="s">
        <v>415</v>
      </c>
      <c r="H109" t="s">
        <v>108</v>
      </c>
      <c r="I109" s="79">
        <v>7010</v>
      </c>
      <c r="J109" s="79">
        <v>42.5</v>
      </c>
      <c r="K109" s="79">
        <v>2.97925</v>
      </c>
      <c r="L109" s="79">
        <v>0</v>
      </c>
      <c r="M109" s="79">
        <v>0.03</v>
      </c>
      <c r="N109" s="79">
        <v>0.01</v>
      </c>
    </row>
    <row r="110" spans="2:14">
      <c r="B110" t="s">
        <v>537</v>
      </c>
      <c r="C110" t="s">
        <v>538</v>
      </c>
      <c r="D110" t="s">
        <v>106</v>
      </c>
      <c r="E110" t="s">
        <v>129</v>
      </c>
      <c r="F110" t="s">
        <v>539</v>
      </c>
      <c r="G110" t="s">
        <v>443</v>
      </c>
      <c r="H110" t="s">
        <v>108</v>
      </c>
      <c r="I110" s="79">
        <v>335</v>
      </c>
      <c r="J110" s="79">
        <v>5839</v>
      </c>
      <c r="K110" s="79">
        <v>19.560649999999999</v>
      </c>
      <c r="L110" s="79">
        <v>0</v>
      </c>
      <c r="M110" s="79">
        <v>0.19</v>
      </c>
      <c r="N110" s="79">
        <v>0.06</v>
      </c>
    </row>
    <row r="111" spans="2:14">
      <c r="B111" t="s">
        <v>540</v>
      </c>
      <c r="C111" t="s">
        <v>541</v>
      </c>
      <c r="D111" t="s">
        <v>106</v>
      </c>
      <c r="E111" t="s">
        <v>129</v>
      </c>
      <c r="F111" t="s">
        <v>542</v>
      </c>
      <c r="G111" t="s">
        <v>133</v>
      </c>
      <c r="H111" t="s">
        <v>108</v>
      </c>
      <c r="I111" s="79">
        <v>506</v>
      </c>
      <c r="J111" s="79">
        <v>736.6</v>
      </c>
      <c r="K111" s="79">
        <v>3.7271960000000002</v>
      </c>
      <c r="L111" s="79">
        <v>0</v>
      </c>
      <c r="M111" s="79">
        <v>0.04</v>
      </c>
      <c r="N111" s="79">
        <v>0.01</v>
      </c>
    </row>
    <row r="112" spans="2:14">
      <c r="B112" t="s">
        <v>543</v>
      </c>
      <c r="C112" t="s">
        <v>544</v>
      </c>
      <c r="D112" t="s">
        <v>106</v>
      </c>
      <c r="E112" t="s">
        <v>129</v>
      </c>
      <c r="F112" t="s">
        <v>545</v>
      </c>
      <c r="G112" t="s">
        <v>133</v>
      </c>
      <c r="H112" t="s">
        <v>108</v>
      </c>
      <c r="I112" s="79">
        <v>1012</v>
      </c>
      <c r="J112" s="79">
        <v>2969</v>
      </c>
      <c r="K112" s="79">
        <v>30.046279999999999</v>
      </c>
      <c r="L112" s="79">
        <v>0.01</v>
      </c>
      <c r="M112" s="79">
        <v>0.28999999999999998</v>
      </c>
      <c r="N112" s="79">
        <v>0.1</v>
      </c>
    </row>
    <row r="113" spans="2:14">
      <c r="B113" t="s">
        <v>546</v>
      </c>
      <c r="C113" t="s">
        <v>547</v>
      </c>
      <c r="D113" t="s">
        <v>106</v>
      </c>
      <c r="E113" t="s">
        <v>129</v>
      </c>
      <c r="F113" t="s">
        <v>548</v>
      </c>
      <c r="G113" t="s">
        <v>133</v>
      </c>
      <c r="H113" t="s">
        <v>108</v>
      </c>
      <c r="I113" s="79">
        <v>544</v>
      </c>
      <c r="J113" s="79">
        <v>2472</v>
      </c>
      <c r="K113" s="79">
        <v>13.44768</v>
      </c>
      <c r="L113" s="79">
        <v>0.01</v>
      </c>
      <c r="M113" s="79">
        <v>0.13</v>
      </c>
      <c r="N113" s="79">
        <v>0.04</v>
      </c>
    </row>
    <row r="114" spans="2:14">
      <c r="B114" t="s">
        <v>549</v>
      </c>
      <c r="C114" t="s">
        <v>550</v>
      </c>
      <c r="D114" t="s">
        <v>106</v>
      </c>
      <c r="E114" t="s">
        <v>129</v>
      </c>
      <c r="F114" t="s">
        <v>551</v>
      </c>
      <c r="G114" t="s">
        <v>133</v>
      </c>
      <c r="H114" t="s">
        <v>108</v>
      </c>
      <c r="I114" s="79">
        <v>768</v>
      </c>
      <c r="J114" s="79">
        <v>864.7</v>
      </c>
      <c r="K114" s="79">
        <v>6.6408959999999997</v>
      </c>
      <c r="L114" s="79">
        <v>0.01</v>
      </c>
      <c r="M114" s="79">
        <v>0.06</v>
      </c>
      <c r="N114" s="79">
        <v>0.02</v>
      </c>
    </row>
    <row r="115" spans="2:14">
      <c r="B115" t="s">
        <v>552</v>
      </c>
      <c r="C115" t="s">
        <v>553</v>
      </c>
      <c r="D115" t="s">
        <v>106</v>
      </c>
      <c r="E115" t="s">
        <v>129</v>
      </c>
      <c r="F115" t="s">
        <v>554</v>
      </c>
      <c r="G115" t="s">
        <v>135</v>
      </c>
      <c r="H115" t="s">
        <v>108</v>
      </c>
      <c r="I115" s="79">
        <v>971</v>
      </c>
      <c r="J115" s="79">
        <v>1719</v>
      </c>
      <c r="K115" s="79">
        <v>16.691490000000002</v>
      </c>
      <c r="L115" s="79">
        <v>0</v>
      </c>
      <c r="M115" s="79">
        <v>0.16</v>
      </c>
      <c r="N115" s="79">
        <v>0.05</v>
      </c>
    </row>
    <row r="116" spans="2:14">
      <c r="B116" t="s">
        <v>555</v>
      </c>
      <c r="C116" t="s">
        <v>556</v>
      </c>
      <c r="D116" t="s">
        <v>106</v>
      </c>
      <c r="E116" t="s">
        <v>129</v>
      </c>
      <c r="F116" t="s">
        <v>557</v>
      </c>
      <c r="G116" t="s">
        <v>135</v>
      </c>
      <c r="H116" t="s">
        <v>108</v>
      </c>
      <c r="I116" s="79">
        <v>310</v>
      </c>
      <c r="J116" s="79">
        <v>622.1</v>
      </c>
      <c r="K116" s="79">
        <v>1.9285099999999999</v>
      </c>
      <c r="L116" s="79">
        <v>0</v>
      </c>
      <c r="M116" s="79">
        <v>0.02</v>
      </c>
      <c r="N116" s="79">
        <v>0.01</v>
      </c>
    </row>
    <row r="117" spans="2:14">
      <c r="B117" s="80" t="s">
        <v>558</v>
      </c>
      <c r="E117" s="16"/>
      <c r="F117" s="16"/>
      <c r="G117" s="16"/>
      <c r="I117" s="81">
        <v>0</v>
      </c>
      <c r="K117" s="81">
        <v>0</v>
      </c>
      <c r="M117" s="81">
        <v>0</v>
      </c>
      <c r="N117" s="81">
        <v>0</v>
      </c>
    </row>
    <row r="118" spans="2:14">
      <c r="B118" t="s">
        <v>215</v>
      </c>
      <c r="C118" t="s">
        <v>215</v>
      </c>
      <c r="E118" s="16"/>
      <c r="F118" s="16"/>
      <c r="G118" t="s">
        <v>215</v>
      </c>
      <c r="H118" t="s">
        <v>215</v>
      </c>
      <c r="I118" s="79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</row>
    <row r="119" spans="2:14">
      <c r="B119" s="80" t="s">
        <v>220</v>
      </c>
      <c r="E119" s="16"/>
      <c r="F119" s="16"/>
      <c r="G119" s="16"/>
      <c r="I119" s="81">
        <v>3330</v>
      </c>
      <c r="K119" s="81">
        <v>372.97361635499999</v>
      </c>
      <c r="M119" s="81">
        <v>3.56</v>
      </c>
      <c r="N119" s="81">
        <v>1.22</v>
      </c>
    </row>
    <row r="120" spans="2:14">
      <c r="B120" s="80" t="s">
        <v>231</v>
      </c>
      <c r="E120" s="16"/>
      <c r="F120" s="16"/>
      <c r="G120" s="16"/>
      <c r="I120" s="81">
        <v>2967</v>
      </c>
      <c r="K120" s="81">
        <v>331.30394515500001</v>
      </c>
      <c r="M120" s="81">
        <v>3.17</v>
      </c>
      <c r="N120" s="81">
        <v>1.08</v>
      </c>
    </row>
    <row r="121" spans="2:14">
      <c r="B121" t="s">
        <v>559</v>
      </c>
      <c r="C121" t="s">
        <v>560</v>
      </c>
      <c r="D121" t="s">
        <v>561</v>
      </c>
      <c r="E121" t="s">
        <v>562</v>
      </c>
      <c r="F121" t="s">
        <v>563</v>
      </c>
      <c r="G121" t="s">
        <v>564</v>
      </c>
      <c r="H121" t="s">
        <v>112</v>
      </c>
      <c r="I121" s="79">
        <v>188</v>
      </c>
      <c r="J121" s="79">
        <v>3545</v>
      </c>
      <c r="K121" s="79">
        <v>24.092528999999999</v>
      </c>
      <c r="L121" s="79">
        <v>0</v>
      </c>
      <c r="M121" s="79">
        <v>0.23</v>
      </c>
      <c r="N121" s="79">
        <v>0.08</v>
      </c>
    </row>
    <row r="122" spans="2:14">
      <c r="B122" t="s">
        <v>565</v>
      </c>
      <c r="C122" t="s">
        <v>566</v>
      </c>
      <c r="D122" t="s">
        <v>561</v>
      </c>
      <c r="E122" t="s">
        <v>562</v>
      </c>
      <c r="F122" t="s">
        <v>291</v>
      </c>
      <c r="G122" t="s">
        <v>564</v>
      </c>
      <c r="H122" t="s">
        <v>112</v>
      </c>
      <c r="I122" s="79">
        <v>422</v>
      </c>
      <c r="J122" s="79">
        <v>429</v>
      </c>
      <c r="K122" s="79">
        <v>6.5445237000000001</v>
      </c>
      <c r="L122" s="79">
        <v>0</v>
      </c>
      <c r="M122" s="79">
        <v>0.06</v>
      </c>
      <c r="N122" s="79">
        <v>0.02</v>
      </c>
    </row>
    <row r="123" spans="2:14">
      <c r="B123" t="s">
        <v>567</v>
      </c>
      <c r="C123" t="s">
        <v>568</v>
      </c>
      <c r="D123" t="s">
        <v>561</v>
      </c>
      <c r="E123" t="s">
        <v>562</v>
      </c>
      <c r="F123" t="s">
        <v>569</v>
      </c>
      <c r="G123" t="s">
        <v>570</v>
      </c>
      <c r="H123" t="s">
        <v>112</v>
      </c>
      <c r="I123" s="79">
        <v>186</v>
      </c>
      <c r="J123" s="79">
        <v>660</v>
      </c>
      <c r="K123" s="79">
        <v>4.4377740000000001</v>
      </c>
      <c r="L123" s="79">
        <v>0</v>
      </c>
      <c r="M123" s="79">
        <v>0.04</v>
      </c>
      <c r="N123" s="79">
        <v>0.01</v>
      </c>
    </row>
    <row r="124" spans="2:14">
      <c r="B124" t="s">
        <v>571</v>
      </c>
      <c r="C124" t="s">
        <v>572</v>
      </c>
      <c r="D124" t="s">
        <v>561</v>
      </c>
      <c r="E124" t="s">
        <v>562</v>
      </c>
      <c r="F124" t="s">
        <v>573</v>
      </c>
      <c r="G124" t="s">
        <v>570</v>
      </c>
      <c r="H124" t="s">
        <v>112</v>
      </c>
      <c r="I124" s="79">
        <v>50</v>
      </c>
      <c r="J124" s="79">
        <v>948</v>
      </c>
      <c r="K124" s="79">
        <v>1.7135100000000001</v>
      </c>
      <c r="L124" s="79">
        <v>0</v>
      </c>
      <c r="M124" s="79">
        <v>0.02</v>
      </c>
      <c r="N124" s="79">
        <v>0.01</v>
      </c>
    </row>
    <row r="125" spans="2:14">
      <c r="B125" t="s">
        <v>574</v>
      </c>
      <c r="C125" t="s">
        <v>575</v>
      </c>
      <c r="D125" t="s">
        <v>561</v>
      </c>
      <c r="E125" t="s">
        <v>562</v>
      </c>
      <c r="F125" t="s">
        <v>576</v>
      </c>
      <c r="G125" t="s">
        <v>570</v>
      </c>
      <c r="H125" t="s">
        <v>112</v>
      </c>
      <c r="I125" s="79">
        <v>62</v>
      </c>
      <c r="J125" s="79">
        <v>540</v>
      </c>
      <c r="K125" s="79">
        <v>1.210302</v>
      </c>
      <c r="L125" s="79">
        <v>0</v>
      </c>
      <c r="M125" s="79">
        <v>0.01</v>
      </c>
      <c r="N125" s="79">
        <v>0</v>
      </c>
    </row>
    <row r="126" spans="2:14">
      <c r="B126" t="s">
        <v>577</v>
      </c>
      <c r="C126" t="s">
        <v>578</v>
      </c>
      <c r="D126" t="s">
        <v>561</v>
      </c>
      <c r="E126" t="s">
        <v>562</v>
      </c>
      <c r="F126" t="s">
        <v>579</v>
      </c>
      <c r="G126" t="s">
        <v>570</v>
      </c>
      <c r="H126" t="s">
        <v>112</v>
      </c>
      <c r="I126" s="79">
        <v>173</v>
      </c>
      <c r="J126" s="79">
        <v>519.5</v>
      </c>
      <c r="K126" s="79">
        <v>3.248927025</v>
      </c>
      <c r="L126" s="79">
        <v>0</v>
      </c>
      <c r="M126" s="79">
        <v>0.03</v>
      </c>
      <c r="N126" s="79">
        <v>0.01</v>
      </c>
    </row>
    <row r="127" spans="2:14">
      <c r="B127" t="s">
        <v>580</v>
      </c>
      <c r="C127" t="s">
        <v>581</v>
      </c>
      <c r="D127" t="s">
        <v>561</v>
      </c>
      <c r="E127" t="s">
        <v>562</v>
      </c>
      <c r="F127" t="s">
        <v>582</v>
      </c>
      <c r="G127" t="s">
        <v>583</v>
      </c>
      <c r="H127" t="s">
        <v>119</v>
      </c>
      <c r="I127" s="79">
        <v>276</v>
      </c>
      <c r="J127" s="79">
        <v>192.5</v>
      </c>
      <c r="K127" s="79">
        <v>2.3887779299999998</v>
      </c>
      <c r="L127" s="79">
        <v>0</v>
      </c>
      <c r="M127" s="79">
        <v>0.02</v>
      </c>
      <c r="N127" s="79">
        <v>0.01</v>
      </c>
    </row>
    <row r="128" spans="2:14">
      <c r="B128" t="s">
        <v>584</v>
      </c>
      <c r="C128" t="s">
        <v>585</v>
      </c>
      <c r="D128" t="s">
        <v>561</v>
      </c>
      <c r="E128" t="s">
        <v>562</v>
      </c>
      <c r="F128" t="s">
        <v>586</v>
      </c>
      <c r="G128" t="s">
        <v>587</v>
      </c>
      <c r="H128" t="s">
        <v>112</v>
      </c>
      <c r="I128" s="79">
        <v>88</v>
      </c>
      <c r="J128" s="79">
        <v>5095</v>
      </c>
      <c r="K128" s="79">
        <v>16.208214000000002</v>
      </c>
      <c r="L128" s="79">
        <v>0</v>
      </c>
      <c r="M128" s="79">
        <v>0.15</v>
      </c>
      <c r="N128" s="79">
        <v>0.05</v>
      </c>
    </row>
    <row r="129" spans="2:14">
      <c r="B129" t="s">
        <v>584</v>
      </c>
      <c r="C129" t="s">
        <v>585</v>
      </c>
      <c r="D129" t="s">
        <v>561</v>
      </c>
      <c r="E129" t="s">
        <v>562</v>
      </c>
      <c r="F129" t="s">
        <v>586</v>
      </c>
      <c r="G129" t="s">
        <v>587</v>
      </c>
      <c r="H129" t="s">
        <v>112</v>
      </c>
      <c r="I129" s="79">
        <v>68</v>
      </c>
      <c r="J129" s="79">
        <v>5095</v>
      </c>
      <c r="K129" s="79">
        <v>12.524528999999999</v>
      </c>
      <c r="L129" s="79">
        <v>0</v>
      </c>
      <c r="M129" s="79">
        <v>0.12</v>
      </c>
      <c r="N129" s="79">
        <v>0.04</v>
      </c>
    </row>
    <row r="130" spans="2:14">
      <c r="B130" t="s">
        <v>588</v>
      </c>
      <c r="C130" t="s">
        <v>589</v>
      </c>
      <c r="D130" t="s">
        <v>561</v>
      </c>
      <c r="E130" t="s">
        <v>562</v>
      </c>
      <c r="F130" t="s">
        <v>590</v>
      </c>
      <c r="G130" t="s">
        <v>591</v>
      </c>
      <c r="H130" t="s">
        <v>112</v>
      </c>
      <c r="I130" s="79">
        <v>260</v>
      </c>
      <c r="J130" s="79">
        <v>6161</v>
      </c>
      <c r="K130" s="79">
        <v>57.907238999999997</v>
      </c>
      <c r="L130" s="79">
        <v>0</v>
      </c>
      <c r="M130" s="79">
        <v>0.55000000000000004</v>
      </c>
      <c r="N130" s="79">
        <v>0.19</v>
      </c>
    </row>
    <row r="131" spans="2:14">
      <c r="B131" t="s">
        <v>592</v>
      </c>
      <c r="C131" t="s">
        <v>593</v>
      </c>
      <c r="D131" t="s">
        <v>561</v>
      </c>
      <c r="E131" t="s">
        <v>562</v>
      </c>
      <c r="F131" t="s">
        <v>594</v>
      </c>
      <c r="G131" t="s">
        <v>591</v>
      </c>
      <c r="H131" t="s">
        <v>112</v>
      </c>
      <c r="I131" s="79">
        <v>230</v>
      </c>
      <c r="J131" s="79">
        <v>4405</v>
      </c>
      <c r="K131" s="79">
        <v>36.625372499999997</v>
      </c>
      <c r="L131" s="79">
        <v>0</v>
      </c>
      <c r="M131" s="79">
        <v>0.35</v>
      </c>
      <c r="N131" s="79">
        <v>0.12</v>
      </c>
    </row>
    <row r="132" spans="2:14">
      <c r="B132" t="s">
        <v>595</v>
      </c>
      <c r="C132" t="s">
        <v>596</v>
      </c>
      <c r="D132" t="s">
        <v>561</v>
      </c>
      <c r="E132" t="s">
        <v>562</v>
      </c>
      <c r="F132" t="s">
        <v>597</v>
      </c>
      <c r="G132" t="s">
        <v>591</v>
      </c>
      <c r="H132" t="s">
        <v>112</v>
      </c>
      <c r="I132" s="79">
        <v>179</v>
      </c>
      <c r="J132" s="79">
        <v>10312</v>
      </c>
      <c r="K132" s="79">
        <v>66.727405200000007</v>
      </c>
      <c r="L132" s="79">
        <v>0</v>
      </c>
      <c r="M132" s="79">
        <v>0.64</v>
      </c>
      <c r="N132" s="79">
        <v>0.22</v>
      </c>
    </row>
    <row r="133" spans="2:14">
      <c r="B133" t="s">
        <v>598</v>
      </c>
      <c r="C133" t="s">
        <v>599</v>
      </c>
      <c r="D133" t="s">
        <v>561</v>
      </c>
      <c r="E133" t="s">
        <v>562</v>
      </c>
      <c r="F133" t="s">
        <v>600</v>
      </c>
      <c r="G133" t="s">
        <v>601</v>
      </c>
      <c r="H133" t="s">
        <v>112</v>
      </c>
      <c r="I133" s="79">
        <v>256</v>
      </c>
      <c r="J133" s="79">
        <v>1905</v>
      </c>
      <c r="K133" s="79">
        <v>17.629632000000001</v>
      </c>
      <c r="L133" s="79">
        <v>0</v>
      </c>
      <c r="M133" s="79">
        <v>0.17</v>
      </c>
      <c r="N133" s="79">
        <v>0.06</v>
      </c>
    </row>
    <row r="134" spans="2:14">
      <c r="B134" t="s">
        <v>602</v>
      </c>
      <c r="C134" t="s">
        <v>603</v>
      </c>
      <c r="D134" t="s">
        <v>561</v>
      </c>
      <c r="E134" t="s">
        <v>562</v>
      </c>
      <c r="F134" t="s">
        <v>604</v>
      </c>
      <c r="G134" t="s">
        <v>601</v>
      </c>
      <c r="H134" t="s">
        <v>112</v>
      </c>
      <c r="I134" s="79">
        <v>106</v>
      </c>
      <c r="J134" s="79">
        <v>3224</v>
      </c>
      <c r="K134" s="79">
        <v>12.354045599999999</v>
      </c>
      <c r="L134" s="79">
        <v>0</v>
      </c>
      <c r="M134" s="79">
        <v>0.12</v>
      </c>
      <c r="N134" s="79">
        <v>0.04</v>
      </c>
    </row>
    <row r="135" spans="2:14">
      <c r="B135" t="s">
        <v>605</v>
      </c>
      <c r="C135" t="s">
        <v>606</v>
      </c>
      <c r="D135" t="s">
        <v>561</v>
      </c>
      <c r="E135" t="s">
        <v>562</v>
      </c>
      <c r="F135" t="s">
        <v>607</v>
      </c>
      <c r="G135" t="s">
        <v>601</v>
      </c>
      <c r="H135" t="s">
        <v>112</v>
      </c>
      <c r="I135" s="79">
        <v>199</v>
      </c>
      <c r="J135" s="79">
        <v>2980</v>
      </c>
      <c r="K135" s="79">
        <v>21.437673</v>
      </c>
      <c r="L135" s="79">
        <v>0</v>
      </c>
      <c r="M135" s="79">
        <v>0.2</v>
      </c>
      <c r="N135" s="79">
        <v>7.0000000000000007E-2</v>
      </c>
    </row>
    <row r="136" spans="2:14">
      <c r="B136" t="s">
        <v>608</v>
      </c>
      <c r="C136" t="s">
        <v>609</v>
      </c>
      <c r="D136" t="s">
        <v>561</v>
      </c>
      <c r="E136" t="s">
        <v>562</v>
      </c>
      <c r="F136" t="s">
        <v>322</v>
      </c>
      <c r="G136" t="s">
        <v>610</v>
      </c>
      <c r="H136" t="s">
        <v>112</v>
      </c>
      <c r="I136" s="79">
        <v>224</v>
      </c>
      <c r="J136" s="79">
        <v>5712</v>
      </c>
      <c r="K136" s="79">
        <v>46.253491199999999</v>
      </c>
      <c r="L136" s="79">
        <v>0</v>
      </c>
      <c r="M136" s="79">
        <v>0.44</v>
      </c>
      <c r="N136" s="79">
        <v>0.15</v>
      </c>
    </row>
    <row r="137" spans="2:14">
      <c r="B137" s="80" t="s">
        <v>232</v>
      </c>
      <c r="E137" s="16"/>
      <c r="F137" s="16"/>
      <c r="G137" s="16"/>
      <c r="I137" s="81">
        <v>363</v>
      </c>
      <c r="K137" s="81">
        <v>41.669671200000003</v>
      </c>
      <c r="M137" s="81">
        <v>0.4</v>
      </c>
      <c r="N137" s="81">
        <v>0.14000000000000001</v>
      </c>
    </row>
    <row r="138" spans="2:14">
      <c r="B138" t="s">
        <v>611</v>
      </c>
      <c r="C138" t="s">
        <v>612</v>
      </c>
      <c r="D138" t="s">
        <v>561</v>
      </c>
      <c r="E138" t="s">
        <v>562</v>
      </c>
      <c r="F138" t="s">
        <v>613</v>
      </c>
      <c r="G138" t="s">
        <v>570</v>
      </c>
      <c r="H138" t="s">
        <v>112</v>
      </c>
      <c r="I138" s="79">
        <v>94</v>
      </c>
      <c r="J138" s="79">
        <v>7827</v>
      </c>
      <c r="K138" s="79">
        <v>26.596928699999999</v>
      </c>
      <c r="L138" s="79">
        <v>0</v>
      </c>
      <c r="M138" s="79">
        <v>0.25</v>
      </c>
      <c r="N138" s="79">
        <v>0.09</v>
      </c>
    </row>
    <row r="139" spans="2:14">
      <c r="B139" t="s">
        <v>614</v>
      </c>
      <c r="C139" t="s">
        <v>615</v>
      </c>
      <c r="D139" t="s">
        <v>561</v>
      </c>
      <c r="E139" t="s">
        <v>562</v>
      </c>
      <c r="F139" t="s">
        <v>616</v>
      </c>
      <c r="G139" t="s">
        <v>587</v>
      </c>
      <c r="H139" t="s">
        <v>112</v>
      </c>
      <c r="I139" s="79">
        <v>84</v>
      </c>
      <c r="J139" s="79">
        <v>1550</v>
      </c>
      <c r="K139" s="79">
        <v>4.7067300000000003</v>
      </c>
      <c r="L139" s="79">
        <v>0</v>
      </c>
      <c r="M139" s="79">
        <v>0.04</v>
      </c>
      <c r="N139" s="79">
        <v>0.02</v>
      </c>
    </row>
    <row r="140" spans="2:14">
      <c r="B140" t="s">
        <v>617</v>
      </c>
      <c r="C140" t="s">
        <v>615</v>
      </c>
      <c r="D140" t="s">
        <v>561</v>
      </c>
      <c r="E140" t="s">
        <v>562</v>
      </c>
      <c r="F140" t="s">
        <v>616</v>
      </c>
      <c r="G140" t="s">
        <v>610</v>
      </c>
      <c r="H140" t="s">
        <v>112</v>
      </c>
      <c r="I140" s="79">
        <v>185</v>
      </c>
      <c r="J140" s="79">
        <v>1550</v>
      </c>
      <c r="K140" s="79">
        <v>10.3660125</v>
      </c>
      <c r="L140" s="79">
        <v>0</v>
      </c>
      <c r="M140" s="79">
        <v>0.1</v>
      </c>
      <c r="N140" s="79">
        <v>0.03</v>
      </c>
    </row>
    <row r="141" spans="2:14">
      <c r="B141" t="s">
        <v>223</v>
      </c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7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785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123536</v>
      </c>
      <c r="I11" s="7"/>
      <c r="J11" s="78">
        <v>18768.93814667</v>
      </c>
      <c r="K11" s="7"/>
      <c r="L11" s="78">
        <v>100</v>
      </c>
      <c r="M11" s="78">
        <v>61.37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46072</v>
      </c>
      <c r="J12" s="81">
        <v>1133.4386</v>
      </c>
      <c r="L12" s="81">
        <v>6.04</v>
      </c>
      <c r="M12" s="81">
        <v>3.71</v>
      </c>
    </row>
    <row r="13" spans="2:62">
      <c r="B13" s="80" t="s">
        <v>618</v>
      </c>
      <c r="D13" s="16"/>
      <c r="E13" s="16"/>
      <c r="F13" s="16"/>
      <c r="G13" s="16"/>
      <c r="H13" s="81">
        <v>46072</v>
      </c>
      <c r="J13" s="81">
        <v>1133.4386</v>
      </c>
      <c r="L13" s="81">
        <v>6.04</v>
      </c>
      <c r="M13" s="81">
        <v>3.71</v>
      </c>
    </row>
    <row r="14" spans="2:62">
      <c r="B14" t="s">
        <v>619</v>
      </c>
      <c r="C14" t="s">
        <v>620</v>
      </c>
      <c r="D14" t="s">
        <v>106</v>
      </c>
      <c r="E14" t="s">
        <v>621</v>
      </c>
      <c r="F14" t="s">
        <v>129</v>
      </c>
      <c r="G14" t="s">
        <v>108</v>
      </c>
      <c r="H14" s="79">
        <v>41070</v>
      </c>
      <c r="I14" s="79">
        <v>1243</v>
      </c>
      <c r="J14" s="79">
        <v>510.50009999999997</v>
      </c>
      <c r="K14" s="79">
        <v>0.02</v>
      </c>
      <c r="L14" s="79">
        <v>2.72</v>
      </c>
      <c r="M14" s="79">
        <v>1.67</v>
      </c>
    </row>
    <row r="15" spans="2:62">
      <c r="B15" t="s">
        <v>622</v>
      </c>
      <c r="C15" t="s">
        <v>623</v>
      </c>
      <c r="D15" t="s">
        <v>106</v>
      </c>
      <c r="E15" t="s">
        <v>624</v>
      </c>
      <c r="F15" t="s">
        <v>129</v>
      </c>
      <c r="G15" t="s">
        <v>108</v>
      </c>
      <c r="H15" s="79">
        <v>3107</v>
      </c>
      <c r="I15" s="79">
        <v>12450</v>
      </c>
      <c r="J15" s="79">
        <v>386.82150000000001</v>
      </c>
      <c r="K15" s="79">
        <v>0</v>
      </c>
      <c r="L15" s="79">
        <v>2.06</v>
      </c>
      <c r="M15" s="79">
        <v>1.26</v>
      </c>
    </row>
    <row r="16" spans="2:62">
      <c r="B16" t="s">
        <v>625</v>
      </c>
      <c r="C16" t="s">
        <v>626</v>
      </c>
      <c r="D16" t="s">
        <v>106</v>
      </c>
      <c r="E16" t="s">
        <v>627</v>
      </c>
      <c r="F16" t="s">
        <v>129</v>
      </c>
      <c r="G16" t="s">
        <v>108</v>
      </c>
      <c r="H16" s="79">
        <v>1895</v>
      </c>
      <c r="I16" s="79">
        <v>12460</v>
      </c>
      <c r="J16" s="79">
        <v>236.11699999999999</v>
      </c>
      <c r="K16" s="79">
        <v>0</v>
      </c>
      <c r="L16" s="79">
        <v>1.26</v>
      </c>
      <c r="M16" s="79">
        <v>0.77</v>
      </c>
    </row>
    <row r="17" spans="2:13">
      <c r="B17" s="80" t="s">
        <v>628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629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630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233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631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220</v>
      </c>
      <c r="D27" s="16"/>
      <c r="E27" s="16"/>
      <c r="F27" s="16"/>
      <c r="G27" s="16"/>
      <c r="H27" s="81">
        <v>77464</v>
      </c>
      <c r="J27" s="81">
        <v>17635.499546669998</v>
      </c>
      <c r="L27" s="81">
        <v>93.96</v>
      </c>
      <c r="M27" s="81">
        <v>57.66</v>
      </c>
    </row>
    <row r="28" spans="2:13">
      <c r="B28" s="80" t="s">
        <v>632</v>
      </c>
      <c r="D28" s="16"/>
      <c r="E28" s="16"/>
      <c r="F28" s="16"/>
      <c r="G28" s="16"/>
      <c r="H28" s="81">
        <v>77464</v>
      </c>
      <c r="J28" s="81">
        <v>17635.499546669998</v>
      </c>
      <c r="L28" s="81">
        <v>93.96</v>
      </c>
      <c r="M28" s="81">
        <v>57.66</v>
      </c>
    </row>
    <row r="29" spans="2:13">
      <c r="B29" t="s">
        <v>633</v>
      </c>
      <c r="C29" t="s">
        <v>634</v>
      </c>
      <c r="D29" t="s">
        <v>561</v>
      </c>
      <c r="E29">
        <v>1102280</v>
      </c>
      <c r="F29" t="s">
        <v>635</v>
      </c>
      <c r="G29" t="s">
        <v>112</v>
      </c>
      <c r="H29" s="79">
        <v>278</v>
      </c>
      <c r="I29" s="79">
        <v>22511</v>
      </c>
      <c r="J29" s="79">
        <v>226.2287967</v>
      </c>
      <c r="K29" s="79">
        <v>0</v>
      </c>
      <c r="L29" s="79">
        <v>1.21</v>
      </c>
      <c r="M29" s="79">
        <v>0.74</v>
      </c>
    </row>
    <row r="30" spans="2:13">
      <c r="B30" t="s">
        <v>636</v>
      </c>
      <c r="C30" t="s">
        <v>637</v>
      </c>
      <c r="D30" t="s">
        <v>561</v>
      </c>
      <c r="E30" t="s">
        <v>638</v>
      </c>
      <c r="F30" t="s">
        <v>635</v>
      </c>
      <c r="G30" t="s">
        <v>195</v>
      </c>
      <c r="H30" s="79">
        <v>491</v>
      </c>
      <c r="I30" s="79">
        <v>1969000</v>
      </c>
      <c r="J30" s="79">
        <v>314.42553416999999</v>
      </c>
      <c r="K30" s="79">
        <v>0</v>
      </c>
      <c r="L30" s="79">
        <v>1.68</v>
      </c>
      <c r="M30" s="79">
        <v>1.03</v>
      </c>
    </row>
    <row r="31" spans="2:13">
      <c r="B31" t="s">
        <v>639</v>
      </c>
      <c r="C31" t="s">
        <v>640</v>
      </c>
      <c r="D31" t="s">
        <v>561</v>
      </c>
      <c r="E31" t="s">
        <v>641</v>
      </c>
      <c r="F31" t="s">
        <v>635</v>
      </c>
      <c r="G31" t="s">
        <v>112</v>
      </c>
      <c r="H31" s="79">
        <v>15913</v>
      </c>
      <c r="I31" s="79">
        <v>2700</v>
      </c>
      <c r="J31" s="79">
        <v>1553.188365</v>
      </c>
      <c r="K31" s="79">
        <v>0.02</v>
      </c>
      <c r="L31" s="79">
        <v>8.2799999999999994</v>
      </c>
      <c r="M31" s="79">
        <v>5.08</v>
      </c>
    </row>
    <row r="32" spans="2:13">
      <c r="B32" t="s">
        <v>642</v>
      </c>
      <c r="C32" t="s">
        <v>643</v>
      </c>
      <c r="D32" t="s">
        <v>644</v>
      </c>
      <c r="E32" t="s">
        <v>645</v>
      </c>
      <c r="F32" t="s">
        <v>635</v>
      </c>
      <c r="G32" t="s">
        <v>116</v>
      </c>
      <c r="H32" s="79">
        <v>4938</v>
      </c>
      <c r="I32" s="79">
        <v>7545</v>
      </c>
      <c r="J32" s="79">
        <v>1446.3248922</v>
      </c>
      <c r="K32" s="79">
        <v>0.12</v>
      </c>
      <c r="L32" s="79">
        <v>7.71</v>
      </c>
      <c r="M32" s="79">
        <v>4.7300000000000004</v>
      </c>
    </row>
    <row r="33" spans="2:13">
      <c r="B33" t="s">
        <v>646</v>
      </c>
      <c r="C33" t="s">
        <v>647</v>
      </c>
      <c r="D33" t="s">
        <v>561</v>
      </c>
      <c r="E33" t="s">
        <v>648</v>
      </c>
      <c r="F33" t="s">
        <v>635</v>
      </c>
      <c r="G33" t="s">
        <v>112</v>
      </c>
      <c r="H33" s="79">
        <v>15272</v>
      </c>
      <c r="I33" s="79">
        <v>2288</v>
      </c>
      <c r="J33" s="79">
        <v>1263.1654464000001</v>
      </c>
      <c r="K33" s="79">
        <v>0.12</v>
      </c>
      <c r="L33" s="79">
        <v>6.73</v>
      </c>
      <c r="M33" s="79">
        <v>4.13</v>
      </c>
    </row>
    <row r="34" spans="2:13">
      <c r="B34" t="s">
        <v>649</v>
      </c>
      <c r="C34" t="s">
        <v>650</v>
      </c>
      <c r="D34" t="s">
        <v>561</v>
      </c>
      <c r="E34" t="s">
        <v>651</v>
      </c>
      <c r="F34" t="s">
        <v>635</v>
      </c>
      <c r="G34" t="s">
        <v>112</v>
      </c>
      <c r="H34" s="79">
        <v>15734</v>
      </c>
      <c r="I34" s="79">
        <v>2840</v>
      </c>
      <c r="J34" s="79">
        <v>1615.3468439999999</v>
      </c>
      <c r="K34" s="79">
        <v>0.04</v>
      </c>
      <c r="L34" s="79">
        <v>8.61</v>
      </c>
      <c r="M34" s="79">
        <v>5.28</v>
      </c>
    </row>
    <row r="35" spans="2:13">
      <c r="B35" t="s">
        <v>652</v>
      </c>
      <c r="C35" t="s">
        <v>653</v>
      </c>
      <c r="D35" t="s">
        <v>561</v>
      </c>
      <c r="E35" t="s">
        <v>651</v>
      </c>
      <c r="F35" t="s">
        <v>635</v>
      </c>
      <c r="G35" t="s">
        <v>112</v>
      </c>
      <c r="H35" s="79">
        <v>1542</v>
      </c>
      <c r="I35" s="79">
        <v>23773</v>
      </c>
      <c r="J35" s="79">
        <v>1325.1854708999999</v>
      </c>
      <c r="K35" s="79">
        <v>0</v>
      </c>
      <c r="L35" s="79">
        <v>7.06</v>
      </c>
      <c r="M35" s="79">
        <v>4.33</v>
      </c>
    </row>
    <row r="36" spans="2:13">
      <c r="B36" t="s">
        <v>654</v>
      </c>
      <c r="C36" t="s">
        <v>655</v>
      </c>
      <c r="D36" t="s">
        <v>561</v>
      </c>
      <c r="E36" t="s">
        <v>656</v>
      </c>
      <c r="F36" t="s">
        <v>635</v>
      </c>
      <c r="G36" t="s">
        <v>112</v>
      </c>
      <c r="H36" s="79">
        <v>1700</v>
      </c>
      <c r="I36" s="79">
        <v>2421.25</v>
      </c>
      <c r="J36" s="79">
        <v>148.79791875000001</v>
      </c>
      <c r="K36" s="79">
        <v>0</v>
      </c>
      <c r="L36" s="79">
        <v>0.79</v>
      </c>
      <c r="M36" s="79">
        <v>0.49</v>
      </c>
    </row>
    <row r="37" spans="2:13">
      <c r="B37" t="s">
        <v>657</v>
      </c>
      <c r="C37" t="s">
        <v>658</v>
      </c>
      <c r="D37" t="s">
        <v>561</v>
      </c>
      <c r="E37" t="s">
        <v>659</v>
      </c>
      <c r="F37" t="s">
        <v>635</v>
      </c>
      <c r="G37" t="s">
        <v>112</v>
      </c>
      <c r="H37" s="79">
        <v>1830</v>
      </c>
      <c r="I37" s="79">
        <v>41190</v>
      </c>
      <c r="J37" s="79">
        <v>2724.903855</v>
      </c>
      <c r="K37" s="79">
        <v>0.03</v>
      </c>
      <c r="L37" s="79">
        <v>14.52</v>
      </c>
      <c r="M37" s="79">
        <v>8.91</v>
      </c>
    </row>
    <row r="38" spans="2:13">
      <c r="B38" t="s">
        <v>660</v>
      </c>
      <c r="C38" t="s">
        <v>661</v>
      </c>
      <c r="D38" t="s">
        <v>561</v>
      </c>
      <c r="E38" t="s">
        <v>662</v>
      </c>
      <c r="F38" t="s">
        <v>635</v>
      </c>
      <c r="G38" t="s">
        <v>112</v>
      </c>
      <c r="H38" s="79">
        <v>2517</v>
      </c>
      <c r="I38" s="79">
        <v>23629</v>
      </c>
      <c r="J38" s="79">
        <v>2149.99207695</v>
      </c>
      <c r="K38" s="79">
        <v>0</v>
      </c>
      <c r="L38" s="79">
        <v>11.46</v>
      </c>
      <c r="M38" s="79">
        <v>7.03</v>
      </c>
    </row>
    <row r="39" spans="2:13">
      <c r="B39" t="s">
        <v>663</v>
      </c>
      <c r="C39" t="s">
        <v>664</v>
      </c>
      <c r="D39" t="s">
        <v>561</v>
      </c>
      <c r="E39" t="s">
        <v>665</v>
      </c>
      <c r="F39" t="s">
        <v>635</v>
      </c>
      <c r="G39" t="s">
        <v>112</v>
      </c>
      <c r="H39" s="79">
        <v>2411</v>
      </c>
      <c r="I39" s="79">
        <v>4498</v>
      </c>
      <c r="J39" s="79">
        <v>392.03510970000002</v>
      </c>
      <c r="K39" s="79">
        <v>0</v>
      </c>
      <c r="L39" s="79">
        <v>2.09</v>
      </c>
      <c r="M39" s="79">
        <v>1.28</v>
      </c>
    </row>
    <row r="40" spans="2:13">
      <c r="B40" t="s">
        <v>666</v>
      </c>
      <c r="C40" t="s">
        <v>667</v>
      </c>
      <c r="D40" t="s">
        <v>561</v>
      </c>
      <c r="E40" t="s">
        <v>665</v>
      </c>
      <c r="F40" t="s">
        <v>635</v>
      </c>
      <c r="G40" t="s">
        <v>112</v>
      </c>
      <c r="H40" s="79">
        <v>2972</v>
      </c>
      <c r="I40" s="79">
        <v>21687</v>
      </c>
      <c r="J40" s="79">
        <v>2330.0035686000001</v>
      </c>
      <c r="K40" s="79">
        <v>0</v>
      </c>
      <c r="L40" s="79">
        <v>12.41</v>
      </c>
      <c r="M40" s="79">
        <v>7.62</v>
      </c>
    </row>
    <row r="41" spans="2:13">
      <c r="B41" t="s">
        <v>668</v>
      </c>
      <c r="C41" t="s">
        <v>669</v>
      </c>
      <c r="D41" t="s">
        <v>561</v>
      </c>
      <c r="E41" t="s">
        <v>670</v>
      </c>
      <c r="F41" t="s">
        <v>635</v>
      </c>
      <c r="G41" t="s">
        <v>112</v>
      </c>
      <c r="H41" s="79">
        <v>6596</v>
      </c>
      <c r="I41" s="79">
        <v>4002</v>
      </c>
      <c r="J41" s="79">
        <v>954.2584908</v>
      </c>
      <c r="K41" s="79">
        <v>0</v>
      </c>
      <c r="L41" s="79">
        <v>5.08</v>
      </c>
      <c r="M41" s="79">
        <v>3.12</v>
      </c>
    </row>
    <row r="42" spans="2:13">
      <c r="B42" t="s">
        <v>671</v>
      </c>
      <c r="C42" t="s">
        <v>672</v>
      </c>
      <c r="D42" t="s">
        <v>561</v>
      </c>
      <c r="E42" t="s">
        <v>673</v>
      </c>
      <c r="F42" t="s">
        <v>635</v>
      </c>
      <c r="G42" t="s">
        <v>112</v>
      </c>
      <c r="H42" s="79">
        <v>5270</v>
      </c>
      <c r="I42" s="79">
        <v>6255</v>
      </c>
      <c r="J42" s="79">
        <v>1191.6431775000001</v>
      </c>
      <c r="K42" s="79">
        <v>0</v>
      </c>
      <c r="L42" s="79">
        <v>6.35</v>
      </c>
      <c r="M42" s="79">
        <v>3.9</v>
      </c>
    </row>
    <row r="43" spans="2:13">
      <c r="B43" s="80" t="s">
        <v>674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233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215</v>
      </c>
      <c r="C46" t="s">
        <v>215</v>
      </c>
      <c r="D46" s="16"/>
      <c r="E46" s="16"/>
      <c r="F46" t="s">
        <v>215</v>
      </c>
      <c r="G46" t="s">
        <v>215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631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t="s">
        <v>215</v>
      </c>
      <c r="C48" t="s">
        <v>215</v>
      </c>
      <c r="D48" s="16"/>
      <c r="E48" s="16"/>
      <c r="F48" t="s">
        <v>215</v>
      </c>
      <c r="G48" t="s">
        <v>215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</row>
    <row r="49" spans="2:7">
      <c r="B49" t="s">
        <v>223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C2 C5:C1048576 D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785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675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676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215</v>
      </c>
      <c r="C17" t="s">
        <v>215</v>
      </c>
      <c r="D17" s="16"/>
      <c r="E17" s="16"/>
      <c r="F17" t="s">
        <v>215</v>
      </c>
      <c r="G17" t="s">
        <v>215</v>
      </c>
      <c r="I17" t="s">
        <v>215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785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4872</v>
      </c>
      <c r="H11" s="7"/>
      <c r="I11" s="78">
        <v>1.8815999999999999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4872</v>
      </c>
      <c r="I12" s="81">
        <v>1.8815999999999999</v>
      </c>
      <c r="K12" s="81">
        <v>100</v>
      </c>
      <c r="L12" s="81">
        <v>0.01</v>
      </c>
    </row>
    <row r="13" spans="2:60">
      <c r="B13" s="80" t="s">
        <v>677</v>
      </c>
      <c r="D13" s="16"/>
      <c r="E13" s="16"/>
      <c r="G13" s="81">
        <v>4872</v>
      </c>
      <c r="I13" s="81">
        <v>1.8815999999999999</v>
      </c>
      <c r="K13" s="81">
        <v>100</v>
      </c>
      <c r="L13" s="81">
        <v>0.01</v>
      </c>
    </row>
    <row r="14" spans="2:60">
      <c r="B14" t="s">
        <v>678</v>
      </c>
      <c r="C14" t="s">
        <v>679</v>
      </c>
      <c r="D14" t="s">
        <v>106</v>
      </c>
      <c r="E14" t="s">
        <v>296</v>
      </c>
      <c r="F14" t="s">
        <v>108</v>
      </c>
      <c r="G14" s="79">
        <v>15</v>
      </c>
      <c r="H14" s="79">
        <v>5683</v>
      </c>
      <c r="I14" s="79">
        <v>0.85245000000000004</v>
      </c>
      <c r="J14" s="79">
        <v>0</v>
      </c>
      <c r="K14" s="79">
        <v>45.3</v>
      </c>
      <c r="L14" s="79">
        <v>0</v>
      </c>
    </row>
    <row r="15" spans="2:60">
      <c r="B15" t="s">
        <v>680</v>
      </c>
      <c r="C15" t="s">
        <v>681</v>
      </c>
      <c r="D15" t="s">
        <v>106</v>
      </c>
      <c r="E15" t="s">
        <v>398</v>
      </c>
      <c r="F15" t="s">
        <v>108</v>
      </c>
      <c r="G15" s="79">
        <v>818</v>
      </c>
      <c r="H15" s="79">
        <v>111</v>
      </c>
      <c r="I15" s="79">
        <v>0.90798000000000001</v>
      </c>
      <c r="J15" s="79">
        <v>0.01</v>
      </c>
      <c r="K15" s="79">
        <v>48.26</v>
      </c>
      <c r="L15" s="79">
        <v>0</v>
      </c>
    </row>
    <row r="16" spans="2:60">
      <c r="B16" t="s">
        <v>682</v>
      </c>
      <c r="C16" t="s">
        <v>683</v>
      </c>
      <c r="D16" t="s">
        <v>106</v>
      </c>
      <c r="E16" t="s">
        <v>398</v>
      </c>
      <c r="F16" t="s">
        <v>108</v>
      </c>
      <c r="G16" s="79">
        <v>4039</v>
      </c>
      <c r="H16" s="79">
        <v>3</v>
      </c>
      <c r="I16" s="79">
        <v>0.12117</v>
      </c>
      <c r="J16" s="79">
        <v>0.01</v>
      </c>
      <c r="K16" s="79">
        <v>6.44</v>
      </c>
      <c r="L16" s="79">
        <v>0</v>
      </c>
    </row>
    <row r="17" spans="2:12">
      <c r="B17" s="80" t="s">
        <v>220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684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223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984FE6-5918-447A-B0B6-0BC035A5D163}"/>
</file>

<file path=customXml/itemProps2.xml><?xml version="1.0" encoding="utf-8"?>
<ds:datastoreItem xmlns:ds="http://schemas.openxmlformats.org/officeDocument/2006/customXml" ds:itemID="{10100E4C-A8E8-415E-AD75-B4ECB6428AD1}"/>
</file>

<file path=customXml/itemProps3.xml><?xml version="1.0" encoding="utf-8"?>
<ds:datastoreItem xmlns:ds="http://schemas.openxmlformats.org/officeDocument/2006/customXml" ds:itemID="{ED161698-5BB9-4406-8596-C9C2143BD0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 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'מזומנים '!WPrint_Area_W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