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5" hidden="1">מניות!$A$10:$BI$213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'מזומנים '!$B$7:$K$11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29" i="26" l="1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I11" i="26"/>
  <c r="I12" i="26"/>
  <c r="I13" i="26"/>
  <c r="J13" i="31"/>
  <c r="C37" i="1"/>
  <c r="J33" i="31" l="1"/>
  <c r="J32" i="31"/>
  <c r="J16" i="31"/>
  <c r="J12" i="31" l="1"/>
  <c r="C43" i="1"/>
  <c r="C17" i="27"/>
  <c r="C11" i="27" s="1"/>
  <c r="C12" i="27"/>
  <c r="J11" i="31" l="1"/>
  <c r="C11" i="1" l="1"/>
  <c r="K41" i="31"/>
  <c r="K37" i="31"/>
  <c r="K29" i="31"/>
  <c r="K25" i="31"/>
  <c r="K21" i="31"/>
  <c r="K17" i="31"/>
  <c r="K44" i="31"/>
  <c r="K40" i="31"/>
  <c r="K36" i="31"/>
  <c r="K28" i="31"/>
  <c r="K24" i="31"/>
  <c r="K20" i="31"/>
  <c r="K43" i="31"/>
  <c r="K39" i="31"/>
  <c r="K35" i="31"/>
  <c r="K31" i="31"/>
  <c r="K27" i="31"/>
  <c r="K23" i="31"/>
  <c r="K19" i="31"/>
  <c r="K15" i="31"/>
  <c r="K11" i="31"/>
  <c r="K42" i="31"/>
  <c r="K38" i="31"/>
  <c r="K34" i="31"/>
  <c r="K30" i="31"/>
  <c r="K26" i="31"/>
  <c r="K22" i="31"/>
  <c r="K18" i="31"/>
  <c r="K14" i="31"/>
  <c r="K13" i="31"/>
  <c r="K32" i="31"/>
  <c r="K33" i="31"/>
  <c r="K16" i="31"/>
  <c r="K12" i="31"/>
  <c r="C42" i="1" l="1"/>
  <c r="K29" i="26" l="1"/>
  <c r="K27" i="26"/>
  <c r="K25" i="26"/>
  <c r="K23" i="26"/>
  <c r="K21" i="26"/>
  <c r="K19" i="26"/>
  <c r="K17" i="26"/>
  <c r="K15" i="26"/>
  <c r="K13" i="26"/>
  <c r="K11" i="26"/>
  <c r="K28" i="26"/>
  <c r="K26" i="26"/>
  <c r="K24" i="26"/>
  <c r="K22" i="26"/>
  <c r="K20" i="26"/>
  <c r="K18" i="26"/>
  <c r="K16" i="26"/>
  <c r="K14" i="26"/>
  <c r="K12" i="26"/>
  <c r="D41" i="1"/>
  <c r="L39" i="31"/>
  <c r="L31" i="31"/>
  <c r="L23" i="31"/>
  <c r="L14" i="31"/>
  <c r="L42" i="31"/>
  <c r="L34" i="31"/>
  <c r="L26" i="31"/>
  <c r="L18" i="31"/>
  <c r="D18" i="1"/>
  <c r="D24" i="1"/>
  <c r="D28" i="1"/>
  <c r="D34" i="1"/>
  <c r="D32" i="1"/>
  <c r="D39" i="1"/>
  <c r="D36" i="1"/>
  <c r="D43" i="1"/>
  <c r="L37" i="31"/>
  <c r="L29" i="31"/>
  <c r="L21" i="31"/>
  <c r="L13" i="31"/>
  <c r="L40" i="31"/>
  <c r="L32" i="31"/>
  <c r="L24" i="31"/>
  <c r="L16" i="31"/>
  <c r="D29" i="1"/>
  <c r="D30" i="1"/>
  <c r="D16" i="1"/>
  <c r="D20" i="1"/>
  <c r="D14" i="1"/>
  <c r="D25" i="1"/>
  <c r="L43" i="31"/>
  <c r="L35" i="31"/>
  <c r="L27" i="31"/>
  <c r="L19" i="31"/>
  <c r="L38" i="31"/>
  <c r="L30" i="31"/>
  <c r="L22" i="31"/>
  <c r="L15" i="31"/>
  <c r="D35" i="1"/>
  <c r="D22" i="1"/>
  <c r="D33" i="1"/>
  <c r="D27" i="1"/>
  <c r="D37" i="1"/>
  <c r="D31" i="1"/>
  <c r="D42" i="1"/>
  <c r="L41" i="31"/>
  <c r="L33" i="31"/>
  <c r="L25" i="31"/>
  <c r="L17" i="31"/>
  <c r="L44" i="31"/>
  <c r="L36" i="31"/>
  <c r="L28" i="31"/>
  <c r="L20" i="31"/>
  <c r="L12" i="31"/>
  <c r="D13" i="1"/>
  <c r="D40" i="1"/>
  <c r="D17" i="1"/>
  <c r="D15" i="1"/>
  <c r="D21" i="1"/>
  <c r="D19" i="1"/>
  <c r="D26" i="1"/>
  <c r="L11" i="31"/>
  <c r="D11" i="1"/>
</calcChain>
</file>

<file path=xl/sharedStrings.xml><?xml version="1.0" encoding="utf-8"?>
<sst xmlns="http://schemas.openxmlformats.org/spreadsheetml/2006/main" count="4382" uniqueCount="1224">
  <si>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</si>
  <si>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</si>
  <si>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</si>
  <si>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</si>
  <si>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</si>
  <si>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</si>
  <si>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</si>
  <si>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</si>
  <si>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</si>
  <si>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</si>
  <si>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</si>
  <si>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</si>
  <si>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</si>
  <si>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</si>
  <si>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</si>
  <si>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</si>
  <si>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</si>
  <si>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</si>
  <si>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</si>
  <si>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</si>
  <si>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</si>
  <si>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</si>
  <si>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</si>
  <si>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</si>
  <si>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</si>
  <si>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</si>
  <si>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</si>
  <si>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</si>
  <si>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</si>
  <si>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</si>
  <si>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</si>
  <si>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</si>
  <si>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</si>
  <si>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</si>
  <si>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</si>
  <si>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</si>
  <si>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</si>
  <si>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</si>
  <si>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</si>
  <si>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</si>
  <si>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</si>
  <si>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</si>
  <si>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</si>
  <si>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</si>
  <si>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</si>
  <si>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</si>
  <si>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</si>
  <si>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</si>
  <si>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</si>
  <si>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</si>
  <si>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</si>
  <si>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</si>
  <si>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</si>
  <si>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</si>
  <si>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</si>
  <si>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</si>
  <si>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</si>
  <si>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</si>
  <si>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</si>
  <si>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</si>
  <si>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</si>
  <si>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</si>
  <si>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</si>
  <si>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</si>
  <si>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</si>
  <si>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</si>
  <si>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</si>
  <si>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</si>
  <si>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</si>
  <si>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</si>
  <si>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</si>
  <si>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</si>
  <si>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</si>
  <si>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</si>
  <si>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</si>
  <si>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</si>
  <si>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</si>
  <si>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</si>
  <si>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</si>
  <si>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</si>
  <si>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</si>
  <si>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</si>
  <si>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</si>
  <si>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</si>
  <si>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</si>
  <si>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</si>
  <si>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</si>
  <si>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</si>
  <si>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</si>
  <si>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</si>
  <si>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</si>
  <si>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</si>
  <si>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</si>
  <si>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</si>
  <si>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</si>
  <si>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</si>
  <si>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</si>
  <si>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</si>
  <si>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</si>
  <si>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</si>
  <si>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</si>
  <si>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</si>
  <si>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</si>
  <si>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</si>
  <si>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</si>
  <si>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</si>
  <si>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</si>
  <si>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</si>
  <si>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</si>
  <si>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</si>
  <si>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</si>
  <si>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</si>
  <si>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</si>
  <si>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</si>
  <si>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</si>
  <si>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</si>
  <si>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</si>
  <si>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</si>
  <si>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</si>
  <si>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</si>
  <si>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</si>
  <si>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</si>
  <si>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</si>
  <si>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</si>
  <si>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</si>
  <si>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</si>
  <si>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</si>
  <si>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</si>
  <si>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</si>
  <si>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</si>
  <si>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</si>
  <si>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</si>
  <si>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</si>
  <si>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</si>
  <si>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</si>
  <si>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</si>
  <si>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</si>
  <si>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</si>
  <si>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</si>
  <si>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</si>
  <si>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</si>
  <si>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</si>
  <si>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</si>
  <si>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</si>
  <si>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</si>
  <si>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</si>
  <si>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</si>
  <si>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</si>
  <si>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</si>
  <si>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</si>
  <si>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</si>
  <si>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</si>
  <si>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</si>
  <si>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</si>
  <si>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</si>
  <si>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</si>
  <si>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</si>
  <si>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</si>
  <si>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</si>
  <si>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</si>
  <si>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</si>
  <si>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</si>
  <si>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</si>
  <si>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</si>
  <si>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</si>
  <si>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</si>
  <si>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</si>
  <si>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</si>
  <si>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</si>
  <si>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</si>
  <si>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</si>
  <si>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</si>
  <si>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</si>
  <si>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</si>
  <si>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</si>
  <si>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</si>
  <si>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</si>
  <si>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</si>
  <si>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</si>
  <si>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</si>
  <si>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</si>
  <si>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</si>
  <si>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</si>
  <si>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</si>
  <si>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</si>
  <si>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</si>
  <si>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</si>
  <si>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</si>
  <si>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</si>
  <si>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</si>
  <si>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</si>
  <si>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300מגדל השתלמות מסלול מניות</t>
  </si>
  <si>
    <t>869</t>
  </si>
  <si>
    <t>קוד קופת הגמל</t>
  </si>
  <si>
    <t/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</si>
  <si>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</si>
  <si>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</si>
  <si>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</si>
  <si>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</si>
  <si>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</si>
  <si>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</si>
  <si>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</si>
  <si>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Baa1</t>
  </si>
  <si>
    <t>Moodys</t>
  </si>
  <si>
    <t>1111111111- 11- בנק דיסקונט</t>
  </si>
  <si>
    <t>11</t>
  </si>
  <si>
    <t>AA+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</si>
  <si>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</si>
  <si>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</si>
  <si>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</si>
  <si>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</si>
  <si>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</si>
  <si>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</si>
  <si>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20001- 11- בנק דיסקונט</t>
  </si>
  <si>
    <t>200040- 60-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</si>
  <si>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</si>
  <si>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</si>
  <si>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</si>
  <si>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</si>
  <si>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</si>
  <si>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</si>
  <si>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</si>
  <si>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</si>
  <si>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</si>
  <si>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</si>
  <si>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</si>
  <si>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</si>
  <si>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</si>
  <si>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</si>
  <si>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</si>
  <si>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</si>
  <si>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</si>
  <si>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</si>
  <si>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</si>
  <si>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</si>
  <si>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</si>
  <si>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</si>
  <si>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</si>
  <si>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</si>
  <si>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</si>
  <si>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</si>
  <si>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</si>
  <si>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</si>
  <si>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</si>
  <si>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</si>
  <si>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</si>
  <si>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</si>
  <si>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</si>
  <si>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</si>
  <si>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</si>
  <si>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</si>
  <si>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</si>
  <si>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</si>
  <si>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</si>
  <si>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</si>
  <si>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</si>
  <si>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</si>
  <si>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</si>
  <si>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</si>
  <si>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</si>
  <si>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ביטוח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</si>
  <si>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</si>
  <si>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</si>
  <si>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</si>
  <si>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</si>
  <si>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</si>
  <si>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</si>
  <si>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</si>
  <si>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</si>
  <si>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</si>
  <si>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</si>
  <si>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</si>
  <si>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</si>
  <si>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</si>
  <si>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</si>
  <si>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</si>
  <si>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</si>
  <si>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</si>
  <si>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</si>
  <si>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</si>
  <si>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</si>
  <si>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</si>
  <si>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</si>
  <si>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</si>
  <si>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</si>
  <si>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אבנר יהש- אבנר חיפושי נפט וגז - שותפות מוגבלת</t>
  </si>
  <si>
    <t>268011</t>
  </si>
  <si>
    <t>268</t>
  </si>
  <si>
    <t>חיפושי נפט וגז</t>
  </si>
  <si>
    <t>בזן- בתי זקוק לנפט בע"מ</t>
  </si>
  <si>
    <t>2590248</t>
  </si>
  <si>
    <t>259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</si>
  <si>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</si>
  <si>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</si>
  <si>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</si>
  <si>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</si>
  <si>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</si>
  <si>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</si>
  <si>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</si>
  <si>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</si>
  <si>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1363</t>
  </si>
  <si>
    <t>כיל- כימיקלים לישראל בע"מ</t>
  </si>
  <si>
    <t>281014</t>
  </si>
  <si>
    <t>281</t>
  </si>
  <si>
    <t>כימיה, גומי ופלסטיק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</si>
  <si>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</si>
  <si>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</si>
  <si>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</si>
  <si>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</si>
  <si>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</si>
  <si>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</si>
  <si>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</si>
  <si>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</si>
  <si>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</si>
  <si>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</si>
  <si>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</si>
  <si>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</si>
  <si>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</si>
  <si>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1300</t>
  </si>
  <si>
    <t>נדל"ן ובינוי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</si>
  <si>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</si>
  <si>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</si>
  <si>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</si>
  <si>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</si>
  <si>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</si>
  <si>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126</t>
  </si>
  <si>
    <t>*מליסרון- מליסרון בע"מ</t>
  </si>
  <si>
    <t>323014</t>
  </si>
  <si>
    <t>323</t>
  </si>
  <si>
    <t>*עזריאלי קבוצה- קבוצת עזריאלי בע"מ (לשעבר קנית מימון)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</si>
  <si>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</si>
  <si>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</si>
  <si>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</si>
  <si>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</si>
  <si>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</si>
  <si>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</si>
  <si>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</si>
  <si>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</si>
  <si>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</si>
  <si>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</si>
  <si>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</si>
  <si>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</si>
  <si>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</si>
  <si>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</si>
  <si>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</si>
  <si>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</si>
  <si>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</si>
  <si>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</si>
  <si>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</si>
  <si>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</si>
  <si>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</si>
  <si>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</si>
  <si>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</si>
  <si>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</si>
  <si>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*ארד- ארד בע"מ</t>
  </si>
  <si>
    <t>1091651</t>
  </si>
  <si>
    <t>1219</t>
  </si>
  <si>
    <t>אלקטרוניקה ואופטיקה</t>
  </si>
  <si>
    <t>*מיטרוניקס-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</si>
  <si>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</si>
  <si>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</si>
  <si>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</si>
  <si>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</si>
  <si>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</si>
  <si>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</si>
  <si>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</si>
  <si>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</si>
  <si>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</si>
  <si>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</si>
  <si>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</si>
  <si>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</si>
  <si>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</si>
  <si>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</si>
  <si>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</si>
  <si>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</si>
  <si>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</si>
  <si>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</si>
  <si>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</si>
  <si>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</si>
  <si>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</si>
  <si>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</si>
  <si>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</si>
  <si>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</si>
  <si>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</si>
  <si>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</si>
  <si>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</si>
  <si>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</si>
  <si>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</si>
  <si>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</si>
  <si>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</si>
  <si>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</si>
  <si>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</si>
  <si>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</si>
  <si>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</si>
  <si>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</si>
  <si>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</si>
  <si>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</si>
  <si>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</si>
  <si>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*פלרם- פלרם (1990) תעשיות בע"מ</t>
  </si>
  <si>
    <t>644013</t>
  </si>
  <si>
    <t>644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</si>
  <si>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</si>
  <si>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</si>
  <si>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</si>
  <si>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</si>
  <si>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</si>
  <si>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</si>
  <si>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</si>
  <si>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</si>
  <si>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</si>
  <si>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</si>
  <si>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</si>
  <si>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</si>
  <si>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</si>
  <si>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מסחר</t>
  </si>
  <si>
    <t>דלק רכב- דלק מערכות רכב בע"מ</t>
  </si>
  <si>
    <t>829010</t>
  </si>
  <si>
    <t>829</t>
  </si>
  <si>
    <t>*סקופ-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</si>
  <si>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</si>
  <si>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</si>
  <si>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</si>
  <si>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</si>
  <si>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</si>
  <si>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</si>
  <si>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</si>
  <si>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</si>
  <si>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</si>
  <si>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*המלט- המ-לט (ישראל-קנדה) בע"מ</t>
  </si>
  <si>
    <t>1080324</t>
  </si>
  <si>
    <t>68</t>
  </si>
  <si>
    <t>*קליל- קליל תעשיות בע"מ</t>
  </si>
  <si>
    <t>797035</t>
  </si>
  <si>
    <t>797</t>
  </si>
  <si>
    <t>שפיר- שפיר הנדסה ותעשיה בע"מ</t>
  </si>
  <si>
    <t>1133875</t>
  </si>
  <si>
    <t>1633</t>
  </si>
  <si>
    <t>*גב ים- חברת גב-ים לקרקעות בע"מ</t>
  </si>
  <si>
    <t>759019</t>
  </si>
  <si>
    <t>759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</si>
  <si>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</si>
  <si>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</si>
  <si>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</si>
  <si>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</si>
  <si>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</si>
  <si>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613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</si>
  <si>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</si>
  <si>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</si>
  <si>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</si>
  <si>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</si>
  <si>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</si>
  <si>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</si>
  <si>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</si>
  <si>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</si>
  <si>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</si>
  <si>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</si>
  <si>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</si>
  <si>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</si>
  <si>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</si>
  <si>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סרגון- סרגון נטוורקס בע"מ</t>
  </si>
  <si>
    <t>1085166</t>
  </si>
  <si>
    <t>2185</t>
  </si>
  <si>
    <t>ציוד תקשורת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</si>
  <si>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</si>
  <si>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</si>
  <si>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</si>
  <si>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</si>
  <si>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</si>
  <si>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</si>
  <si>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</si>
  <si>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</si>
  <si>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</si>
  <si>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</si>
  <si>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</si>
  <si>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</si>
  <si>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</si>
  <si>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</si>
  <si>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</si>
  <si>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</si>
  <si>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</si>
  <si>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</si>
  <si>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</si>
  <si>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לייבפרסון- לייבפרסון, אינק</t>
  </si>
  <si>
    <t>1123017</t>
  </si>
  <si>
    <t>1579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</si>
  <si>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</si>
  <si>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</si>
  <si>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</si>
  <si>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</si>
  <si>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</si>
  <si>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</si>
  <si>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</si>
  <si>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</si>
  <si>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</si>
  <si>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</si>
  <si>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*אבוג'ן- אבוג'ן בע"מ</t>
  </si>
  <si>
    <t>1105055</t>
  </si>
  <si>
    <t>1461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</si>
  <si>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</si>
  <si>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</si>
  <si>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</si>
  <si>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</si>
  <si>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</si>
  <si>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</si>
  <si>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</si>
  <si>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</si>
  <si>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</si>
  <si>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</si>
  <si>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</si>
  <si>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</si>
  <si>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</si>
  <si>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</si>
  <si>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</si>
  <si>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</si>
  <si>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</si>
  <si>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</si>
  <si>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</si>
  <si>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</si>
  <si>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</si>
  <si>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</si>
  <si>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</si>
  <si>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</si>
  <si>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</si>
  <si>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</si>
  <si>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</si>
  <si>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</si>
  <si>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</si>
  <si>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</si>
  <si>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</si>
  <si>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</si>
  <si>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</si>
  <si>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</si>
  <si>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</si>
  <si>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</si>
  <si>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</si>
  <si>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</si>
  <si>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</si>
  <si>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</si>
  <si>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</si>
  <si>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</si>
  <si>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</si>
  <si>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</si>
  <si>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</si>
  <si>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</si>
  <si>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</si>
  <si>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</si>
  <si>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*אפריקה תעשיות- אפריקה ישראל תעשיות בע"מ</t>
  </si>
  <si>
    <t>800011</t>
  </si>
  <si>
    <t>800</t>
  </si>
  <si>
    <t>*חד אסף תעשיות- חד-אסף תעשיות בע"מ</t>
  </si>
  <si>
    <t>351015</t>
  </si>
  <si>
    <t>351</t>
  </si>
  <si>
    <t>תדיר גן- תדיר-גן (מוצרים מדוייקים) 1993 בע"מ</t>
  </si>
  <si>
    <t>1090141</t>
  </si>
  <si>
    <t>1185</t>
  </si>
  <si>
    <t>*על בד- עלבד משואות יצחק בע"מ</t>
  </si>
  <si>
    <t>625012</t>
  </si>
  <si>
    <t>625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</si>
  <si>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</si>
  <si>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</si>
  <si>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</si>
  <si>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</si>
  <si>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</si>
  <si>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</si>
  <si>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</si>
  <si>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</si>
  <si>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</si>
  <si>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*לודן- לודן חברה להנדסה בע"מ</t>
  </si>
  <si>
    <t>1081439</t>
  </si>
  <si>
    <t>1050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</si>
  <si>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</si>
  <si>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</si>
  <si>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</si>
  <si>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</si>
  <si>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</si>
  <si>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</si>
  <si>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</si>
  <si>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</si>
  <si>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</si>
  <si>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</si>
  <si>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</si>
  <si>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</si>
  <si>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</si>
  <si>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</si>
  <si>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</si>
  <si>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</si>
  <si>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</si>
  <si>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</si>
  <si>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</si>
  <si>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</si>
  <si>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</si>
  <si>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</si>
  <si>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</si>
  <si>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</si>
  <si>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</si>
  <si>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</si>
  <si>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</si>
  <si>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</si>
  <si>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Plaza Centers NV- פלאזה סנטרס</t>
  </si>
  <si>
    <t>NL0000686772</t>
  </si>
  <si>
    <t>1476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</si>
  <si>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</si>
  <si>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</si>
  <si>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</si>
  <si>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</si>
  <si>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</si>
  <si>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</si>
  <si>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</si>
  <si>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</si>
  <si>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</si>
  <si>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</si>
  <si>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</si>
  <si>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</si>
  <si>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</si>
  <si>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</si>
  <si>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</si>
  <si>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</si>
  <si>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</si>
  <si>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</si>
  <si>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</si>
  <si>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</si>
  <si>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</si>
  <si>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</si>
  <si>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</si>
  <si>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</si>
  <si>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</si>
  <si>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</si>
  <si>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</si>
  <si>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</si>
  <si>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Delphi Automotive plc- Delphi Automotive plc</t>
  </si>
  <si>
    <t>JE00B783TY65</t>
  </si>
  <si>
    <t>12252</t>
  </si>
  <si>
    <t>Automobiles &amp; Components</t>
  </si>
  <si>
    <t>BANCO ITAU HOLDING- BANCO</t>
  </si>
  <si>
    <t>US4655621062-70418868</t>
  </si>
  <si>
    <t>10042</t>
  </si>
  <si>
    <t>Banks</t>
  </si>
  <si>
    <t>BNP PARIBAS- BNP</t>
  </si>
  <si>
    <t>FR0000131104</t>
  </si>
  <si>
    <t>10053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</si>
  <si>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</si>
  <si>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</si>
  <si>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</si>
  <si>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</si>
  <si>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</si>
  <si>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</si>
  <si>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</si>
  <si>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</si>
  <si>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</si>
  <si>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</si>
  <si>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300281- CH0012221716</t>
  </si>
  <si>
    <t>10000</t>
  </si>
  <si>
    <t>Capital Goods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</si>
  <si>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</si>
  <si>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</si>
  <si>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</si>
  <si>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</si>
  <si>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</si>
  <si>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</si>
  <si>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</si>
  <si>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</si>
  <si>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</si>
  <si>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</si>
  <si>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</si>
  <si>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</si>
  <si>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</si>
  <si>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</si>
  <si>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</si>
  <si>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</si>
  <si>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</si>
  <si>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</si>
  <si>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</si>
  <si>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</si>
  <si>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</si>
  <si>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</si>
  <si>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</si>
  <si>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</si>
  <si>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THALES SA</t>
  </si>
  <si>
    <t>FR0000121329</t>
  </si>
  <si>
    <t>8527</t>
  </si>
  <si>
    <t>Diversified Financials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</si>
  <si>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</si>
  <si>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</si>
  <si>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</si>
  <si>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</si>
  <si>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</si>
  <si>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</si>
  <si>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</si>
  <si>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</si>
  <si>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</si>
  <si>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CAP GEMINI SA- Cap Gemini</t>
  </si>
  <si>
    <t>FR0000125338</t>
  </si>
  <si>
    <t>10711</t>
  </si>
  <si>
    <t>Citigroup Inc- CITIGROUP INC</t>
  </si>
  <si>
    <t>US1729674242</t>
  </si>
  <si>
    <t>10083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</si>
  <si>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</si>
  <si>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</si>
  <si>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</si>
  <si>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</si>
  <si>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</si>
  <si>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</si>
  <si>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</si>
  <si>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</si>
  <si>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</si>
  <si>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</si>
  <si>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</si>
  <si>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</si>
  <si>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</si>
  <si>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</si>
  <si>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</si>
  <si>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</si>
  <si>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</si>
  <si>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</si>
  <si>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</si>
  <si>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</si>
  <si>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</si>
  <si>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Energy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</si>
  <si>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</si>
  <si>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</si>
  <si>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</si>
  <si>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</si>
  <si>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</si>
  <si>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</si>
  <si>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</si>
  <si>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</si>
  <si>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</si>
  <si>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</si>
  <si>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</si>
  <si>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10931</t>
  </si>
  <si>
    <t>Royal Dutch Shell plc- ROYAL DUTCH SHELL PLC-A SHS</t>
  </si>
  <si>
    <t>GB00B03MLX29</t>
  </si>
  <si>
    <t>10795</t>
  </si>
  <si>
    <t>Kroger co- Kroger Co</t>
  </si>
  <si>
    <t>US5010441013</t>
  </si>
  <si>
    <t>11099</t>
  </si>
  <si>
    <t>Food &amp; Staples Retailing</t>
  </si>
  <si>
    <t>Abi BB- Anheuser Busch</t>
  </si>
  <si>
    <t>BE0974293251</t>
  </si>
  <si>
    <t>NYSE</t>
  </si>
  <si>
    <t>10023</t>
  </si>
  <si>
    <t>Food, Beverage &amp; Tobacco</t>
  </si>
  <si>
    <t>DANONE- DANONE</t>
  </si>
  <si>
    <t>FR0000120644</t>
  </si>
  <si>
    <t>11191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</si>
  <si>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</si>
  <si>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</si>
  <si>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</si>
  <si>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</si>
  <si>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</si>
  <si>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</si>
  <si>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</si>
  <si>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Media</t>
  </si>
  <si>
    <t>Adidas ag- Adidas ag</t>
  </si>
  <si>
    <t>DE000A1EWWW0</t>
  </si>
  <si>
    <t>12123</t>
  </si>
  <si>
    <t>Other</t>
  </si>
  <si>
    <t>ross stores inc- ross stores</t>
  </si>
  <si>
    <t>US7782961038</t>
  </si>
  <si>
    <t>27461</t>
  </si>
  <si>
    <t>TWTR US- Twitter Inc</t>
  </si>
  <si>
    <t>US90184L1025</t>
  </si>
  <si>
    <t>12712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</si>
  <si>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</si>
  <si>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</si>
  <si>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</si>
  <si>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</si>
  <si>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</si>
  <si>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</si>
  <si>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</si>
  <si>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</si>
  <si>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</si>
  <si>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</si>
  <si>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</si>
  <si>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</si>
  <si>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</si>
  <si>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NEXT LN</t>
  </si>
  <si>
    <t>GB0032089863</t>
  </si>
  <si>
    <t>Retailing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</si>
  <si>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</si>
  <si>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</si>
  <si>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</si>
  <si>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</si>
  <si>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</si>
  <si>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</si>
  <si>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</si>
  <si>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</si>
  <si>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</si>
  <si>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Tjx Companies inc- Tjx Companies Inc</t>
  </si>
  <si>
    <t>US8725401090</t>
  </si>
  <si>
    <t>12558</t>
  </si>
  <si>
    <t>SEDG US_SOLAREDGE TECHNOLOGI- SOLAREDGE TECHNOLOGIES INC</t>
  </si>
  <si>
    <t>US83417M1045</t>
  </si>
  <si>
    <t>27183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</si>
  <si>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</si>
  <si>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</si>
  <si>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</si>
  <si>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</si>
  <si>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</si>
  <si>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</si>
  <si>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</si>
  <si>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</si>
  <si>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</si>
  <si>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</si>
  <si>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</si>
  <si>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</si>
  <si>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</si>
  <si>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</si>
  <si>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</si>
  <si>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</si>
  <si>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</si>
  <si>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</si>
  <si>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</si>
  <si>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</si>
  <si>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</si>
  <si>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</si>
  <si>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</si>
  <si>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</si>
  <si>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</si>
  <si>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</si>
  <si>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</si>
  <si>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</si>
  <si>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</si>
  <si>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Cisco systems- CISCO SYS</t>
  </si>
  <si>
    <t>US17275R1023</t>
  </si>
  <si>
    <t>10082</t>
  </si>
  <si>
    <t>Juniper networks- Juniper Networks Inc</t>
  </si>
  <si>
    <t>US48203R1041</t>
  </si>
  <si>
    <t>27077</t>
  </si>
  <si>
    <t>Facebook Inc- FACEBOOK INC - A</t>
  </si>
  <si>
    <t>US30303M1027</t>
  </si>
  <si>
    <t>12310</t>
  </si>
  <si>
    <t>Telecommunication Services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</si>
  <si>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</si>
  <si>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</si>
  <si>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</si>
  <si>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</si>
  <si>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</si>
  <si>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</si>
  <si>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</si>
  <si>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</si>
  <si>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</si>
  <si>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Transportation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</si>
  <si>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</si>
  <si>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</si>
  <si>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</si>
  <si>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</si>
  <si>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</si>
  <si>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</si>
  <si>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</si>
  <si>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</si>
  <si>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</si>
  <si>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SEDG US- SOLAREDGE TECHNOLOGIES INC</t>
  </si>
  <si>
    <t>Inditex- Industria de Diseno Textil s.a ZARA</t>
  </si>
  <si>
    <t>ES0148396007</t>
  </si>
  <si>
    <t>12537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</si>
  <si>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</si>
  <si>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</si>
  <si>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</si>
  <si>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</si>
  <si>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</si>
  <si>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</si>
  <si>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</si>
  <si>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מיטבמ ב תא 125- פסגות מוצרי מדדים בע"מ</t>
  </si>
  <si>
    <t>1125327</t>
  </si>
  <si>
    <t>1249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</si>
  <si>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</si>
  <si>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</si>
  <si>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</si>
  <si>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</si>
  <si>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</si>
  <si>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</si>
  <si>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</si>
  <si>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</si>
  <si>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</si>
  <si>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</si>
  <si>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</si>
  <si>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</si>
  <si>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</si>
  <si>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</si>
  <si>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S@P 500</t>
  </si>
  <si>
    <t>390637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</si>
  <si>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</si>
  <si>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</si>
  <si>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</si>
  <si>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</si>
  <si>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</si>
  <si>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</si>
  <si>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</si>
  <si>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</si>
  <si>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DEUTSCHE X-TRAC- DEUTSCHE BANK AG</t>
  </si>
  <si>
    <t>US2330511013</t>
  </si>
  <si>
    <t>10113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</si>
  <si>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</si>
  <si>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</si>
  <si>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</si>
  <si>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</si>
  <si>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</si>
  <si>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</si>
  <si>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DJ STOCK 50 EURO- iShares DJ</t>
  </si>
  <si>
    <t>DE0005933956</t>
  </si>
  <si>
    <t>10215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</si>
  <si>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</si>
  <si>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</si>
  <si>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</si>
  <si>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</si>
  <si>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</si>
  <si>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</si>
  <si>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</si>
  <si>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</si>
  <si>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</si>
  <si>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</si>
  <si>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</si>
  <si>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</si>
  <si>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</si>
  <si>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</si>
  <si>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</si>
  <si>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</si>
  <si>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</si>
  <si>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</si>
  <si>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</si>
  <si>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</si>
  <si>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</si>
  <si>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russell 2000- iShares Russell</t>
  </si>
  <si>
    <t>US4642876555</t>
  </si>
  <si>
    <t>10220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</si>
  <si>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</si>
  <si>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</si>
  <si>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</si>
  <si>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</si>
  <si>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</si>
  <si>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</si>
  <si>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Kraneshares Csi China- Kraneshares Csi China</t>
  </si>
  <si>
    <t>US5007673065</t>
  </si>
  <si>
    <t>12941</t>
  </si>
  <si>
    <t>BNKE FP- LYXOR ETF</t>
  </si>
  <si>
    <t>FR0011645647</t>
  </si>
  <si>
    <t>10267</t>
  </si>
  <si>
    <t>Lyxor etf basic rs- LYXOR ETF</t>
  </si>
  <si>
    <t>FR0010345389- 312497</t>
  </si>
  <si>
    <t>OIL FP- LYXOR ETF</t>
  </si>
  <si>
    <t>FR0010344960</t>
  </si>
  <si>
    <t>Market Vectors oil services- MARKET VECTORS</t>
  </si>
  <si>
    <t>US92189F7188</t>
  </si>
  <si>
    <t>10271</t>
  </si>
  <si>
    <t>Market vectors russ- MARKET VECTORS</t>
  </si>
  <si>
    <t>US92189F4037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</si>
  <si>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</si>
  <si>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</si>
  <si>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</si>
  <si>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</si>
  <si>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</si>
  <si>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</si>
  <si>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SPDR FT EP EU- SPDR - State Street Global Advisors</t>
  </si>
  <si>
    <t>IE00BSJCQV56</t>
  </si>
  <si>
    <t>22040</t>
  </si>
  <si>
    <t>Spdr s&amp;p homebuilders etf- SPDR - State Street Global Advisors</t>
  </si>
  <si>
    <t>US78464A8889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</si>
  <si>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</si>
  <si>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</si>
  <si>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</si>
  <si>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</si>
  <si>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</si>
  <si>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</si>
  <si>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</si>
  <si>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</si>
  <si>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</si>
  <si>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</si>
  <si>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</si>
  <si>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</si>
  <si>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</si>
  <si>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Vanguard Emrg mkt et- VANGUARD EMERGING</t>
  </si>
  <si>
    <t>US9220428588</t>
  </si>
  <si>
    <t>10458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</si>
  <si>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</si>
  <si>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</si>
  <si>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</si>
  <si>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</si>
  <si>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</si>
  <si>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</si>
  <si>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</si>
  <si>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</si>
  <si>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</si>
  <si>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</si>
  <si>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</si>
  <si>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</si>
  <si>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</si>
  <si>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AMUNDI IND MSCI EMU</t>
  </si>
  <si>
    <t>461314</t>
  </si>
  <si>
    <t>לא מדורג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</si>
  <si>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</si>
  <si>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</si>
  <si>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</si>
  <si>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</si>
  <si>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</si>
  <si>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</si>
  <si>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</si>
  <si>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</si>
  <si>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</si>
  <si>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</t>
  </si>
  <si>
    <t>461315</t>
  </si>
  <si>
    <t>KOTAK FUNDS IND- Kotak</t>
  </si>
  <si>
    <t>LU0675383409</t>
  </si>
  <si>
    <t>12688</t>
  </si>
  <si>
    <t>Matthews International Capital-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</si>
  <si>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</si>
  <si>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</si>
  <si>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</si>
  <si>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</si>
  <si>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</si>
  <si>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</si>
  <si>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</si>
  <si>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</si>
  <si>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SSEIIEU LX- State Street Global Adv FR</t>
  </si>
  <si>
    <t>LU1159237905</t>
  </si>
  <si>
    <t>22042</t>
  </si>
  <si>
    <t>TOKIO MARINE ASSET MANAGEMENT- Tokio Marine Asset Management</t>
  </si>
  <si>
    <t>IE00BYYTL417</t>
  </si>
  <si>
    <t>12934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</si>
  <si>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</si>
  <si>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</si>
  <si>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</si>
  <si>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</si>
  <si>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</si>
  <si>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</si>
  <si>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</si>
  <si>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</si>
  <si>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</si>
  <si>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</si>
  <si>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</si>
  <si>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</si>
  <si>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</si>
  <si>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</si>
  <si>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</si>
  <si>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</si>
  <si>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</si>
  <si>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</si>
  <si>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</si>
  <si>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</si>
  <si>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</si>
  <si>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</si>
  <si>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</si>
  <si>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</si>
  <si>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כלל ביטוח אג"ח 1 ל- כלל החזקות עסקי ביטוח בע"מ</t>
  </si>
  <si>
    <t>1119247</t>
  </si>
  <si>
    <t>AA</t>
  </si>
  <si>
    <t>27/05/10</t>
  </si>
  <si>
    <t>סה"כ אג"ח קונצרני של חברות ישראליות</t>
  </si>
  <si>
    <t>סה"כ אג"ח קונצרני של חברות זרות</t>
  </si>
  <si>
    <t>ALLISON TRANSMISSION- ALLISON TRANSMISSION</t>
  </si>
  <si>
    <t>GB0000566504</t>
  </si>
  <si>
    <t>27459</t>
  </si>
  <si>
    <t>23/02/17</t>
  </si>
  <si>
    <t>גורם 52</t>
  </si>
  <si>
    <t>1104033</t>
  </si>
  <si>
    <t>1440</t>
  </si>
  <si>
    <t>גורם 51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</si>
  <si>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</si>
  <si>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</si>
  <si>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</si>
  <si>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</si>
  <si>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</si>
  <si>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</si>
  <si>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</si>
  <si>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</si>
  <si>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</si>
  <si>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</si>
  <si>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</si>
  <si>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</si>
  <si>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fimi israel opportunity- פימי מזנין(1) קרן הון סיכון</t>
  </si>
  <si>
    <t>50724</t>
  </si>
  <si>
    <t>11/10/05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</si>
  <si>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</si>
  <si>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</si>
  <si>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</si>
  <si>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</si>
  <si>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</si>
  <si>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</si>
  <si>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</si>
  <si>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</si>
  <si>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</si>
  <si>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</si>
  <si>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</si>
  <si>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medlnvest capital s.a.r.lאופ'- Medinvest</t>
  </si>
  <si>
    <t>299920022</t>
  </si>
  <si>
    <t>Health Care Equipment &amp; Services</t>
  </si>
  <si>
    <t>27/05/13</t>
  </si>
  <si>
    <t>REDHILL WARRANT- REDHILL BIOPHARMA LTD</t>
  </si>
  <si>
    <t>455863</t>
  </si>
  <si>
    <t>26/12/16</t>
  </si>
  <si>
    <t>סה"כ מט"ח/מט"ח</t>
  </si>
  <si>
    <t>סה"כ מטבע</t>
  </si>
  <si>
    <t>FWD CCY\ILS 20170125 USD\ILS 3.7760000 20170426- בנק לאומי לישראל בע"מ</t>
  </si>
  <si>
    <t>90003424</t>
  </si>
  <si>
    <t>25/01/17</t>
  </si>
  <si>
    <t>FWD CCY\ILS 20170222 USD\ILS 3.7010000 20170525- בנק לאומי לישראל בע"מ</t>
  </si>
  <si>
    <t>90003615</t>
  </si>
  <si>
    <t>22/02/17</t>
  </si>
  <si>
    <t>FWD CCY\ILS 20170227 USD\ILS 3.6700000 20170605- בנק לאומי לישראל בע"מ</t>
  </si>
  <si>
    <t>90003653</t>
  </si>
  <si>
    <t>27/02/17</t>
  </si>
  <si>
    <t>FWD CCY\ILS 20170302 EUR\ILS 3.8893000 20170607- בנק לאומי לישראל בע"מ</t>
  </si>
  <si>
    <t>90003696</t>
  </si>
  <si>
    <t>02/03/17</t>
  </si>
  <si>
    <t>FWD CCY\ILS 20170302 USD\ILS 3.6620000 20170525- בנק לאומי לישראל בע"מ</t>
  </si>
  <si>
    <t>90003694</t>
  </si>
  <si>
    <t>FWD CCY\ILS 20170316 USD\ILS 3.6151000 20170802- בנק לאומי לישראל בע"מ</t>
  </si>
  <si>
    <t>90003806</t>
  </si>
  <si>
    <t>16/03/17</t>
  </si>
  <si>
    <t>FWD CCY\ILS 20170327 USD\ILS 3.6021500 20170807- בנק לאומי לישראל בע"מ</t>
  </si>
  <si>
    <t>90003887</t>
  </si>
  <si>
    <t>27/03/17</t>
  </si>
  <si>
    <t>FWD CCY\CCY 20170215 EUR\USD 1.0599300 20170522</t>
  </si>
  <si>
    <t>90003573</t>
  </si>
  <si>
    <t>15/02/17</t>
  </si>
  <si>
    <t>FWD CCY\CCY 20161212 GBP\USD 1.2636000 20170404- בנק לאומי לישראל בע"מ</t>
  </si>
  <si>
    <t>90003112</t>
  </si>
  <si>
    <t>12/12/16</t>
  </si>
  <si>
    <t>FWD CCY\CCY 20161213 EUR\USD 1.0691600 20170424- בנק לאומי לישראל בע"מ</t>
  </si>
  <si>
    <t>90003128</t>
  </si>
  <si>
    <t>13/12/16</t>
  </si>
  <si>
    <t>FWD CCY\CCY 20161219 GBP\USD 1.24045 20170404- בנק לאומי לישראל בע"מ</t>
  </si>
  <si>
    <t>90003154</t>
  </si>
  <si>
    <t>19/12/16</t>
  </si>
  <si>
    <t>FWD CCY\CCY 20161219 USD\JPY 116.5480000 20170425- בנק לאומי לישראל בע"מ</t>
  </si>
  <si>
    <t>90003156</t>
  </si>
  <si>
    <t>FWD CCY\CCY 20161221 GBP\USD 1.2418000 20170404- בנק לאומי לישראל בע"מ</t>
  </si>
  <si>
    <t>90003189</t>
  </si>
  <si>
    <t>21/12/16</t>
  </si>
  <si>
    <t>FWD CCY\CCY 20161222 GBP\USD 1.2355400 20170404- בנק לאומי לישראל בע"מ</t>
  </si>
  <si>
    <t>90003202</t>
  </si>
  <si>
    <t>22/12/16</t>
  </si>
  <si>
    <t>FWD CCY\CCY 20170103 EUR\USD 1.0457300 20170403- בנק לאומי לישראל בע"מ</t>
  </si>
  <si>
    <t>90003252</t>
  </si>
  <si>
    <t>03/01/17</t>
  </si>
  <si>
    <t>FWD CCY\CCY 20170105 EUR\USD 1.0560300 20170419- בנק לאומי לישראל בע"מ</t>
  </si>
  <si>
    <t>90003281</t>
  </si>
  <si>
    <t>05/01/17</t>
  </si>
  <si>
    <t>FWD CCY\CCY 20170111 GBP\USD 1.2145700 20170404- בנק לאומי לישראל בע"מ</t>
  </si>
  <si>
    <t>90003333</t>
  </si>
  <si>
    <t>11/01/17</t>
  </si>
  <si>
    <t>FWD CCY\CCY 20170201 USD\JPY 112.9600000 20170425- בנק לאומי לישראל בע"מ</t>
  </si>
  <si>
    <t>90003477</t>
  </si>
  <si>
    <t>01/02/17</t>
  </si>
  <si>
    <t>FWD CCY\CCY 20170209 EUR\USD 1.0747000 20170522- בנק לאומי לישראל בע"מ</t>
  </si>
  <si>
    <t>90003537</t>
  </si>
  <si>
    <t>09/02/17</t>
  </si>
  <si>
    <t>FWD CCY\CCY 20170213 USD\JPY 113.5700000 20170425- בנק לאומי לישראל בע"מ</t>
  </si>
  <si>
    <t>90003548</t>
  </si>
  <si>
    <t>13/02/17</t>
  </si>
  <si>
    <t>FWD CCY\CCY 20170222 GBP\USD 1.2473800 20170404- בנק לאומי לישראל בע"מ</t>
  </si>
  <si>
    <t>90003619</t>
  </si>
  <si>
    <t>FWD CCY\CCY 20170223 EUR\USD 1.0619000 20170522- בנק לאומי לישראל בע"מ</t>
  </si>
  <si>
    <t>90003633</t>
  </si>
  <si>
    <t>FWD CCY\CCY 20170228 EUR\USD 1.0631500 20170606- בנק לאומי לישראל בע"מ</t>
  </si>
  <si>
    <t>90003672</t>
  </si>
  <si>
    <t>28/02/17</t>
  </si>
  <si>
    <t>FWD CCY\CCY 20170301 EUR\USD 1.0572800 20170613- בנק לאומי לישראל בע"מ</t>
  </si>
  <si>
    <t>90003684</t>
  </si>
  <si>
    <t>01/03/17</t>
  </si>
  <si>
    <t>FWD CCY\CCY 20170315 USD\JPY 114.5770000 20170425- בנק לאומי לישראל בע"מ</t>
  </si>
  <si>
    <t>90003789</t>
  </si>
  <si>
    <t>15/03/17</t>
  </si>
  <si>
    <t>FWD CCY\CCY 20170316 EUR\USD 1.0742700 20170403- בנק לאומי לישראל בע"מ</t>
  </si>
  <si>
    <t>90003807</t>
  </si>
  <si>
    <t>FWD CCY\CCY 20170320 GBP\USD 1.2453700 20170731- בנק לאומי לישראל בע"מ</t>
  </si>
  <si>
    <t>90003824</t>
  </si>
  <si>
    <t>20/03/17</t>
  </si>
  <si>
    <t>FWD CCY\CCY 20170321 EUR\USD 1.0841900 20170619- בנק לאומי לישראל בע"מ</t>
  </si>
  <si>
    <t>90003845</t>
  </si>
  <si>
    <t>21/03/17</t>
  </si>
  <si>
    <t>FWD CCY\CCY 20170321 EUR\USD 1.0854400 20170619- בנק לאומי לישראל בע"מ</t>
  </si>
  <si>
    <t>90003846</t>
  </si>
  <si>
    <t>FWD CCY\CCY 20170321 GBP\USD 1.2503800 20170731- בנק לאומי לישראל בע"מ</t>
  </si>
  <si>
    <t>90003842</t>
  </si>
  <si>
    <t>FWD CCY\CCY 20170327 EUR\USD 1.0903200 20170619- בנק לאומי לישראל בע"מ</t>
  </si>
  <si>
    <t>90003889</t>
  </si>
  <si>
    <t>FWD CCY\CCY 20170327 GBP\USD 1.2606200 20170731- בנק לאומי לישראל בע"מ</t>
  </si>
  <si>
    <t>90003891</t>
  </si>
  <si>
    <t>FWD CCY\CCY 20170330 EUR\USD 1.0755000 20170403 SP- בנק לאומי לישראל בע"מ</t>
  </si>
  <si>
    <t>90003920</t>
  </si>
  <si>
    <t>30/03/17</t>
  </si>
  <si>
    <t>FWD CCY\CCY 20170330 EUR\USD 1.0808300 20170717- בנק לאומי לישראל בע"מ</t>
  </si>
  <si>
    <t>90003921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</si>
  <si>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</si>
  <si>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</si>
  <si>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</si>
  <si>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</si>
  <si>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</si>
  <si>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</si>
  <si>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</si>
  <si>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</si>
  <si>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</si>
  <si>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</si>
  <si>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</si>
  <si>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</si>
  <si>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</si>
  <si>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</si>
  <si>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</si>
  <si>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</si>
  <si>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</si>
  <si>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</si>
  <si>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</si>
  <si>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</si>
  <si>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</si>
  <si>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*ארד(דיבידנד לקבל)</t>
  </si>
  <si>
    <t>איידיאיי ביטוח(דיבידנד לקבל)</t>
  </si>
  <si>
    <t>הראל השקעות(דיבידנד לקבל)</t>
  </si>
  <si>
    <t>בינלאומי 5(דיבידנד לקבל)</t>
  </si>
  <si>
    <t>כיל(דיבידנד לקבל)</t>
  </si>
  <si>
    <t>*קרור(דיבידנד לקבל)</t>
  </si>
  <si>
    <t>*אלוני חץ(דיבידנד לקבל)</t>
  </si>
  <si>
    <t>ישרס(דיבידנד לקבל)</t>
  </si>
  <si>
    <t>*ריט 1(דיבידנד לקבל)</t>
  </si>
  <si>
    <t>*אורמת טכנולוגיות(דיבידנד לקבל)</t>
  </si>
  <si>
    <t>וואן טכנולוגיות תוכנה(דיבידנד לקבל)</t>
  </si>
  <si>
    <t>*דנאל כא(דיבידנד לקבל)</t>
  </si>
  <si>
    <t>Sky I</t>
  </si>
  <si>
    <t>Fimi Israel Opportunity II</t>
  </si>
  <si>
    <t>Israel Infrastructure I</t>
  </si>
  <si>
    <t>UBS</t>
  </si>
  <si>
    <t>בנק דיסקונט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</si>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</sst>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6" t="s">
        <v>190</v>
      </c>
    </row>
    <row r="2" spans="1:36">
      <c r="B2" s="2" t="s">
        <v>1</v>
      </c>
      <c r="C2" s="12" t="s">
        <v>1223</v>
      </c>
    </row>
    <row r="3" spans="1:36">
      <c r="B3" s="2" t="s">
        <v>2</v>
      </c>
      <c r="C3" s="86" t="s">
        <v>191</v>
      </c>
    </row>
    <row r="4" spans="1:36">
      <c r="B4" s="2" t="s">
        <v>3</v>
      </c>
      <c r="C4" s="86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'מזומנים '!J11</f>
        <v>4080.0833873691399</v>
      </c>
      <c r="D11" s="78">
        <f>C11/$C$42*100</f>
        <v>2.9001524809383206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f t="shared" ref="D13:D22" si="0">C13/$C$42*100</f>
        <v>0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61697.398404433647</v>
      </c>
      <c r="D16" s="79">
        <f t="shared" si="0"/>
        <v>43.854952475722428</v>
      </c>
    </row>
    <row r="17" spans="1:4">
      <c r="A17" s="10" t="s">
        <v>13</v>
      </c>
      <c r="B17" s="73" t="s">
        <v>20</v>
      </c>
      <c r="C17" s="79">
        <v>66746.698348146398</v>
      </c>
      <c r="D17" s="79">
        <f t="shared" si="0"/>
        <v>47.444031023502461</v>
      </c>
    </row>
    <row r="18" spans="1:4">
      <c r="A18" s="10" t="s">
        <v>13</v>
      </c>
      <c r="B18" s="73" t="s">
        <v>21</v>
      </c>
      <c r="C18" s="79">
        <v>6226.221181960007</v>
      </c>
      <c r="D18" s="79">
        <f t="shared" si="0"/>
        <v>4.4256425894705265</v>
      </c>
    </row>
    <row r="19" spans="1:4">
      <c r="A19" s="10" t="s">
        <v>13</v>
      </c>
      <c r="B19" s="73" t="s">
        <v>22</v>
      </c>
      <c r="C19" s="79">
        <v>9.6488999999999994</v>
      </c>
      <c r="D19" s="79">
        <f t="shared" si="0"/>
        <v>6.8585071961898133E-3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135.310937572</v>
      </c>
      <c r="D26" s="79">
        <f t="shared" si="1"/>
        <v>9.6179983113178991E-2</v>
      </c>
    </row>
    <row r="27" spans="1:4">
      <c r="A27" s="10" t="s">
        <v>13</v>
      </c>
      <c r="B27" s="73" t="s">
        <v>29</v>
      </c>
      <c r="C27" s="79">
        <v>34.707024805000003</v>
      </c>
      <c r="D27" s="79">
        <f t="shared" si="1"/>
        <v>2.467000169795841E-2</v>
      </c>
    </row>
    <row r="28" spans="1:4">
      <c r="A28" s="10" t="s">
        <v>13</v>
      </c>
      <c r="B28" s="73" t="s">
        <v>30</v>
      </c>
      <c r="C28" s="79">
        <v>298.71675596790271</v>
      </c>
      <c r="D28" s="79">
        <f t="shared" si="1"/>
        <v>0.21233000864640919</v>
      </c>
    </row>
    <row r="29" spans="1:4">
      <c r="A29" s="10" t="s">
        <v>13</v>
      </c>
      <c r="B29" s="73" t="s">
        <v>31</v>
      </c>
      <c r="C29" s="79">
        <v>423.493341879875</v>
      </c>
      <c r="D29" s="79">
        <f t="shared" si="1"/>
        <v>0.30102209918452838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1147.1901731906617</v>
      </c>
      <c r="D31" s="79">
        <f t="shared" si="1"/>
        <v>0.81543098780445367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f>'השקעות אחרות '!I11</f>
        <v>-114.33502919999999</v>
      </c>
      <c r="D37" s="79">
        <f t="shared" si="1"/>
        <v>-8.1270157276453536E-2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140685.13342612464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92.056247056000018</v>
      </c>
      <c r="D43" s="79">
        <f t="shared" si="2"/>
        <v>6.5434239435355687E-2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197</v>
      </c>
      <c r="D52">
        <v>0.40600000000000003</v>
      </c>
    </row>
    <row r="53" spans="3:4">
      <c r="C53" t="s">
        <v>198</v>
      </c>
      <c r="D53">
        <v>0.52180000000000004</v>
      </c>
    </row>
    <row r="54" spans="3:4">
      <c r="C54" t="s">
        <v>199</v>
      </c>
      <c r="D54">
        <v>0.46539999999999998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6" t="s">
        <v>190</v>
      </c>
    </row>
    <row r="2" spans="2:61">
      <c r="B2" s="2" t="s">
        <v>1</v>
      </c>
      <c r="C2" s="12" t="s">
        <v>1223</v>
      </c>
    </row>
    <row r="3" spans="2:61">
      <c r="B3" s="2" t="s">
        <v>2</v>
      </c>
      <c r="C3" s="86" t="s">
        <v>191</v>
      </c>
    </row>
    <row r="4" spans="2:61">
      <c r="B4" s="2" t="s">
        <v>3</v>
      </c>
      <c r="C4" s="86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1027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1028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1029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1027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1029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1030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6" t="s">
        <v>190</v>
      </c>
    </row>
    <row r="2" spans="1:60">
      <c r="B2" s="2" t="s">
        <v>1</v>
      </c>
      <c r="C2" s="12" t="s">
        <v>1223</v>
      </c>
    </row>
    <row r="3" spans="1:60">
      <c r="B3" s="2" t="s">
        <v>2</v>
      </c>
      <c r="C3" s="86" t="s">
        <v>191</v>
      </c>
    </row>
    <row r="4" spans="1:60">
      <c r="B4" s="2" t="s">
        <v>3</v>
      </c>
      <c r="C4" s="86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227</v>
      </c>
      <c r="C15" t="s">
        <v>227</v>
      </c>
      <c r="D15" s="19"/>
      <c r="E15" t="s">
        <v>227</v>
      </c>
      <c r="F15" t="s">
        <v>227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6" t="s">
        <v>190</v>
      </c>
    </row>
    <row r="2" spans="2:81">
      <c r="B2" s="2" t="s">
        <v>1</v>
      </c>
      <c r="C2" s="12" t="s">
        <v>1223</v>
      </c>
    </row>
    <row r="3" spans="2:81">
      <c r="B3" s="2" t="s">
        <v>2</v>
      </c>
      <c r="C3" s="86" t="s">
        <v>191</v>
      </c>
      <c r="E3" s="15"/>
    </row>
    <row r="4" spans="2:81">
      <c r="B4" s="2" t="s">
        <v>3</v>
      </c>
      <c r="C4" s="86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1031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227</v>
      </c>
      <c r="C14" t="s">
        <v>227</v>
      </c>
      <c r="E14" t="s">
        <v>227</v>
      </c>
      <c r="H14" s="79">
        <v>0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1032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227</v>
      </c>
      <c r="C16" t="s">
        <v>227</v>
      </c>
      <c r="E16" t="s">
        <v>227</v>
      </c>
      <c r="H16" s="79">
        <v>0</v>
      </c>
      <c r="I16" t="s">
        <v>227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1033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227</v>
      </c>
      <c r="C18" t="s">
        <v>227</v>
      </c>
      <c r="E18" t="s">
        <v>227</v>
      </c>
      <c r="H18" s="79">
        <v>0</v>
      </c>
      <c r="I18" t="s">
        <v>227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9">
        <v>0</v>
      </c>
      <c r="I19" t="s">
        <v>227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C20" t="s">
        <v>227</v>
      </c>
      <c r="E20" t="s">
        <v>227</v>
      </c>
      <c r="H20" s="79">
        <v>0</v>
      </c>
      <c r="I20" t="s">
        <v>227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9">
        <v>0</v>
      </c>
      <c r="I21" t="s">
        <v>227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232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1031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227</v>
      </c>
      <c r="C24" t="s">
        <v>227</v>
      </c>
      <c r="E24" t="s">
        <v>227</v>
      </c>
      <c r="H24" s="79">
        <v>0</v>
      </c>
      <c r="I24" t="s">
        <v>227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1032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227</v>
      </c>
      <c r="C26" t="s">
        <v>227</v>
      </c>
      <c r="E26" t="s">
        <v>227</v>
      </c>
      <c r="H26" s="79">
        <v>0</v>
      </c>
      <c r="I26" t="s">
        <v>227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1033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227</v>
      </c>
      <c r="C28" t="s">
        <v>227</v>
      </c>
      <c r="E28" t="s">
        <v>227</v>
      </c>
      <c r="H28" s="79">
        <v>0</v>
      </c>
      <c r="I28" t="s">
        <v>227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C29" t="s">
        <v>227</v>
      </c>
      <c r="E29" t="s">
        <v>227</v>
      </c>
      <c r="H29" s="79">
        <v>0</v>
      </c>
      <c r="I29" t="s">
        <v>227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9">
        <v>0</v>
      </c>
      <c r="I30" t="s">
        <v>227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C31" t="s">
        <v>227</v>
      </c>
      <c r="E31" t="s">
        <v>227</v>
      </c>
      <c r="H31" s="79">
        <v>0</v>
      </c>
      <c r="I31" t="s">
        <v>227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235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6" t="s">
        <v>190</v>
      </c>
    </row>
    <row r="2" spans="2:72">
      <c r="B2" s="2" t="s">
        <v>1</v>
      </c>
      <c r="C2" s="12" t="s">
        <v>1223</v>
      </c>
    </row>
    <row r="3" spans="2:72">
      <c r="B3" s="2" t="s">
        <v>2</v>
      </c>
      <c r="C3" s="86" t="s">
        <v>191</v>
      </c>
    </row>
    <row r="4" spans="2:72">
      <c r="B4" s="2" t="s">
        <v>3</v>
      </c>
      <c r="C4" s="86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1034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227</v>
      </c>
      <c r="C14" t="s">
        <v>227</v>
      </c>
      <c r="D14" t="s">
        <v>227</v>
      </c>
      <c r="G14" s="79">
        <v>0</v>
      </c>
      <c r="H14" t="s">
        <v>227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1035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227</v>
      </c>
      <c r="C16" t="s">
        <v>227</v>
      </c>
      <c r="D16" t="s">
        <v>227</v>
      </c>
      <c r="G16" s="79">
        <v>0</v>
      </c>
      <c r="H16" t="s">
        <v>227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1036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227</v>
      </c>
      <c r="C18" t="s">
        <v>227</v>
      </c>
      <c r="D18" t="s">
        <v>227</v>
      </c>
      <c r="G18" s="79">
        <v>0</v>
      </c>
      <c r="H18" t="s">
        <v>227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227</v>
      </c>
      <c r="C20" t="s">
        <v>227</v>
      </c>
      <c r="D20" t="s">
        <v>227</v>
      </c>
      <c r="G20" s="79">
        <v>0</v>
      </c>
      <c r="H20" t="s">
        <v>227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227</v>
      </c>
      <c r="C22" t="s">
        <v>227</v>
      </c>
      <c r="D22" t="s">
        <v>227</v>
      </c>
      <c r="G22" s="79">
        <v>0</v>
      </c>
      <c r="H22" t="s">
        <v>227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227</v>
      </c>
      <c r="C25" t="s">
        <v>227</v>
      </c>
      <c r="D25" t="s">
        <v>227</v>
      </c>
      <c r="G25" s="79">
        <v>0</v>
      </c>
      <c r="H25" t="s">
        <v>227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1038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227</v>
      </c>
      <c r="C27" t="s">
        <v>227</v>
      </c>
      <c r="D27" t="s">
        <v>227</v>
      </c>
      <c r="G27" s="79">
        <v>0</v>
      </c>
      <c r="H27" t="s">
        <v>227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6" t="s">
        <v>190</v>
      </c>
    </row>
    <row r="2" spans="2:65">
      <c r="B2" s="2" t="s">
        <v>1</v>
      </c>
      <c r="C2" s="12" t="s">
        <v>1223</v>
      </c>
    </row>
    <row r="3" spans="2:65">
      <c r="B3" s="2" t="s">
        <v>2</v>
      </c>
      <c r="C3" s="86" t="s">
        <v>191</v>
      </c>
    </row>
    <row r="4" spans="2:65">
      <c r="B4" s="2" t="s">
        <v>3</v>
      </c>
      <c r="C4" s="86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1039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9">
        <v>0</v>
      </c>
      <c r="K14" t="s">
        <v>227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1040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9">
        <v>0</v>
      </c>
      <c r="K16" t="s">
        <v>227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9">
        <v>0</v>
      </c>
      <c r="K18" t="s">
        <v>227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9">
        <v>0</v>
      </c>
      <c r="K20" t="s">
        <v>227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1041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9">
        <v>0</v>
      </c>
      <c r="K23" t="s">
        <v>227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1042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9">
        <v>0</v>
      </c>
      <c r="K25" t="s">
        <v>227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6" t="s">
        <v>190</v>
      </c>
    </row>
    <row r="2" spans="2:81">
      <c r="B2" s="2" t="s">
        <v>1</v>
      </c>
      <c r="C2" s="12" t="s">
        <v>1223</v>
      </c>
    </row>
    <row r="3" spans="2:81">
      <c r="B3" s="2" t="s">
        <v>2</v>
      </c>
      <c r="C3" s="86" t="s">
        <v>191</v>
      </c>
    </row>
    <row r="4" spans="2:81">
      <c r="B4" s="2" t="s">
        <v>3</v>
      </c>
      <c r="C4" s="86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0.4</v>
      </c>
      <c r="K11" s="7"/>
      <c r="L11" s="7"/>
      <c r="M11" s="78">
        <v>0</v>
      </c>
      <c r="N11" s="78">
        <v>51243.99</v>
      </c>
      <c r="O11" s="7"/>
      <c r="P11" s="78">
        <v>135.310937572</v>
      </c>
      <c r="Q11" s="7"/>
      <c r="R11" s="78">
        <v>100</v>
      </c>
      <c r="S11" s="78">
        <v>0.1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0.84</v>
      </c>
      <c r="M12" s="81">
        <v>0.01</v>
      </c>
      <c r="N12" s="81">
        <v>49999.99</v>
      </c>
      <c r="P12" s="81">
        <v>64.249987149999995</v>
      </c>
      <c r="R12" s="81">
        <v>47.48</v>
      </c>
      <c r="S12" s="81">
        <v>0.05</v>
      </c>
    </row>
    <row r="13" spans="2:81">
      <c r="B13" s="80" t="s">
        <v>1039</v>
      </c>
      <c r="C13" s="16"/>
      <c r="D13" s="16"/>
      <c r="E13" s="16"/>
      <c r="J13" s="81">
        <v>0.84</v>
      </c>
      <c r="M13" s="81">
        <v>0.01</v>
      </c>
      <c r="N13" s="81">
        <v>49999.99</v>
      </c>
      <c r="P13" s="81">
        <v>64.249987149999995</v>
      </c>
      <c r="R13" s="81">
        <v>47.48</v>
      </c>
      <c r="S13" s="81">
        <v>0.05</v>
      </c>
    </row>
    <row r="14" spans="2:81">
      <c r="B14" t="s">
        <v>1043</v>
      </c>
      <c r="C14" t="s">
        <v>1044</v>
      </c>
      <c r="D14" t="s">
        <v>129</v>
      </c>
      <c r="E14" t="s">
        <v>375</v>
      </c>
      <c r="F14" t="s">
        <v>260</v>
      </c>
      <c r="G14" t="s">
        <v>1045</v>
      </c>
      <c r="H14" t="s">
        <v>155</v>
      </c>
      <c r="I14" t="s">
        <v>1046</v>
      </c>
      <c r="J14" s="79">
        <v>0.84</v>
      </c>
      <c r="K14" t="s">
        <v>108</v>
      </c>
      <c r="L14" s="79">
        <v>7</v>
      </c>
      <c r="M14" s="79">
        <v>0.01</v>
      </c>
      <c r="N14" s="79">
        <v>49999.99</v>
      </c>
      <c r="O14" s="79">
        <v>128.5</v>
      </c>
      <c r="P14" s="79">
        <v>64.249987149999995</v>
      </c>
      <c r="Q14" s="79">
        <v>0.1</v>
      </c>
      <c r="R14" s="79">
        <v>47.48</v>
      </c>
      <c r="S14" s="79">
        <v>0.05</v>
      </c>
    </row>
    <row r="15" spans="2:81">
      <c r="B15" s="80" t="s">
        <v>1040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9">
        <v>0</v>
      </c>
      <c r="K16" t="s">
        <v>227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9">
        <v>0</v>
      </c>
      <c r="K18" t="s">
        <v>227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245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9">
        <v>0</v>
      </c>
      <c r="K20" t="s">
        <v>227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232</v>
      </c>
      <c r="C21" s="16"/>
      <c r="D21" s="16"/>
      <c r="E21" s="16"/>
      <c r="J21" s="81">
        <v>0</v>
      </c>
      <c r="M21" s="81">
        <v>0</v>
      </c>
      <c r="N21" s="81">
        <v>1244</v>
      </c>
      <c r="P21" s="81">
        <v>71.060950422000005</v>
      </c>
      <c r="R21" s="81">
        <v>52.52</v>
      </c>
      <c r="S21" s="81">
        <v>0.05</v>
      </c>
    </row>
    <row r="22" spans="2:19">
      <c r="B22" s="80" t="s">
        <v>1047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9">
        <v>0</v>
      </c>
      <c r="K23" t="s">
        <v>227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1048</v>
      </c>
      <c r="C24" s="16"/>
      <c r="D24" s="16"/>
      <c r="E24" s="16"/>
      <c r="J24" s="81">
        <v>0</v>
      </c>
      <c r="M24" s="81">
        <v>0</v>
      </c>
      <c r="N24" s="81">
        <v>1244</v>
      </c>
      <c r="P24" s="81">
        <v>71.060950422000005</v>
      </c>
      <c r="R24" s="81">
        <v>52.52</v>
      </c>
      <c r="S24" s="81">
        <v>0.05</v>
      </c>
    </row>
    <row r="25" spans="2:19">
      <c r="B25" t="s">
        <v>1049</v>
      </c>
      <c r="C25" t="s">
        <v>1050</v>
      </c>
      <c r="D25" t="s">
        <v>129</v>
      </c>
      <c r="E25" t="s">
        <v>1051</v>
      </c>
      <c r="F25" t="s">
        <v>582</v>
      </c>
      <c r="G25" t="s">
        <v>227</v>
      </c>
      <c r="H25" t="s">
        <v>989</v>
      </c>
      <c r="I25" t="s">
        <v>1052</v>
      </c>
      <c r="K25" t="s">
        <v>119</v>
      </c>
      <c r="L25" s="79">
        <v>0</v>
      </c>
      <c r="M25" s="79">
        <v>0</v>
      </c>
      <c r="N25" s="79">
        <v>1244</v>
      </c>
      <c r="O25" s="79">
        <v>1270.5</v>
      </c>
      <c r="P25" s="79">
        <v>71.060950422000005</v>
      </c>
      <c r="Q25" s="79">
        <v>0</v>
      </c>
      <c r="R25" s="79">
        <v>52.52</v>
      </c>
      <c r="S25" s="79">
        <v>0.05</v>
      </c>
    </row>
    <row r="26" spans="2:19">
      <c r="B26" t="s">
        <v>235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6" t="s">
        <v>190</v>
      </c>
    </row>
    <row r="2" spans="2:98">
      <c r="B2" s="2" t="s">
        <v>1</v>
      </c>
      <c r="C2" s="12" t="s">
        <v>1223</v>
      </c>
    </row>
    <row r="3" spans="2:98">
      <c r="B3" s="2" t="s">
        <v>2</v>
      </c>
      <c r="C3" s="86" t="s">
        <v>191</v>
      </c>
    </row>
    <row r="4" spans="2:98">
      <c r="B4" s="2" t="s">
        <v>3</v>
      </c>
      <c r="C4" s="86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223534</v>
      </c>
      <c r="I11" s="7"/>
      <c r="J11" s="78">
        <v>34.707024805000003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173534</v>
      </c>
      <c r="J12" s="81">
        <v>34.706800000000001</v>
      </c>
      <c r="L12" s="81">
        <v>100</v>
      </c>
      <c r="M12" s="81">
        <v>0.02</v>
      </c>
    </row>
    <row r="13" spans="2:98">
      <c r="B13" t="s">
        <v>1053</v>
      </c>
      <c r="C13" t="s">
        <v>1054</v>
      </c>
      <c r="D13" t="s">
        <v>129</v>
      </c>
      <c r="E13" t="s">
        <v>1055</v>
      </c>
      <c r="F13" t="s">
        <v>107</v>
      </c>
      <c r="G13" t="s">
        <v>108</v>
      </c>
      <c r="H13" s="79">
        <v>173534</v>
      </c>
      <c r="I13" s="79">
        <v>20</v>
      </c>
      <c r="J13" s="79">
        <v>34.706800000000001</v>
      </c>
      <c r="K13" s="79">
        <v>0.46</v>
      </c>
      <c r="L13" s="79">
        <v>100</v>
      </c>
      <c r="M13" s="79">
        <v>0.02</v>
      </c>
    </row>
    <row r="14" spans="2:98">
      <c r="B14" s="80" t="s">
        <v>232</v>
      </c>
      <c r="C14" s="16"/>
      <c r="D14" s="16"/>
      <c r="E14" s="16"/>
      <c r="H14" s="81">
        <v>50000</v>
      </c>
      <c r="J14" s="81">
        <v>2.2480500000000001E-4</v>
      </c>
      <c r="L14" s="81">
        <v>0</v>
      </c>
      <c r="M14" s="81">
        <v>0</v>
      </c>
    </row>
    <row r="15" spans="2:98">
      <c r="B15" s="80" t="s">
        <v>243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C17" s="16"/>
      <c r="D17" s="16"/>
      <c r="E17" s="16"/>
      <c r="H17" s="81">
        <v>50000</v>
      </c>
      <c r="J17" s="81">
        <v>2.2480500000000001E-4</v>
      </c>
      <c r="L17" s="81">
        <v>0</v>
      </c>
      <c r="M17" s="81">
        <v>0</v>
      </c>
    </row>
    <row r="18" spans="2:13">
      <c r="B18" t="s">
        <v>1056</v>
      </c>
      <c r="C18" t="s">
        <v>1057</v>
      </c>
      <c r="D18" t="s">
        <v>129</v>
      </c>
      <c r="E18" t="s">
        <v>1058</v>
      </c>
      <c r="F18" t="s">
        <v>601</v>
      </c>
      <c r="G18" t="s">
        <v>119</v>
      </c>
      <c r="H18" s="79">
        <v>50000</v>
      </c>
      <c r="I18" s="79">
        <v>1E-4</v>
      </c>
      <c r="J18" s="79">
        <v>2.2480500000000001E-4</v>
      </c>
      <c r="K18" s="79">
        <v>0.02</v>
      </c>
      <c r="L18" s="79">
        <v>0</v>
      </c>
      <c r="M18" s="79">
        <v>0</v>
      </c>
    </row>
    <row r="19" spans="2:13">
      <c r="B19" t="s">
        <v>235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9" width="18.140625" style="16" customWidth="1"/>
    <col min="10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6" t="s">
        <v>190</v>
      </c>
    </row>
    <row r="2" spans="2:55">
      <c r="B2" s="2" t="s">
        <v>1</v>
      </c>
      <c r="C2" s="12" t="s">
        <v>1223</v>
      </c>
    </row>
    <row r="3" spans="2:55">
      <c r="B3" s="2" t="s">
        <v>2</v>
      </c>
      <c r="C3" s="86" t="s">
        <v>191</v>
      </c>
    </row>
    <row r="4" spans="2:55">
      <c r="B4" s="2" t="s">
        <v>3</v>
      </c>
      <c r="C4" s="86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203780.54</v>
      </c>
      <c r="G11" s="7"/>
      <c r="H11" s="78">
        <v>298.71675596790271</v>
      </c>
      <c r="I11" s="7"/>
      <c r="J11" s="78">
        <v>100</v>
      </c>
      <c r="K11" s="78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203780.54</v>
      </c>
      <c r="H12" s="81">
        <v>298.71675596790271</v>
      </c>
      <c r="J12" s="81">
        <v>100</v>
      </c>
      <c r="K12" s="81">
        <v>0.21</v>
      </c>
    </row>
    <row r="13" spans="2:55">
      <c r="B13" s="80" t="s">
        <v>1059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227</v>
      </c>
      <c r="C14" t="s">
        <v>227</v>
      </c>
      <c r="D14" t="s">
        <v>227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1060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227</v>
      </c>
      <c r="C16" t="s">
        <v>227</v>
      </c>
      <c r="D16" t="s">
        <v>227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1061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227</v>
      </c>
      <c r="C18" t="s">
        <v>227</v>
      </c>
      <c r="D18" t="s">
        <v>227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1062</v>
      </c>
      <c r="C19" s="16"/>
      <c r="F19" s="81">
        <v>203780.54</v>
      </c>
      <c r="H19" s="81">
        <v>298.71675596790271</v>
      </c>
      <c r="J19" s="81">
        <v>100</v>
      </c>
      <c r="K19" s="81">
        <v>0.21</v>
      </c>
    </row>
    <row r="20" spans="2:11">
      <c r="B20" t="s">
        <v>1063</v>
      </c>
      <c r="C20" t="s">
        <v>1064</v>
      </c>
      <c r="D20" t="s">
        <v>112</v>
      </c>
      <c r="E20" t="s">
        <v>1065</v>
      </c>
      <c r="F20" s="79">
        <v>107521</v>
      </c>
      <c r="G20" s="79">
        <v>32.995800000000003</v>
      </c>
      <c r="H20" s="79">
        <v>128.25085203657</v>
      </c>
      <c r="I20" s="79">
        <v>0.1</v>
      </c>
      <c r="J20" s="79">
        <v>42.93</v>
      </c>
      <c r="K20" s="79">
        <v>0.09</v>
      </c>
    </row>
    <row r="21" spans="2:11">
      <c r="B21" t="s">
        <v>1066</v>
      </c>
      <c r="C21" t="s">
        <v>1067</v>
      </c>
      <c r="D21" t="s">
        <v>112</v>
      </c>
      <c r="E21" t="s">
        <v>1068</v>
      </c>
      <c r="F21" s="79">
        <v>47777.54</v>
      </c>
      <c r="G21" s="79">
        <v>15.303699999999999</v>
      </c>
      <c r="H21" s="79">
        <v>26.431908971162699</v>
      </c>
      <c r="I21" s="79">
        <v>0.08</v>
      </c>
      <c r="J21" s="79">
        <v>8.85</v>
      </c>
      <c r="K21" s="79">
        <v>0.02</v>
      </c>
    </row>
    <row r="22" spans="2:11">
      <c r="B22" t="s">
        <v>1069</v>
      </c>
      <c r="C22" t="s">
        <v>1070</v>
      </c>
      <c r="D22" t="s">
        <v>112</v>
      </c>
      <c r="E22" t="s">
        <v>1071</v>
      </c>
      <c r="F22" s="79">
        <v>48482</v>
      </c>
      <c r="G22" s="79">
        <v>82.181899999999999</v>
      </c>
      <c r="H22" s="79">
        <v>144.03399496016999</v>
      </c>
      <c r="I22" s="79">
        <v>0.05</v>
      </c>
      <c r="J22" s="79">
        <v>48.22</v>
      </c>
      <c r="K22" s="79">
        <v>0.1</v>
      </c>
    </row>
    <row r="23" spans="2:11">
      <c r="B23" s="80" t="s">
        <v>232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s="80" t="s">
        <v>1072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227</v>
      </c>
      <c r="C25" t="s">
        <v>227</v>
      </c>
      <c r="D25" t="s">
        <v>227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1073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227</v>
      </c>
      <c r="C27" t="s">
        <v>227</v>
      </c>
      <c r="D27" t="s">
        <v>227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1074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227</v>
      </c>
      <c r="C29" t="s">
        <v>227</v>
      </c>
      <c r="D29" t="s">
        <v>227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1075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227</v>
      </c>
      <c r="C31" t="s">
        <v>227</v>
      </c>
      <c r="D31" t="s">
        <v>227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235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12" t="s">
        <v>1223</v>
      </c>
    </row>
    <row r="3" spans="2:59">
      <c r="B3" s="2" t="s">
        <v>2</v>
      </c>
      <c r="C3" s="86" t="s">
        <v>191</v>
      </c>
    </row>
    <row r="4" spans="2:59">
      <c r="B4" s="2" t="s">
        <v>3</v>
      </c>
      <c r="C4" s="86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364352.5</v>
      </c>
      <c r="H11" s="7"/>
      <c r="I11" s="78">
        <v>423.493341879875</v>
      </c>
      <c r="J11" s="7"/>
      <c r="K11" s="78">
        <v>100</v>
      </c>
      <c r="L11" s="78">
        <v>0.3</v>
      </c>
      <c r="M11" s="16"/>
      <c r="N11" s="16"/>
      <c r="O11" s="16"/>
      <c r="P11" s="16"/>
      <c r="BG11" s="16"/>
    </row>
    <row r="12" spans="2:59">
      <c r="B12" s="80" t="s">
        <v>1076</v>
      </c>
      <c r="C12" s="16"/>
      <c r="D12" s="16"/>
      <c r="G12" s="81">
        <v>54272</v>
      </c>
      <c r="I12" s="81">
        <v>9.4131200000000003E-4</v>
      </c>
      <c r="K12" s="81">
        <v>0</v>
      </c>
      <c r="L12" s="81">
        <v>0</v>
      </c>
    </row>
    <row r="13" spans="2:59">
      <c r="B13" t="s">
        <v>1077</v>
      </c>
      <c r="C13" t="s">
        <v>1078</v>
      </c>
      <c r="D13" t="s">
        <v>250</v>
      </c>
      <c r="E13" t="s">
        <v>108</v>
      </c>
      <c r="F13" t="s">
        <v>1079</v>
      </c>
      <c r="G13" s="79">
        <v>5760</v>
      </c>
      <c r="H13" s="79">
        <v>1.55E-2</v>
      </c>
      <c r="I13" s="79">
        <v>8.9280000000000002E-4</v>
      </c>
      <c r="J13" s="79">
        <v>0.14000000000000001</v>
      </c>
      <c r="K13" s="79">
        <v>0</v>
      </c>
      <c r="L13" s="79">
        <v>0</v>
      </c>
    </row>
    <row r="14" spans="2:59">
      <c r="B14" t="s">
        <v>1080</v>
      </c>
      <c r="C14" t="s">
        <v>1081</v>
      </c>
      <c r="D14" t="s">
        <v>410</v>
      </c>
      <c r="E14" t="s">
        <v>108</v>
      </c>
      <c r="F14" t="s">
        <v>1082</v>
      </c>
      <c r="G14" s="79">
        <v>48512</v>
      </c>
      <c r="H14" s="79">
        <v>1E-4</v>
      </c>
      <c r="I14" s="79">
        <v>4.8511999999999999E-5</v>
      </c>
      <c r="J14" s="79">
        <v>0.14000000000000001</v>
      </c>
      <c r="K14" s="79">
        <v>0</v>
      </c>
      <c r="L14" s="79">
        <v>0</v>
      </c>
    </row>
    <row r="15" spans="2:59">
      <c r="B15" s="80" t="s">
        <v>1026</v>
      </c>
      <c r="C15" s="16"/>
      <c r="D15" s="16"/>
      <c r="G15" s="81">
        <v>310080.5</v>
      </c>
      <c r="I15" s="81">
        <v>423.49240056787499</v>
      </c>
      <c r="K15" s="81">
        <v>100</v>
      </c>
      <c r="L15" s="81">
        <v>0.3</v>
      </c>
    </row>
    <row r="16" spans="2:59">
      <c r="B16" t="s">
        <v>1083</v>
      </c>
      <c r="C16" t="s">
        <v>1084</v>
      </c>
      <c r="D16" t="s">
        <v>1085</v>
      </c>
      <c r="E16" t="s">
        <v>112</v>
      </c>
      <c r="F16" t="s">
        <v>1086</v>
      </c>
      <c r="G16" s="79">
        <v>310000</v>
      </c>
      <c r="H16" s="79">
        <v>37.753300000000003</v>
      </c>
      <c r="I16" s="79">
        <v>423.08235645000002</v>
      </c>
      <c r="J16" s="79">
        <v>0</v>
      </c>
      <c r="K16" s="79">
        <v>99.9</v>
      </c>
      <c r="L16" s="79">
        <v>0.3</v>
      </c>
    </row>
    <row r="17" spans="2:12">
      <c r="B17" t="s">
        <v>1087</v>
      </c>
      <c r="C17" t="s">
        <v>1088</v>
      </c>
      <c r="D17" t="s">
        <v>588</v>
      </c>
      <c r="E17" t="s">
        <v>112</v>
      </c>
      <c r="F17" t="s">
        <v>1089</v>
      </c>
      <c r="G17" s="79">
        <v>80.5</v>
      </c>
      <c r="H17" s="79">
        <v>140.905</v>
      </c>
      <c r="I17" s="79">
        <v>0.410044117875</v>
      </c>
      <c r="J17" s="79">
        <v>0</v>
      </c>
      <c r="K17" s="79">
        <v>0.1</v>
      </c>
      <c r="L17" s="79">
        <v>0</v>
      </c>
    </row>
    <row r="18" spans="2:12">
      <c r="B18" t="s">
        <v>235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6" t="s">
        <v>190</v>
      </c>
    </row>
    <row r="2" spans="2:52">
      <c r="B2" s="2" t="s">
        <v>1</v>
      </c>
      <c r="C2" s="12" t="s">
        <v>1223</v>
      </c>
    </row>
    <row r="3" spans="2:52">
      <c r="B3" s="2" t="s">
        <v>2</v>
      </c>
      <c r="C3" s="86" t="s">
        <v>191</v>
      </c>
    </row>
    <row r="4" spans="2:52">
      <c r="B4" s="2" t="s">
        <v>3</v>
      </c>
      <c r="C4" s="86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1027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1028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227</v>
      </c>
      <c r="C16" t="s">
        <v>227</v>
      </c>
      <c r="D16" t="s">
        <v>227</v>
      </c>
      <c r="E16" t="s">
        <v>227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1090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227</v>
      </c>
      <c r="C18" t="s">
        <v>227</v>
      </c>
      <c r="D18" t="s">
        <v>227</v>
      </c>
      <c r="E18" t="s">
        <v>227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1029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227</v>
      </c>
      <c r="C20" t="s">
        <v>227</v>
      </c>
      <c r="D20" t="s">
        <v>227</v>
      </c>
      <c r="E20" t="s">
        <v>227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227</v>
      </c>
      <c r="C22" t="s">
        <v>227</v>
      </c>
      <c r="D22" t="s">
        <v>227</v>
      </c>
      <c r="E22" t="s">
        <v>227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1027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1091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1029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1030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28515625" style="15" customWidth="1"/>
    <col min="4" max="4" width="10.7109375" style="15" customWidth="1"/>
    <col min="5" max="7" width="10.7109375" style="16" customWidth="1"/>
    <col min="8" max="8" width="9.7109375" style="16" bestFit="1" customWidth="1"/>
    <col min="9" max="9" width="7.5703125" style="16" bestFit="1" customWidth="1"/>
    <col min="10" max="10" width="9.28515625" style="16" customWidth="1"/>
    <col min="11" max="11" width="10" style="16" bestFit="1" customWidth="1"/>
    <col min="12" max="12" width="10.42578125" style="16" bestFit="1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6" t="s">
        <v>190</v>
      </c>
    </row>
    <row r="2" spans="2:13">
      <c r="B2" s="2" t="s">
        <v>1</v>
      </c>
      <c r="C2" s="12" t="s">
        <v>1223</v>
      </c>
    </row>
    <row r="3" spans="2:13">
      <c r="B3" s="2" t="s">
        <v>2</v>
      </c>
      <c r="C3" s="86" t="s">
        <v>191</v>
      </c>
    </row>
    <row r="4" spans="2:13">
      <c r="B4" s="2" t="s">
        <v>3</v>
      </c>
      <c r="C4" s="86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J12+J32</f>
        <v>4080.0833873691399</v>
      </c>
      <c r="K11" s="78">
        <f>J11/$J$11*100</f>
        <v>100</v>
      </c>
      <c r="L11" s="78">
        <f>J11/'סכום נכסי הקרן'!$C$42*100</f>
        <v>2.9001524809383206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f>J13+J16+J22+J24+J26+J28+J30</f>
        <v>2317.1785347005002</v>
      </c>
      <c r="K12" s="81">
        <f t="shared" ref="K12:K44" si="0">J12/$J$11*100</f>
        <v>56.792430808494565</v>
      </c>
      <c r="L12" s="81">
        <f>J12/'סכום נכסי הקרן'!$C$42*100</f>
        <v>1.6470670910777343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f>SUM(J14:J15)</f>
        <v>3174.7762700000003</v>
      </c>
      <c r="K13" s="81">
        <f t="shared" si="0"/>
        <v>77.811553553740325</v>
      </c>
      <c r="L13" s="81">
        <f>J13/'סכום נכסי הקרן'!$C$42*100</f>
        <v>2.2566537008454497</v>
      </c>
    </row>
    <row r="14" spans="2:13">
      <c r="B14" t="s">
        <v>1221</v>
      </c>
      <c r="C14" t="s">
        <v>204</v>
      </c>
      <c r="D14" t="s">
        <v>205</v>
      </c>
      <c r="E14" t="s">
        <v>206</v>
      </c>
      <c r="F14" t="s">
        <v>155</v>
      </c>
      <c r="G14" t="s">
        <v>108</v>
      </c>
      <c r="H14" s="79">
        <v>0</v>
      </c>
      <c r="I14" s="79">
        <v>0</v>
      </c>
      <c r="J14" s="79">
        <v>42.431069999999998</v>
      </c>
      <c r="K14" s="79">
        <f t="shared" si="0"/>
        <v>1.0399559511787277</v>
      </c>
      <c r="L14" s="79">
        <f>J14/'סכום נכסי הקרן'!$C$42*100</f>
        <v>3.0160308318775586E-2</v>
      </c>
    </row>
    <row r="15" spans="2:13">
      <c r="B15" t="s">
        <v>1222</v>
      </c>
      <c r="C15" t="s">
        <v>207</v>
      </c>
      <c r="D15" t="s">
        <v>208</v>
      </c>
      <c r="E15" t="s">
        <v>209</v>
      </c>
      <c r="F15" t="s">
        <v>155</v>
      </c>
      <c r="G15" t="s">
        <v>108</v>
      </c>
      <c r="H15" s="79">
        <v>0</v>
      </c>
      <c r="I15" s="79">
        <v>0</v>
      </c>
      <c r="J15" s="79">
        <v>3132.3452000000002</v>
      </c>
      <c r="K15" s="79">
        <f t="shared" si="0"/>
        <v>76.771597602561599</v>
      </c>
      <c r="L15" s="79">
        <f>J15/'סכום נכסי הקרן'!$C$42*100</f>
        <v>2.2264933925266739</v>
      </c>
    </row>
    <row r="16" spans="2:13">
      <c r="B16" s="80" t="s">
        <v>210</v>
      </c>
      <c r="D16" s="16"/>
      <c r="I16" s="81">
        <v>0</v>
      </c>
      <c r="J16" s="81">
        <f>SUM(J17:J21)</f>
        <v>-857.59773529949996</v>
      </c>
      <c r="K16" s="81">
        <f t="shared" si="0"/>
        <v>-21.019122745245745</v>
      </c>
      <c r="L16" s="81">
        <f>J16/'סכום נכסי הקרן'!$C$42*100</f>
        <v>-0.60958660976771528</v>
      </c>
    </row>
    <row r="17" spans="2:12">
      <c r="B17" t="s">
        <v>1221</v>
      </c>
      <c r="C17" t="s">
        <v>213</v>
      </c>
      <c r="D17" t="s">
        <v>205</v>
      </c>
      <c r="E17" t="s">
        <v>206</v>
      </c>
      <c r="F17" t="s">
        <v>155</v>
      </c>
      <c r="G17" t="s">
        <v>112</v>
      </c>
      <c r="H17" s="79">
        <v>0</v>
      </c>
      <c r="I17" s="79">
        <v>0</v>
      </c>
      <c r="J17" s="79">
        <v>0.71974649999999996</v>
      </c>
      <c r="K17" s="79">
        <f t="shared" si="0"/>
        <v>1.7640485050578743E-2</v>
      </c>
      <c r="L17" s="79">
        <f>J17/'סכום נכסי הקרן'!$C$42*100</f>
        <v>5.1160096484391296E-4</v>
      </c>
    </row>
    <row r="18" spans="2:12">
      <c r="B18" t="s">
        <v>1222</v>
      </c>
      <c r="C18" t="s">
        <v>215</v>
      </c>
      <c r="D18" t="s">
        <v>208</v>
      </c>
      <c r="E18" t="s">
        <v>209</v>
      </c>
      <c r="F18" t="s">
        <v>155</v>
      </c>
      <c r="G18" t="s">
        <v>112</v>
      </c>
      <c r="H18" s="79">
        <v>0</v>
      </c>
      <c r="I18" s="79">
        <v>0</v>
      </c>
      <c r="J18" s="79">
        <v>-878.92843395</v>
      </c>
      <c r="K18" s="79">
        <f t="shared" si="0"/>
        <v>-21.541923301639624</v>
      </c>
      <c r="L18" s="79">
        <f>J18/'סכום נכסי הקרן'!$C$42*100</f>
        <v>-0.62474862307433165</v>
      </c>
    </row>
    <row r="19" spans="2:12">
      <c r="B19" t="s">
        <v>1222</v>
      </c>
      <c r="C19" t="s">
        <v>218</v>
      </c>
      <c r="D19" t="s">
        <v>208</v>
      </c>
      <c r="E19" t="s">
        <v>209</v>
      </c>
      <c r="F19" t="s">
        <v>155</v>
      </c>
      <c r="G19" t="s">
        <v>116</v>
      </c>
      <c r="H19" s="79">
        <v>0</v>
      </c>
      <c r="I19" s="79">
        <v>0</v>
      </c>
      <c r="J19" s="79">
        <v>9.3548436000000006</v>
      </c>
      <c r="K19" s="79">
        <f t="shared" si="0"/>
        <v>0.22928069629557388</v>
      </c>
      <c r="L19" s="79">
        <f>J19/'סכום נכסי הקרן'!$C$42*100</f>
        <v>6.649489801928741E-3</v>
      </c>
    </row>
    <row r="20" spans="2:12">
      <c r="B20" t="s">
        <v>1222</v>
      </c>
      <c r="C20" t="s">
        <v>220</v>
      </c>
      <c r="D20" t="s">
        <v>208</v>
      </c>
      <c r="E20" t="s">
        <v>209</v>
      </c>
      <c r="F20" t="s">
        <v>155</v>
      </c>
      <c r="G20" t="s">
        <v>196</v>
      </c>
      <c r="H20" s="79">
        <v>0</v>
      </c>
      <c r="I20" s="79">
        <v>0</v>
      </c>
      <c r="J20" s="79">
        <v>4.7367635505000001</v>
      </c>
      <c r="K20" s="79">
        <f t="shared" si="0"/>
        <v>0.11609477309125024</v>
      </c>
      <c r="L20" s="79">
        <f>J20/'סכום נכסי הקרן'!$C$42*100</f>
        <v>3.3669254420456078E-3</v>
      </c>
    </row>
    <row r="21" spans="2:12">
      <c r="B21" t="s">
        <v>1222</v>
      </c>
      <c r="C21" t="s">
        <v>224</v>
      </c>
      <c r="D21" t="s">
        <v>208</v>
      </c>
      <c r="E21" t="s">
        <v>209</v>
      </c>
      <c r="F21" t="s">
        <v>155</v>
      </c>
      <c r="G21" t="s">
        <v>119</v>
      </c>
      <c r="H21" s="79">
        <v>0</v>
      </c>
      <c r="I21" s="79">
        <v>0</v>
      </c>
      <c r="J21" s="79">
        <v>6.5193450000000004</v>
      </c>
      <c r="K21" s="79">
        <f t="shared" si="0"/>
        <v>0.15978460195647398</v>
      </c>
      <c r="L21" s="79">
        <f>J21/'סכום נכסי הקרן'!$C$42*100</f>
        <v>4.6339970977981003E-3</v>
      </c>
    </row>
    <row r="22" spans="2:12">
      <c r="B22" s="80" t="s">
        <v>226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227</v>
      </c>
      <c r="C23" t="s">
        <v>227</v>
      </c>
      <c r="D23" s="16"/>
      <c r="E23" t="s">
        <v>227</v>
      </c>
      <c r="G23" t="s">
        <v>227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228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227</v>
      </c>
      <c r="C25" t="s">
        <v>227</v>
      </c>
      <c r="D25" s="16"/>
      <c r="E25" t="s">
        <v>227</v>
      </c>
      <c r="G25" t="s">
        <v>227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229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227</v>
      </c>
      <c r="C27" t="s">
        <v>227</v>
      </c>
      <c r="D27" s="16"/>
      <c r="E27" t="s">
        <v>227</v>
      </c>
      <c r="G27" t="s">
        <v>227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230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227</v>
      </c>
      <c r="C29" t="s">
        <v>227</v>
      </c>
      <c r="D29" s="16"/>
      <c r="E29" t="s">
        <v>227</v>
      </c>
      <c r="G29" t="s">
        <v>227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231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227</v>
      </c>
      <c r="C31" t="s">
        <v>227</v>
      </c>
      <c r="D31" s="16"/>
      <c r="E31" t="s">
        <v>227</v>
      </c>
      <c r="G31" t="s">
        <v>227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s="80" t="s">
        <v>232</v>
      </c>
      <c r="D32" s="16"/>
      <c r="I32" s="81">
        <v>0</v>
      </c>
      <c r="J32" s="81">
        <f>J33</f>
        <v>1762.9048526686397</v>
      </c>
      <c r="K32" s="81">
        <f t="shared" si="0"/>
        <v>43.207569191505428</v>
      </c>
      <c r="L32" s="81">
        <f>J32/'סכום נכסי הקרן'!$C$42*100</f>
        <v>1.253085389860586</v>
      </c>
    </row>
    <row r="33" spans="2:12">
      <c r="B33" s="80" t="s">
        <v>233</v>
      </c>
      <c r="D33" s="16"/>
      <c r="I33" s="81">
        <v>0</v>
      </c>
      <c r="J33" s="81">
        <f>SUM(J34:J42)</f>
        <v>1762.9048526686397</v>
      </c>
      <c r="K33" s="81">
        <f t="shared" si="0"/>
        <v>43.207569191505428</v>
      </c>
      <c r="L33" s="81">
        <f>J33/'סכום נכסי הקרן'!$C$42*100</f>
        <v>1.253085389860586</v>
      </c>
    </row>
    <row r="34" spans="2:12">
      <c r="B34" t="s">
        <v>1220</v>
      </c>
      <c r="C34" t="s">
        <v>211</v>
      </c>
      <c r="D34" t="s">
        <v>212</v>
      </c>
      <c r="E34" t="s">
        <v>202</v>
      </c>
      <c r="F34" t="s">
        <v>203</v>
      </c>
      <c r="G34" t="s">
        <v>112</v>
      </c>
      <c r="H34" s="79">
        <v>0</v>
      </c>
      <c r="I34" s="79">
        <v>0</v>
      </c>
      <c r="J34" s="79">
        <v>1602.7046467499999</v>
      </c>
      <c r="K34" s="79">
        <f t="shared" si="0"/>
        <v>39.28117380423032</v>
      </c>
      <c r="L34" s="79">
        <f>J34/'סכום נכסי הקרן'!$C$42*100</f>
        <v>1.1392139366250795</v>
      </c>
    </row>
    <row r="35" spans="2:12">
      <c r="B35" t="s">
        <v>1220</v>
      </c>
      <c r="C35" t="s">
        <v>214</v>
      </c>
      <c r="D35" t="s">
        <v>212</v>
      </c>
      <c r="E35" t="s">
        <v>202</v>
      </c>
      <c r="F35" t="s">
        <v>203</v>
      </c>
      <c r="G35" t="s">
        <v>199</v>
      </c>
      <c r="H35" s="79">
        <v>0</v>
      </c>
      <c r="I35" s="79">
        <v>0</v>
      </c>
      <c r="J35" s="79">
        <v>1.2601589259999999</v>
      </c>
      <c r="K35" s="79">
        <f t="shared" si="0"/>
        <v>3.0885616943543828E-2</v>
      </c>
      <c r="L35" s="79">
        <f>J35/'סכום נכסי הקרן'!$C$42*100</f>
        <v>8.957299860412924E-4</v>
      </c>
    </row>
    <row r="36" spans="2:12">
      <c r="B36" t="s">
        <v>1220</v>
      </c>
      <c r="C36" t="s">
        <v>216</v>
      </c>
      <c r="D36" t="s">
        <v>212</v>
      </c>
      <c r="E36" t="s">
        <v>202</v>
      </c>
      <c r="F36" t="s">
        <v>203</v>
      </c>
      <c r="G36" t="s">
        <v>122</v>
      </c>
      <c r="H36" s="79">
        <v>0</v>
      </c>
      <c r="I36" s="79">
        <v>0</v>
      </c>
      <c r="J36" s="79">
        <v>0.89780178799999999</v>
      </c>
      <c r="K36" s="79">
        <f t="shared" si="0"/>
        <v>2.2004496054648225E-2</v>
      </c>
      <c r="L36" s="79">
        <f>J36/'סכום נכסי הקרן'!$C$42*100</f>
        <v>6.3816393824685529E-4</v>
      </c>
    </row>
    <row r="37" spans="2:12">
      <c r="B37" t="s">
        <v>1220</v>
      </c>
      <c r="C37" t="s">
        <v>217</v>
      </c>
      <c r="D37" t="s">
        <v>212</v>
      </c>
      <c r="E37" t="s">
        <v>202</v>
      </c>
      <c r="F37" t="s">
        <v>203</v>
      </c>
      <c r="G37" t="s">
        <v>116</v>
      </c>
      <c r="H37" s="79">
        <v>0</v>
      </c>
      <c r="I37" s="79">
        <v>0</v>
      </c>
      <c r="J37" s="79">
        <v>72.700232639999996</v>
      </c>
      <c r="K37" s="79">
        <f t="shared" si="0"/>
        <v>1.7818320298320545</v>
      </c>
      <c r="L37" s="79">
        <f>J37/'סכום נכסי הקרן'!$C$42*100</f>
        <v>5.1675845819327965E-2</v>
      </c>
    </row>
    <row r="38" spans="2:12">
      <c r="B38" t="s">
        <v>1220</v>
      </c>
      <c r="C38" t="s">
        <v>219</v>
      </c>
      <c r="D38" t="s">
        <v>212</v>
      </c>
      <c r="E38" t="s">
        <v>202</v>
      </c>
      <c r="F38" t="s">
        <v>203</v>
      </c>
      <c r="G38" t="s">
        <v>196</v>
      </c>
      <c r="H38" s="79">
        <v>0</v>
      </c>
      <c r="I38" s="79">
        <v>0</v>
      </c>
      <c r="J38" s="79">
        <v>24.839105612640001</v>
      </c>
      <c r="K38" s="79">
        <f t="shared" si="0"/>
        <v>0.60878916567086128</v>
      </c>
      <c r="L38" s="79">
        <f>J38/'סכום נכסי הקרן'!$C$42*100</f>
        <v>1.7655814091887184E-2</v>
      </c>
    </row>
    <row r="39" spans="2:12">
      <c r="B39" t="s">
        <v>1220</v>
      </c>
      <c r="C39" t="s">
        <v>221</v>
      </c>
      <c r="D39" t="s">
        <v>212</v>
      </c>
      <c r="E39" t="s">
        <v>202</v>
      </c>
      <c r="F39" t="s">
        <v>203</v>
      </c>
      <c r="G39" t="s">
        <v>198</v>
      </c>
      <c r="H39" s="79">
        <v>0</v>
      </c>
      <c r="I39" s="79">
        <v>0</v>
      </c>
      <c r="J39" s="79">
        <v>1.62650278</v>
      </c>
      <c r="K39" s="79">
        <f t="shared" si="0"/>
        <v>3.9864449462852225E-2</v>
      </c>
      <c r="L39" s="79">
        <f>J39/'סכום נכסי הקרן'!$C$42*100</f>
        <v>1.1561298201093117E-3</v>
      </c>
    </row>
    <row r="40" spans="2:12">
      <c r="B40" t="s">
        <v>1220</v>
      </c>
      <c r="C40" t="s">
        <v>222</v>
      </c>
      <c r="D40" t="s">
        <v>212</v>
      </c>
      <c r="E40" t="s">
        <v>202</v>
      </c>
      <c r="F40" t="s">
        <v>203</v>
      </c>
      <c r="G40" t="s">
        <v>197</v>
      </c>
      <c r="H40" s="79">
        <v>0</v>
      </c>
      <c r="I40" s="79">
        <v>0</v>
      </c>
      <c r="J40" s="79">
        <v>1.7329744600000001</v>
      </c>
      <c r="K40" s="79">
        <f t="shared" si="0"/>
        <v>4.2473996128726953E-2</v>
      </c>
      <c r="L40" s="79">
        <f>J40/'סכום נכסי הקרן'!$C$42*100</f>
        <v>1.2318106524809209E-3</v>
      </c>
    </row>
    <row r="41" spans="2:12">
      <c r="B41" t="s">
        <v>1220</v>
      </c>
      <c r="C41" t="s">
        <v>223</v>
      </c>
      <c r="D41" t="s">
        <v>212</v>
      </c>
      <c r="E41" t="s">
        <v>202</v>
      </c>
      <c r="F41" t="s">
        <v>203</v>
      </c>
      <c r="G41" t="s">
        <v>119</v>
      </c>
      <c r="H41" s="79">
        <v>0</v>
      </c>
      <c r="I41" s="79">
        <v>0</v>
      </c>
      <c r="J41" s="79">
        <v>52.992023742000001</v>
      </c>
      <c r="K41" s="79">
        <f t="shared" si="0"/>
        <v>1.2987975663940916</v>
      </c>
      <c r="L41" s="79">
        <f>J41/'סכום נכסי הקרן'!$C$42*100</f>
        <v>3.7667109844144772E-2</v>
      </c>
    </row>
    <row r="42" spans="2:12">
      <c r="B42" t="s">
        <v>1220</v>
      </c>
      <c r="C42" t="s">
        <v>225</v>
      </c>
      <c r="D42" t="s">
        <v>212</v>
      </c>
      <c r="E42" t="s">
        <v>202</v>
      </c>
      <c r="F42" t="s">
        <v>203</v>
      </c>
      <c r="G42" t="s">
        <v>195</v>
      </c>
      <c r="H42" s="79">
        <v>0</v>
      </c>
      <c r="I42" s="79">
        <v>0</v>
      </c>
      <c r="J42" s="79">
        <v>4.1514059699999999</v>
      </c>
      <c r="K42" s="79">
        <f t="shared" si="0"/>
        <v>0.1017480667883322</v>
      </c>
      <c r="L42" s="79">
        <f>J42/'סכום נכסי הקרן'!$C$42*100</f>
        <v>2.9508490832685962E-3</v>
      </c>
    </row>
    <row r="43" spans="2:12">
      <c r="B43" s="80" t="s">
        <v>234</v>
      </c>
      <c r="D43" s="16"/>
      <c r="I43" s="81">
        <v>0</v>
      </c>
      <c r="J43" s="81">
        <v>0</v>
      </c>
      <c r="K43" s="81">
        <f t="shared" si="0"/>
        <v>0</v>
      </c>
      <c r="L43" s="81">
        <f>J43/'סכום נכסי הקרן'!$C$42*100</f>
        <v>0</v>
      </c>
    </row>
    <row r="44" spans="2:12">
      <c r="B44" t="s">
        <v>227</v>
      </c>
      <c r="C44" t="s">
        <v>227</v>
      </c>
      <c r="D44" s="16"/>
      <c r="E44" t="s">
        <v>227</v>
      </c>
      <c r="G44" t="s">
        <v>227</v>
      </c>
      <c r="H44" s="79">
        <v>0</v>
      </c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2">
      <c r="B45" t="s">
        <v>235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6" t="s">
        <v>190</v>
      </c>
    </row>
    <row r="2" spans="2:49">
      <c r="B2" s="2" t="s">
        <v>1</v>
      </c>
      <c r="C2" s="12" t="s">
        <v>1223</v>
      </c>
    </row>
    <row r="3" spans="2:49">
      <c r="B3" s="2" t="s">
        <v>2</v>
      </c>
      <c r="C3" s="86" t="s">
        <v>191</v>
      </c>
    </row>
    <row r="4" spans="2:49">
      <c r="B4" s="2" t="s">
        <v>3</v>
      </c>
      <c r="C4" s="86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-13862441.550000001</v>
      </c>
      <c r="H11" s="7"/>
      <c r="I11" s="78">
        <v>1147.1901731906617</v>
      </c>
      <c r="J11" s="78">
        <v>100</v>
      </c>
      <c r="K11" s="78">
        <v>0.82</v>
      </c>
      <c r="AW11" s="16"/>
    </row>
    <row r="12" spans="2:49">
      <c r="B12" s="80" t="s">
        <v>200</v>
      </c>
      <c r="C12" s="16"/>
      <c r="D12" s="16"/>
      <c r="G12" s="81">
        <v>-13862441.550000001</v>
      </c>
      <c r="I12" s="81">
        <v>1147.1901731906617</v>
      </c>
      <c r="J12" s="81">
        <v>100</v>
      </c>
      <c r="K12" s="81">
        <v>0.82</v>
      </c>
    </row>
    <row r="13" spans="2:49">
      <c r="B13" s="80" t="s">
        <v>1027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1028</v>
      </c>
      <c r="C15" s="16"/>
      <c r="D15" s="16"/>
      <c r="G15" s="81">
        <v>-12859000</v>
      </c>
      <c r="I15" s="81">
        <v>1510.9936438086847</v>
      </c>
      <c r="J15" s="81">
        <v>131.71</v>
      </c>
      <c r="K15" s="81">
        <v>1.07</v>
      </c>
    </row>
    <row r="16" spans="2:49">
      <c r="B16" t="s">
        <v>1092</v>
      </c>
      <c r="C16" t="s">
        <v>1093</v>
      </c>
      <c r="D16" t="s">
        <v>129</v>
      </c>
      <c r="E16" t="s">
        <v>112</v>
      </c>
      <c r="F16" t="s">
        <v>1094</v>
      </c>
      <c r="G16" s="79">
        <v>-7265000</v>
      </c>
      <c r="H16" s="79">
        <v>-16.347257756563248</v>
      </c>
      <c r="I16" s="79">
        <v>1187.6282760143199</v>
      </c>
      <c r="J16" s="79">
        <v>103.52</v>
      </c>
      <c r="K16" s="79">
        <v>0.84</v>
      </c>
    </row>
    <row r="17" spans="2:11">
      <c r="B17" t="s">
        <v>1095</v>
      </c>
      <c r="C17" t="s">
        <v>1096</v>
      </c>
      <c r="D17" t="s">
        <v>129</v>
      </c>
      <c r="E17" t="s">
        <v>112</v>
      </c>
      <c r="F17" t="s">
        <v>1097</v>
      </c>
      <c r="G17" s="79">
        <v>-2799000</v>
      </c>
      <c r="H17" s="79">
        <v>-9.1931421911421936</v>
      </c>
      <c r="I17" s="79">
        <v>257.31604993006999</v>
      </c>
      <c r="J17" s="79">
        <v>22.43</v>
      </c>
      <c r="K17" s="79">
        <v>0.18</v>
      </c>
    </row>
    <row r="18" spans="2:11">
      <c r="B18" t="s">
        <v>1098</v>
      </c>
      <c r="C18" t="s">
        <v>1099</v>
      </c>
      <c r="D18" t="s">
        <v>129</v>
      </c>
      <c r="E18" t="s">
        <v>112</v>
      </c>
      <c r="F18" t="s">
        <v>1100</v>
      </c>
      <c r="G18" s="79">
        <v>-500000</v>
      </c>
      <c r="H18" s="79">
        <v>-6.2222254251945799</v>
      </c>
      <c r="I18" s="79">
        <v>31.111127125972899</v>
      </c>
      <c r="J18" s="79">
        <v>2.71</v>
      </c>
      <c r="K18" s="79">
        <v>0.02</v>
      </c>
    </row>
    <row r="19" spans="2:11">
      <c r="B19" t="s">
        <v>1101</v>
      </c>
      <c r="C19" t="s">
        <v>1102</v>
      </c>
      <c r="D19" t="s">
        <v>129</v>
      </c>
      <c r="E19" t="s">
        <v>116</v>
      </c>
      <c r="F19" t="s">
        <v>1103</v>
      </c>
      <c r="G19" s="79">
        <v>-25000</v>
      </c>
      <c r="H19" s="79">
        <v>-0.322938775510204</v>
      </c>
      <c r="I19" s="79">
        <v>8.0734693877551E-2</v>
      </c>
      <c r="J19" s="79">
        <v>0.01</v>
      </c>
      <c r="K19" s="79">
        <v>0</v>
      </c>
    </row>
    <row r="20" spans="2:11">
      <c r="B20" t="s">
        <v>1104</v>
      </c>
      <c r="C20" t="s">
        <v>1105</v>
      </c>
      <c r="D20" t="s">
        <v>129</v>
      </c>
      <c r="E20" t="s">
        <v>112</v>
      </c>
      <c r="F20" t="s">
        <v>1103</v>
      </c>
      <c r="G20" s="79">
        <v>-150000</v>
      </c>
      <c r="H20" s="79">
        <v>-5.2936666666666667</v>
      </c>
      <c r="I20" s="79">
        <v>7.9405000000000001</v>
      </c>
      <c r="J20" s="79">
        <v>0.69</v>
      </c>
      <c r="K20" s="79">
        <v>0.01</v>
      </c>
    </row>
    <row r="21" spans="2:11">
      <c r="B21" t="s">
        <v>1106</v>
      </c>
      <c r="C21" t="s">
        <v>1107</v>
      </c>
      <c r="D21" t="s">
        <v>129</v>
      </c>
      <c r="E21" t="s">
        <v>112</v>
      </c>
      <c r="F21" t="s">
        <v>1108</v>
      </c>
      <c r="G21" s="79">
        <v>-1750000</v>
      </c>
      <c r="H21" s="79">
        <v>-1.4839611111111086</v>
      </c>
      <c r="I21" s="79">
        <v>25.969319444444402</v>
      </c>
      <c r="J21" s="79">
        <v>2.2599999999999998</v>
      </c>
      <c r="K21" s="79">
        <v>0.02</v>
      </c>
    </row>
    <row r="22" spans="2:11">
      <c r="B22" t="s">
        <v>1109</v>
      </c>
      <c r="C22" t="s">
        <v>1110</v>
      </c>
      <c r="D22" t="s">
        <v>129</v>
      </c>
      <c r="E22" t="s">
        <v>112</v>
      </c>
      <c r="F22" t="s">
        <v>1111</v>
      </c>
      <c r="G22" s="79">
        <v>-370000</v>
      </c>
      <c r="H22" s="79">
        <v>-0.25611800000000001</v>
      </c>
      <c r="I22" s="79">
        <v>0.94763660000000005</v>
      </c>
      <c r="J22" s="79">
        <v>0.08</v>
      </c>
      <c r="K22" s="79">
        <v>0</v>
      </c>
    </row>
    <row r="23" spans="2:11">
      <c r="B23" s="80" t="s">
        <v>1090</v>
      </c>
      <c r="C23" s="16"/>
      <c r="D23" s="16"/>
      <c r="G23" s="81">
        <v>-1003441.55</v>
      </c>
      <c r="I23" s="81">
        <v>-363.80347061802331</v>
      </c>
      <c r="J23" s="81">
        <v>-31.71</v>
      </c>
      <c r="K23" s="81">
        <v>-0.26</v>
      </c>
    </row>
    <row r="24" spans="2:11">
      <c r="B24" t="s">
        <v>1112</v>
      </c>
      <c r="C24" t="s">
        <v>1113</v>
      </c>
      <c r="D24" t="s">
        <v>129</v>
      </c>
      <c r="E24" t="s">
        <v>116</v>
      </c>
      <c r="F24" t="s">
        <v>1114</v>
      </c>
      <c r="G24" s="79">
        <v>-60000</v>
      </c>
      <c r="H24" s="79">
        <v>5.9461666666666666</v>
      </c>
      <c r="I24" s="79">
        <v>-3.5676999999999999</v>
      </c>
      <c r="J24" s="79">
        <v>-0.31</v>
      </c>
      <c r="K24" s="79">
        <v>0</v>
      </c>
    </row>
    <row r="25" spans="2:11">
      <c r="B25" t="s">
        <v>1115</v>
      </c>
      <c r="C25" t="s">
        <v>1116</v>
      </c>
      <c r="D25" t="s">
        <v>129</v>
      </c>
      <c r="E25" t="s">
        <v>119</v>
      </c>
      <c r="F25" t="s">
        <v>1117</v>
      </c>
      <c r="G25" s="79">
        <v>-478000</v>
      </c>
      <c r="H25" s="79">
        <v>-7.1312857142857116</v>
      </c>
      <c r="I25" s="79">
        <v>34.087545714285703</v>
      </c>
      <c r="J25" s="79">
        <v>2.97</v>
      </c>
      <c r="K25" s="79">
        <v>0.02</v>
      </c>
    </row>
    <row r="26" spans="2:11">
      <c r="B26" t="s">
        <v>1118</v>
      </c>
      <c r="C26" t="s">
        <v>1119</v>
      </c>
      <c r="D26" t="s">
        <v>129</v>
      </c>
      <c r="E26" t="s">
        <v>116</v>
      </c>
      <c r="F26" t="s">
        <v>1120</v>
      </c>
      <c r="G26" s="79">
        <v>-170000</v>
      </c>
      <c r="H26" s="79">
        <v>2.1179263157894708</v>
      </c>
      <c r="I26" s="79">
        <v>-3.6004747368421</v>
      </c>
      <c r="J26" s="79">
        <v>-0.31</v>
      </c>
      <c r="K26" s="79">
        <v>0</v>
      </c>
    </row>
    <row r="27" spans="2:11">
      <c r="B27" t="s">
        <v>1121</v>
      </c>
      <c r="C27" t="s">
        <v>1122</v>
      </c>
      <c r="D27" t="s">
        <v>129</v>
      </c>
      <c r="E27" t="s">
        <v>119</v>
      </c>
      <c r="F27" t="s">
        <v>1123</v>
      </c>
      <c r="G27" s="79">
        <v>-35000</v>
      </c>
      <c r="H27" s="79">
        <v>1.2360857142857087</v>
      </c>
      <c r="I27" s="79">
        <v>-0.43262999999999802</v>
      </c>
      <c r="J27" s="79">
        <v>-0.04</v>
      </c>
      <c r="K27" s="79">
        <v>0</v>
      </c>
    </row>
    <row r="28" spans="2:11">
      <c r="B28" t="s">
        <v>1124</v>
      </c>
      <c r="C28" t="s">
        <v>1125</v>
      </c>
      <c r="D28" t="s">
        <v>129</v>
      </c>
      <c r="E28" t="s">
        <v>112</v>
      </c>
      <c r="F28" t="s">
        <v>1123</v>
      </c>
      <c r="G28" s="79">
        <v>1610963.55</v>
      </c>
      <c r="H28" s="79">
        <v>-17.858712562086399</v>
      </c>
      <c r="I28" s="79">
        <v>-287.697349874483</v>
      </c>
      <c r="J28" s="79">
        <v>-25.08</v>
      </c>
      <c r="K28" s="79">
        <v>-0.2</v>
      </c>
    </row>
    <row r="29" spans="2:11">
      <c r="B29" t="s">
        <v>1126</v>
      </c>
      <c r="C29" t="s">
        <v>1127</v>
      </c>
      <c r="D29" t="s">
        <v>129</v>
      </c>
      <c r="E29" t="s">
        <v>119</v>
      </c>
      <c r="F29" t="s">
        <v>1128</v>
      </c>
      <c r="G29" s="79">
        <v>-20000</v>
      </c>
      <c r="H29" s="79">
        <v>0.74816000000000005</v>
      </c>
      <c r="I29" s="79">
        <v>-0.14963199999999999</v>
      </c>
      <c r="J29" s="79">
        <v>-0.01</v>
      </c>
      <c r="K29" s="79">
        <v>0</v>
      </c>
    </row>
    <row r="30" spans="2:11">
      <c r="B30" t="s">
        <v>1129</v>
      </c>
      <c r="C30" t="s">
        <v>1130</v>
      </c>
      <c r="D30" t="s">
        <v>129</v>
      </c>
      <c r="E30" t="s">
        <v>119</v>
      </c>
      <c r="F30" t="s">
        <v>1131</v>
      </c>
      <c r="G30" s="79">
        <v>-50000</v>
      </c>
      <c r="H30" s="79">
        <v>3.0107857142857202</v>
      </c>
      <c r="I30" s="79">
        <v>-1.5053928571428601</v>
      </c>
      <c r="J30" s="79">
        <v>-0.13</v>
      </c>
      <c r="K30" s="79">
        <v>0</v>
      </c>
    </row>
    <row r="31" spans="2:11">
      <c r="B31" t="s">
        <v>1132</v>
      </c>
      <c r="C31" t="s">
        <v>1133</v>
      </c>
      <c r="D31" t="s">
        <v>129</v>
      </c>
      <c r="E31" t="s">
        <v>116</v>
      </c>
      <c r="F31" t="s">
        <v>1134</v>
      </c>
      <c r="G31" s="79">
        <v>-100000</v>
      </c>
      <c r="H31" s="79">
        <v>10.234450000000001</v>
      </c>
      <c r="I31" s="79">
        <v>-10.234450000000001</v>
      </c>
      <c r="J31" s="79">
        <v>-0.89</v>
      </c>
      <c r="K31" s="79">
        <v>-0.01</v>
      </c>
    </row>
    <row r="32" spans="2:11">
      <c r="B32" t="s">
        <v>1135</v>
      </c>
      <c r="C32" t="s">
        <v>1136</v>
      </c>
      <c r="D32" t="s">
        <v>129</v>
      </c>
      <c r="E32" t="s">
        <v>116</v>
      </c>
      <c r="F32" t="s">
        <v>1137</v>
      </c>
      <c r="G32" s="79">
        <v>-425000</v>
      </c>
      <c r="H32" s="79">
        <v>6.7760540540540708</v>
      </c>
      <c r="I32" s="79">
        <v>-28.798229729729801</v>
      </c>
      <c r="J32" s="79">
        <v>-2.5099999999999998</v>
      </c>
      <c r="K32" s="79">
        <v>-0.02</v>
      </c>
    </row>
    <row r="33" spans="2:11">
      <c r="B33" t="s">
        <v>1138</v>
      </c>
      <c r="C33" t="s">
        <v>1139</v>
      </c>
      <c r="D33" t="s">
        <v>129</v>
      </c>
      <c r="E33" t="s">
        <v>119</v>
      </c>
      <c r="F33" t="s">
        <v>1140</v>
      </c>
      <c r="G33" s="79">
        <v>-20000</v>
      </c>
      <c r="H33" s="79">
        <v>10.5902285714286</v>
      </c>
      <c r="I33" s="79">
        <v>-2.1180457142857199</v>
      </c>
      <c r="J33" s="79">
        <v>-0.18</v>
      </c>
      <c r="K33" s="79">
        <v>0</v>
      </c>
    </row>
    <row r="34" spans="2:11">
      <c r="B34" t="s">
        <v>1141</v>
      </c>
      <c r="C34" t="s">
        <v>1142</v>
      </c>
      <c r="D34" t="s">
        <v>129</v>
      </c>
      <c r="E34" t="s">
        <v>112</v>
      </c>
      <c r="F34" t="s">
        <v>1143</v>
      </c>
      <c r="G34" s="79">
        <v>180594.9</v>
      </c>
      <c r="H34" s="79">
        <v>-6.189128264419427</v>
      </c>
      <c r="I34" s="79">
        <v>-11.177250000000001</v>
      </c>
      <c r="J34" s="79">
        <v>-0.97</v>
      </c>
      <c r="K34" s="79">
        <v>-0.01</v>
      </c>
    </row>
    <row r="35" spans="2:11">
      <c r="B35" t="s">
        <v>1144</v>
      </c>
      <c r="C35" t="s">
        <v>1145</v>
      </c>
      <c r="D35" t="s">
        <v>129</v>
      </c>
      <c r="E35" t="s">
        <v>116</v>
      </c>
      <c r="F35" t="s">
        <v>1146</v>
      </c>
      <c r="G35" s="79">
        <v>-518000</v>
      </c>
      <c r="H35" s="79">
        <v>0.6158039215686274</v>
      </c>
      <c r="I35" s="79">
        <v>-3.1898643137254901</v>
      </c>
      <c r="J35" s="79">
        <v>-0.28000000000000003</v>
      </c>
      <c r="K35" s="79">
        <v>0</v>
      </c>
    </row>
    <row r="36" spans="2:11">
      <c r="B36" t="s">
        <v>1147</v>
      </c>
      <c r="C36" t="s">
        <v>1148</v>
      </c>
      <c r="D36" t="s">
        <v>129</v>
      </c>
      <c r="E36" t="s">
        <v>112</v>
      </c>
      <c r="F36" t="s">
        <v>1149</v>
      </c>
      <c r="G36" s="79">
        <v>50000</v>
      </c>
      <c r="H36" s="79">
        <v>-8.1730800000000006</v>
      </c>
      <c r="I36" s="79">
        <v>-4.0865400000000003</v>
      </c>
      <c r="J36" s="79">
        <v>-0.36</v>
      </c>
      <c r="K36" s="79">
        <v>0</v>
      </c>
    </row>
    <row r="37" spans="2:11">
      <c r="B37" t="s">
        <v>1150</v>
      </c>
      <c r="C37" t="s">
        <v>1151</v>
      </c>
      <c r="D37" t="s">
        <v>129</v>
      </c>
      <c r="E37" t="s">
        <v>119</v>
      </c>
      <c r="F37" t="s">
        <v>1097</v>
      </c>
      <c r="G37" s="79">
        <v>-40000</v>
      </c>
      <c r="H37" s="79">
        <v>-1.268675</v>
      </c>
      <c r="I37" s="79">
        <v>0.50746999999999998</v>
      </c>
      <c r="J37" s="79">
        <v>0.04</v>
      </c>
      <c r="K37" s="79">
        <v>0</v>
      </c>
    </row>
    <row r="38" spans="2:11">
      <c r="B38" t="s">
        <v>1152</v>
      </c>
      <c r="C38" t="s">
        <v>1153</v>
      </c>
      <c r="D38" t="s">
        <v>129</v>
      </c>
      <c r="E38" t="s">
        <v>116</v>
      </c>
      <c r="F38" t="s">
        <v>1052</v>
      </c>
      <c r="G38" s="79">
        <v>-400000</v>
      </c>
      <c r="H38" s="79">
        <v>5.2352049999999997</v>
      </c>
      <c r="I38" s="79">
        <v>-20.940819999999999</v>
      </c>
      <c r="J38" s="79">
        <v>-1.83</v>
      </c>
      <c r="K38" s="79">
        <v>-0.01</v>
      </c>
    </row>
    <row r="39" spans="2:11">
      <c r="B39" t="s">
        <v>1154</v>
      </c>
      <c r="C39" t="s">
        <v>1155</v>
      </c>
      <c r="D39" t="s">
        <v>129</v>
      </c>
      <c r="E39" t="s">
        <v>116</v>
      </c>
      <c r="F39" t="s">
        <v>1156</v>
      </c>
      <c r="G39" s="79">
        <v>-40000</v>
      </c>
      <c r="H39" s="79">
        <v>5.0525423728813497</v>
      </c>
      <c r="I39" s="79">
        <v>-2.02101694915254</v>
      </c>
      <c r="J39" s="79">
        <v>-0.18</v>
      </c>
      <c r="K39" s="79">
        <v>0</v>
      </c>
    </row>
    <row r="40" spans="2:11">
      <c r="B40" t="s">
        <v>1157</v>
      </c>
      <c r="C40" t="s">
        <v>1158</v>
      </c>
      <c r="D40" t="s">
        <v>129</v>
      </c>
      <c r="E40" t="s">
        <v>116</v>
      </c>
      <c r="F40" t="s">
        <v>1159</v>
      </c>
      <c r="G40" s="79">
        <v>-119000</v>
      </c>
      <c r="H40" s="79">
        <v>7.3080031088082853</v>
      </c>
      <c r="I40" s="79">
        <v>-8.69652369948186</v>
      </c>
      <c r="J40" s="79">
        <v>-0.76</v>
      </c>
      <c r="K40" s="79">
        <v>-0.01</v>
      </c>
    </row>
    <row r="41" spans="2:11">
      <c r="B41" t="s">
        <v>1160</v>
      </c>
      <c r="C41" t="s">
        <v>1161</v>
      </c>
      <c r="D41" t="s">
        <v>129</v>
      </c>
      <c r="E41" t="s">
        <v>112</v>
      </c>
      <c r="F41" t="s">
        <v>1162</v>
      </c>
      <c r="G41" s="79">
        <v>150000</v>
      </c>
      <c r="H41" s="79">
        <v>-11.448246666666666</v>
      </c>
      <c r="I41" s="79">
        <v>-17.172370000000001</v>
      </c>
      <c r="J41" s="79">
        <v>-1.5</v>
      </c>
      <c r="K41" s="79">
        <v>-0.01</v>
      </c>
    </row>
    <row r="42" spans="2:11">
      <c r="B42" t="s">
        <v>1163</v>
      </c>
      <c r="C42" t="s">
        <v>1164</v>
      </c>
      <c r="D42" t="s">
        <v>129</v>
      </c>
      <c r="E42" t="s">
        <v>116</v>
      </c>
      <c r="F42" t="s">
        <v>1108</v>
      </c>
      <c r="G42" s="79">
        <v>-140000</v>
      </c>
      <c r="H42" s="79">
        <v>-8.1449999999999995E-2</v>
      </c>
      <c r="I42" s="79">
        <v>0.11403000000000001</v>
      </c>
      <c r="J42" s="79">
        <v>0.01</v>
      </c>
      <c r="K42" s="79">
        <v>0</v>
      </c>
    </row>
    <row r="43" spans="2:11">
      <c r="B43" t="s">
        <v>1165</v>
      </c>
      <c r="C43" t="s">
        <v>1166</v>
      </c>
      <c r="D43" t="s">
        <v>129</v>
      </c>
      <c r="E43" t="s">
        <v>119</v>
      </c>
      <c r="F43" t="s">
        <v>1167</v>
      </c>
      <c r="G43" s="79">
        <v>-155000</v>
      </c>
      <c r="H43" s="79">
        <v>0.76646285714285811</v>
      </c>
      <c r="I43" s="79">
        <v>-1.18801742857143</v>
      </c>
      <c r="J43" s="79">
        <v>-0.1</v>
      </c>
      <c r="K43" s="79">
        <v>0</v>
      </c>
    </row>
    <row r="44" spans="2:11">
      <c r="B44" t="s">
        <v>1168</v>
      </c>
      <c r="C44" t="s">
        <v>1169</v>
      </c>
      <c r="D44" t="s">
        <v>129</v>
      </c>
      <c r="E44" t="s">
        <v>116</v>
      </c>
      <c r="F44" t="s">
        <v>1170</v>
      </c>
      <c r="G44" s="79">
        <v>-45000</v>
      </c>
      <c r="H44" s="79">
        <v>-2.2744688246795555</v>
      </c>
      <c r="I44" s="79">
        <v>1.0235109711057999</v>
      </c>
      <c r="J44" s="79">
        <v>0.09</v>
      </c>
      <c r="K44" s="79">
        <v>0</v>
      </c>
    </row>
    <row r="45" spans="2:11">
      <c r="B45" t="s">
        <v>1171</v>
      </c>
      <c r="C45" t="s">
        <v>1172</v>
      </c>
      <c r="D45" t="s">
        <v>129</v>
      </c>
      <c r="E45" t="s">
        <v>116</v>
      </c>
      <c r="F45" t="s">
        <v>1170</v>
      </c>
      <c r="G45" s="79">
        <v>-30000</v>
      </c>
      <c r="H45" s="79">
        <v>-2.7251666666666701</v>
      </c>
      <c r="I45" s="79">
        <v>0.817550000000001</v>
      </c>
      <c r="J45" s="79">
        <v>7.0000000000000007E-2</v>
      </c>
      <c r="K45" s="79">
        <v>0</v>
      </c>
    </row>
    <row r="46" spans="2:11">
      <c r="B46" t="s">
        <v>1173</v>
      </c>
      <c r="C46" t="s">
        <v>1174</v>
      </c>
      <c r="D46" t="s">
        <v>129</v>
      </c>
      <c r="E46" t="s">
        <v>119</v>
      </c>
      <c r="F46" t="s">
        <v>1170</v>
      </c>
      <c r="G46" s="79">
        <v>-20000</v>
      </c>
      <c r="H46" s="79">
        <v>-1.0374000000000001</v>
      </c>
      <c r="I46" s="79">
        <v>0.20748</v>
      </c>
      <c r="J46" s="79">
        <v>0.02</v>
      </c>
      <c r="K46" s="79">
        <v>0</v>
      </c>
    </row>
    <row r="47" spans="2:11">
      <c r="B47" t="s">
        <v>1175</v>
      </c>
      <c r="C47" t="s">
        <v>1176</v>
      </c>
      <c r="D47" t="s">
        <v>129</v>
      </c>
      <c r="E47" t="s">
        <v>116</v>
      </c>
      <c r="F47" t="s">
        <v>1111</v>
      </c>
      <c r="G47" s="79">
        <v>-30000</v>
      </c>
      <c r="H47" s="79">
        <v>-4.4847333333333337</v>
      </c>
      <c r="I47" s="79">
        <v>1.3454200000000001</v>
      </c>
      <c r="J47" s="79">
        <v>0.12</v>
      </c>
      <c r="K47" s="79">
        <v>0</v>
      </c>
    </row>
    <row r="48" spans="2:11">
      <c r="B48" t="s">
        <v>1177</v>
      </c>
      <c r="C48" t="s">
        <v>1178</v>
      </c>
      <c r="D48" t="s">
        <v>129</v>
      </c>
      <c r="E48" t="s">
        <v>119</v>
      </c>
      <c r="F48" t="s">
        <v>1111</v>
      </c>
      <c r="G48" s="79">
        <v>-100000</v>
      </c>
      <c r="H48" s="79">
        <v>-4.7244000000000002</v>
      </c>
      <c r="I48" s="79">
        <v>4.7244000000000002</v>
      </c>
      <c r="J48" s="79">
        <v>0.41</v>
      </c>
      <c r="K48" s="79">
        <v>0</v>
      </c>
    </row>
    <row r="49" spans="2:11">
      <c r="B49" t="s">
        <v>1179</v>
      </c>
      <c r="C49" t="s">
        <v>1180</v>
      </c>
      <c r="D49" t="s">
        <v>129</v>
      </c>
      <c r="E49" t="s">
        <v>116</v>
      </c>
      <c r="F49" t="s">
        <v>1181</v>
      </c>
      <c r="G49" s="79">
        <v>240000</v>
      </c>
      <c r="H49" s="79">
        <v>-0.52604166666666663</v>
      </c>
      <c r="I49" s="79">
        <v>-1.2625</v>
      </c>
      <c r="J49" s="79">
        <v>-0.11</v>
      </c>
      <c r="K49" s="79">
        <v>0</v>
      </c>
    </row>
    <row r="50" spans="2:11">
      <c r="B50" t="s">
        <v>1182</v>
      </c>
      <c r="C50" t="s">
        <v>1183</v>
      </c>
      <c r="D50" t="s">
        <v>129</v>
      </c>
      <c r="E50" t="s">
        <v>116</v>
      </c>
      <c r="F50" t="s">
        <v>1181</v>
      </c>
      <c r="G50" s="79">
        <v>-240000</v>
      </c>
      <c r="H50" s="79">
        <v>-0.50330416666666666</v>
      </c>
      <c r="I50" s="79">
        <v>1.2079299999999999</v>
      </c>
      <c r="J50" s="79">
        <v>0.11</v>
      </c>
      <c r="K50" s="79">
        <v>0</v>
      </c>
    </row>
    <row r="51" spans="2:11">
      <c r="B51" s="80" t="s">
        <v>1029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227</v>
      </c>
      <c r="C52" t="s">
        <v>227</v>
      </c>
      <c r="D52" t="s">
        <v>227</v>
      </c>
      <c r="E52" t="s">
        <v>227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245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227</v>
      </c>
      <c r="C54" t="s">
        <v>227</v>
      </c>
      <c r="D54" t="s">
        <v>227</v>
      </c>
      <c r="E54" t="s">
        <v>227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232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s="80" t="s">
        <v>1027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227</v>
      </c>
      <c r="C57" t="s">
        <v>227</v>
      </c>
      <c r="D57" t="s">
        <v>227</v>
      </c>
      <c r="E57" t="s">
        <v>227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1091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227</v>
      </c>
      <c r="C59" t="s">
        <v>227</v>
      </c>
      <c r="D59" t="s">
        <v>227</v>
      </c>
      <c r="E59" t="s">
        <v>227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1029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227</v>
      </c>
      <c r="C61" t="s">
        <v>227</v>
      </c>
      <c r="D61" t="s">
        <v>227</v>
      </c>
      <c r="E61" t="s">
        <v>227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245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227</v>
      </c>
      <c r="C63" t="s">
        <v>227</v>
      </c>
      <c r="D63" t="s">
        <v>227</v>
      </c>
      <c r="E63" t="s">
        <v>227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235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6" t="s">
        <v>190</v>
      </c>
    </row>
    <row r="2" spans="2:78">
      <c r="B2" s="2" t="s">
        <v>1</v>
      </c>
      <c r="C2" s="12" t="s">
        <v>1223</v>
      </c>
    </row>
    <row r="3" spans="2:78">
      <c r="B3" s="2" t="s">
        <v>2</v>
      </c>
      <c r="C3" s="86" t="s">
        <v>191</v>
      </c>
    </row>
    <row r="4" spans="2:78">
      <c r="B4" s="2" t="s">
        <v>3</v>
      </c>
      <c r="C4" s="86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1031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9">
        <v>0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1032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9">
        <v>0</v>
      </c>
      <c r="I16" t="s">
        <v>227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1033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227</v>
      </c>
      <c r="C18" t="s">
        <v>227</v>
      </c>
      <c r="D18" s="16"/>
      <c r="E18" t="s">
        <v>227</v>
      </c>
      <c r="H18" s="79">
        <v>0</v>
      </c>
      <c r="I18" t="s">
        <v>227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9">
        <v>0</v>
      </c>
      <c r="I19" t="s">
        <v>227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C20" t="s">
        <v>227</v>
      </c>
      <c r="D20" s="16"/>
      <c r="E20" t="s">
        <v>227</v>
      </c>
      <c r="H20" s="79">
        <v>0</v>
      </c>
      <c r="I20" t="s">
        <v>227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9">
        <v>0</v>
      </c>
      <c r="I21" t="s">
        <v>227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232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1031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227</v>
      </c>
      <c r="C24" t="s">
        <v>227</v>
      </c>
      <c r="D24" s="16"/>
      <c r="E24" t="s">
        <v>227</v>
      </c>
      <c r="H24" s="79">
        <v>0</v>
      </c>
      <c r="I24" t="s">
        <v>227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1032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227</v>
      </c>
      <c r="C26" t="s">
        <v>227</v>
      </c>
      <c r="D26" s="16"/>
      <c r="E26" t="s">
        <v>227</v>
      </c>
      <c r="H26" s="79">
        <v>0</v>
      </c>
      <c r="I26" t="s">
        <v>227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1033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9">
        <v>0</v>
      </c>
      <c r="I28" t="s">
        <v>227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C29" t="s">
        <v>227</v>
      </c>
      <c r="D29" s="16"/>
      <c r="E29" t="s">
        <v>227</v>
      </c>
      <c r="H29" s="79">
        <v>0</v>
      </c>
      <c r="I29" t="s">
        <v>227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9">
        <v>0</v>
      </c>
      <c r="I30" t="s">
        <v>227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C31" t="s">
        <v>227</v>
      </c>
      <c r="D31" s="16"/>
      <c r="E31" t="s">
        <v>227</v>
      </c>
      <c r="H31" s="79">
        <v>0</v>
      </c>
      <c r="I31" t="s">
        <v>227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235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12" t="s">
        <v>1223</v>
      </c>
    </row>
    <row r="3" spans="2:59">
      <c r="B3" s="2" t="s">
        <v>2</v>
      </c>
      <c r="C3" s="86" t="s">
        <v>191</v>
      </c>
    </row>
    <row r="4" spans="2:59">
      <c r="B4" s="2" t="s">
        <v>3</v>
      </c>
      <c r="C4" s="86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1184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227</v>
      </c>
      <c r="D14" t="s">
        <v>227</v>
      </c>
      <c r="E14" t="s">
        <v>227</v>
      </c>
      <c r="G14" s="79">
        <v>0</v>
      </c>
      <c r="H14" t="s">
        <v>227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1185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227</v>
      </c>
      <c r="D16" t="s">
        <v>227</v>
      </c>
      <c r="E16" t="s">
        <v>227</v>
      </c>
      <c r="G16" s="79">
        <v>0</v>
      </c>
      <c r="H16" t="s">
        <v>227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227</v>
      </c>
      <c r="D18" t="s">
        <v>227</v>
      </c>
      <c r="E18" t="s">
        <v>227</v>
      </c>
      <c r="G18" s="79">
        <v>0</v>
      </c>
      <c r="H18" t="s">
        <v>227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1187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227</v>
      </c>
      <c r="D20" t="s">
        <v>227</v>
      </c>
      <c r="E20" t="s">
        <v>227</v>
      </c>
      <c r="G20" s="79">
        <v>0</v>
      </c>
      <c r="H20" t="s">
        <v>227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1188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227</v>
      </c>
      <c r="D22" t="s">
        <v>227</v>
      </c>
      <c r="E22" t="s">
        <v>227</v>
      </c>
      <c r="G22" s="79">
        <v>0</v>
      </c>
      <c r="H22" t="s">
        <v>227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1189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1190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227</v>
      </c>
      <c r="D25" t="s">
        <v>227</v>
      </c>
      <c r="E25" t="s">
        <v>227</v>
      </c>
      <c r="G25" s="79">
        <v>0</v>
      </c>
      <c r="H25" t="s">
        <v>227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1191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227</v>
      </c>
      <c r="D27" t="s">
        <v>227</v>
      </c>
      <c r="E27" t="s">
        <v>227</v>
      </c>
      <c r="G27" s="79">
        <v>0</v>
      </c>
      <c r="H27" t="s">
        <v>227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1192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227</v>
      </c>
      <c r="D29" t="s">
        <v>227</v>
      </c>
      <c r="E29" t="s">
        <v>227</v>
      </c>
      <c r="G29" s="79">
        <v>0</v>
      </c>
      <c r="H29" t="s">
        <v>227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1193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227</v>
      </c>
      <c r="D31" t="s">
        <v>227</v>
      </c>
      <c r="E31" t="s">
        <v>227</v>
      </c>
      <c r="G31" s="79">
        <v>0</v>
      </c>
      <c r="H31" t="s">
        <v>227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232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1194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227</v>
      </c>
      <c r="D34" t="s">
        <v>227</v>
      </c>
      <c r="E34" t="s">
        <v>227</v>
      </c>
      <c r="G34" s="79">
        <v>0</v>
      </c>
      <c r="H34" t="s">
        <v>227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1186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227</v>
      </c>
      <c r="D36" t="s">
        <v>227</v>
      </c>
      <c r="E36" t="s">
        <v>227</v>
      </c>
      <c r="G36" s="79">
        <v>0</v>
      </c>
      <c r="H36" t="s">
        <v>227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1187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227</v>
      </c>
      <c r="D38" t="s">
        <v>227</v>
      </c>
      <c r="E38" t="s">
        <v>227</v>
      </c>
      <c r="G38" s="79">
        <v>0</v>
      </c>
      <c r="H38" t="s">
        <v>227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1193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227</v>
      </c>
      <c r="D40" t="s">
        <v>227</v>
      </c>
      <c r="E40" t="s">
        <v>227</v>
      </c>
      <c r="G40" s="79">
        <v>0</v>
      </c>
      <c r="H40" t="s">
        <v>227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235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6" t="s">
        <v>190</v>
      </c>
    </row>
    <row r="2" spans="2:64">
      <c r="B2" s="2" t="s">
        <v>1</v>
      </c>
      <c r="C2" s="12" t="s">
        <v>1223</v>
      </c>
    </row>
    <row r="3" spans="2:64">
      <c r="B3" s="2" t="s">
        <v>2</v>
      </c>
      <c r="C3" s="86" t="s">
        <v>191</v>
      </c>
    </row>
    <row r="4" spans="2:64">
      <c r="B4" s="2" t="s">
        <v>3</v>
      </c>
      <c r="C4" s="86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1039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227</v>
      </c>
      <c r="C14" t="s">
        <v>227</v>
      </c>
      <c r="E14" t="s">
        <v>227</v>
      </c>
      <c r="G14" s="79">
        <v>0</v>
      </c>
      <c r="H14" t="s">
        <v>227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1040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227</v>
      </c>
      <c r="C16" t="s">
        <v>227</v>
      </c>
      <c r="E16" t="s">
        <v>227</v>
      </c>
      <c r="G16" s="79">
        <v>0</v>
      </c>
      <c r="H16" t="s">
        <v>227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1195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227</v>
      </c>
      <c r="C18" t="s">
        <v>227</v>
      </c>
      <c r="E18" t="s">
        <v>227</v>
      </c>
      <c r="G18" s="79">
        <v>0</v>
      </c>
      <c r="H18" t="s">
        <v>227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1196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227</v>
      </c>
      <c r="C20" t="s">
        <v>227</v>
      </c>
      <c r="E20" t="s">
        <v>227</v>
      </c>
      <c r="G20" s="79">
        <v>0</v>
      </c>
      <c r="H20" t="s">
        <v>227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227</v>
      </c>
      <c r="C22" t="s">
        <v>227</v>
      </c>
      <c r="E22" t="s">
        <v>227</v>
      </c>
      <c r="G22" s="79">
        <v>0</v>
      </c>
      <c r="H22" t="s">
        <v>227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227</v>
      </c>
      <c r="C24" t="s">
        <v>227</v>
      </c>
      <c r="E24" t="s">
        <v>227</v>
      </c>
      <c r="G24" s="79">
        <v>0</v>
      </c>
      <c r="H24" t="s">
        <v>227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6" t="s">
        <v>190</v>
      </c>
    </row>
    <row r="2" spans="2:55">
      <c r="B2" s="2" t="s">
        <v>1</v>
      </c>
      <c r="C2" s="12" t="s">
        <v>1223</v>
      </c>
    </row>
    <row r="3" spans="2:55">
      <c r="B3" s="2" t="s">
        <v>2</v>
      </c>
      <c r="C3" s="86" t="s">
        <v>191</v>
      </c>
    </row>
    <row r="4" spans="2:55">
      <c r="B4" s="2" t="s">
        <v>3</v>
      </c>
      <c r="C4" s="86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1197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227</v>
      </c>
      <c r="D14" t="s">
        <v>227</v>
      </c>
      <c r="E14" s="79">
        <v>0</v>
      </c>
      <c r="F14" t="s">
        <v>227</v>
      </c>
      <c r="G14" s="79">
        <v>0</v>
      </c>
      <c r="H14" s="79">
        <v>0</v>
      </c>
      <c r="I14" s="79">
        <v>0</v>
      </c>
    </row>
    <row r="15" spans="2:55">
      <c r="B15" s="80" t="s">
        <v>1198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227</v>
      </c>
      <c r="D16" t="s">
        <v>227</v>
      </c>
      <c r="E16" s="79">
        <v>0</v>
      </c>
      <c r="F16" t="s">
        <v>227</v>
      </c>
      <c r="G16" s="79">
        <v>0</v>
      </c>
      <c r="H16" s="79">
        <v>0</v>
      </c>
      <c r="I16" s="79">
        <v>0</v>
      </c>
    </row>
    <row r="17" spans="2:9">
      <c r="B17" s="80" t="s">
        <v>232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1197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227</v>
      </c>
      <c r="D19" t="s">
        <v>227</v>
      </c>
      <c r="E19" s="79">
        <v>0</v>
      </c>
      <c r="F19" t="s">
        <v>227</v>
      </c>
      <c r="G19" s="79">
        <v>0</v>
      </c>
      <c r="H19" s="79">
        <v>0</v>
      </c>
      <c r="I19" s="79">
        <v>0</v>
      </c>
    </row>
    <row r="20" spans="2:9">
      <c r="B20" s="80" t="s">
        <v>1198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227</v>
      </c>
      <c r="D21" t="s">
        <v>227</v>
      </c>
      <c r="E21" s="79">
        <v>0</v>
      </c>
      <c r="F21" t="s">
        <v>227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12" t="s">
        <v>1223</v>
      </c>
    </row>
    <row r="3" spans="2:60">
      <c r="B3" s="2" t="s">
        <v>2</v>
      </c>
      <c r="C3" s="86" t="s">
        <v>191</v>
      </c>
    </row>
    <row r="4" spans="2:60">
      <c r="B4" s="2" t="s">
        <v>3</v>
      </c>
      <c r="C4" s="86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227</v>
      </c>
      <c r="D13" t="s">
        <v>227</v>
      </c>
      <c r="E13" s="19"/>
      <c r="F13" s="79">
        <v>0</v>
      </c>
      <c r="G13" t="s">
        <v>227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227</v>
      </c>
      <c r="D15" t="s">
        <v>227</v>
      </c>
      <c r="E15" s="19"/>
      <c r="F15" s="79">
        <v>0</v>
      </c>
      <c r="G15" t="s">
        <v>227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8.570312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12" t="s">
        <v>1223</v>
      </c>
    </row>
    <row r="3" spans="2:60">
      <c r="B3" s="2" t="s">
        <v>2</v>
      </c>
      <c r="C3" s="86" t="s">
        <v>191</v>
      </c>
    </row>
    <row r="4" spans="2:60">
      <c r="B4" s="2" t="s">
        <v>3</v>
      </c>
      <c r="C4" s="86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I12+I28</f>
        <v>-114.33502919999999</v>
      </c>
      <c r="J11" s="78">
        <f>I11/$I$11*100</f>
        <v>100</v>
      </c>
      <c r="K11" s="78">
        <f>I11/'סכום נכסי הקרן'!$C$42*100</f>
        <v>-8.1270157276453536E-2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f>SUM(I13:I27)</f>
        <v>-114.33502919999999</v>
      </c>
      <c r="J12" s="81">
        <f t="shared" ref="J12:J29" si="0">I12/$I$11*100</f>
        <v>100</v>
      </c>
      <c r="K12" s="81">
        <f>I12/'סכום נכסי הקרן'!$C$42*100</f>
        <v>-8.1270157276453536E-2</v>
      </c>
    </row>
    <row r="13" spans="2:60">
      <c r="B13" t="s">
        <v>1199</v>
      </c>
      <c r="C13" t="s">
        <v>1200</v>
      </c>
      <c r="D13" t="s">
        <v>227</v>
      </c>
      <c r="E13" t="s">
        <v>989</v>
      </c>
      <c r="F13" s="79">
        <v>0</v>
      </c>
      <c r="G13" t="s">
        <v>108</v>
      </c>
      <c r="H13" s="79">
        <v>0</v>
      </c>
      <c r="I13" s="79">
        <f>-87.31039-153.66755</f>
        <v>-240.97793999999999</v>
      </c>
      <c r="J13" s="79">
        <f t="shared" si="0"/>
        <v>210.7647513505861</v>
      </c>
      <c r="K13" s="79">
        <f>I13/'סכום נכסי הקרן'!$C$42*100</f>
        <v>-0.17128884490594753</v>
      </c>
    </row>
    <row r="14" spans="2:60">
      <c r="B14" t="s">
        <v>1201</v>
      </c>
      <c r="C14" t="s">
        <v>1202</v>
      </c>
      <c r="D14" t="s">
        <v>227</v>
      </c>
      <c r="E14" t="s">
        <v>989</v>
      </c>
      <c r="F14" s="79">
        <v>0</v>
      </c>
      <c r="G14" t="s">
        <v>108</v>
      </c>
      <c r="H14" s="79">
        <v>0</v>
      </c>
      <c r="I14" s="79">
        <v>-0.1668</v>
      </c>
      <c r="J14" s="79">
        <f t="shared" si="0"/>
        <v>0.14588704893600535</v>
      </c>
      <c r="K14" s="79">
        <f>I14/'סכום נכסי הקרן'!$C$42*100</f>
        <v>-1.1856263411626829E-4</v>
      </c>
    </row>
    <row r="15" spans="2:60">
      <c r="B15" t="s">
        <v>1203</v>
      </c>
      <c r="C15" t="s">
        <v>1204</v>
      </c>
      <c r="D15" t="s">
        <v>227</v>
      </c>
      <c r="E15" t="s">
        <v>989</v>
      </c>
      <c r="F15" s="79">
        <v>0</v>
      </c>
      <c r="G15" t="s">
        <v>108</v>
      </c>
      <c r="H15" s="79">
        <v>0</v>
      </c>
      <c r="I15" s="79">
        <v>42.625140000000002</v>
      </c>
      <c r="J15" s="79">
        <f t="shared" si="0"/>
        <v>-37.280910582038842</v>
      </c>
      <c r="K15" s="79">
        <f>I15/'סכום נכסי הקרן'!$C$42*100</f>
        <v>3.0298254664116977E-2</v>
      </c>
    </row>
    <row r="16" spans="2:60">
      <c r="B16" t="s">
        <v>1205</v>
      </c>
      <c r="C16" t="s">
        <v>355</v>
      </c>
      <c r="D16" t="s">
        <v>227</v>
      </c>
      <c r="E16" t="s">
        <v>989</v>
      </c>
      <c r="F16" s="79">
        <v>0</v>
      </c>
      <c r="G16" t="s">
        <v>108</v>
      </c>
      <c r="H16" s="79">
        <v>0</v>
      </c>
      <c r="I16" s="79">
        <v>1.37538</v>
      </c>
      <c r="J16" s="79">
        <f t="shared" si="0"/>
        <v>-1.2029384254532558</v>
      </c>
      <c r="K16" s="79">
        <f>I16/'סכום נכסי הקרן'!$C$42*100</f>
        <v>9.7762995030475463E-4</v>
      </c>
    </row>
    <row r="17" spans="2:11">
      <c r="B17" t="s">
        <v>1206</v>
      </c>
      <c r="C17" t="s">
        <v>368</v>
      </c>
      <c r="D17" t="s">
        <v>227</v>
      </c>
      <c r="E17" t="s">
        <v>989</v>
      </c>
      <c r="F17" s="79">
        <v>0</v>
      </c>
      <c r="G17" t="s">
        <v>108</v>
      </c>
      <c r="H17" s="79">
        <v>0</v>
      </c>
      <c r="I17" s="79">
        <v>4.7836699999999999</v>
      </c>
      <c r="J17" s="79">
        <f t="shared" si="0"/>
        <v>-4.1839058716049209</v>
      </c>
      <c r="K17" s="79">
        <f>I17/'סכום נכסי הקרן'!$C$42*100</f>
        <v>3.400266882152093E-3</v>
      </c>
    </row>
    <row r="18" spans="2:11">
      <c r="B18" t="s">
        <v>1207</v>
      </c>
      <c r="C18" t="s">
        <v>258</v>
      </c>
      <c r="D18" t="s">
        <v>227</v>
      </c>
      <c r="E18" t="s">
        <v>155</v>
      </c>
      <c r="F18" s="79">
        <v>0</v>
      </c>
      <c r="G18" t="s">
        <v>108</v>
      </c>
      <c r="H18" s="79">
        <v>0</v>
      </c>
      <c r="I18" s="79">
        <v>10.006500000000001</v>
      </c>
      <c r="J18" s="79">
        <f t="shared" si="0"/>
        <v>-8.751911002267013</v>
      </c>
      <c r="K18" s="79">
        <f>I18/'סכום נכסי הקרן'!$C$42*100</f>
        <v>7.1126918362376416E-3</v>
      </c>
    </row>
    <row r="19" spans="2:11">
      <c r="B19" t="s">
        <v>1208</v>
      </c>
      <c r="C19" t="s">
        <v>279</v>
      </c>
      <c r="D19" t="s">
        <v>227</v>
      </c>
      <c r="E19" t="s">
        <v>155</v>
      </c>
      <c r="F19" s="79">
        <v>0</v>
      </c>
      <c r="G19" t="s">
        <v>108</v>
      </c>
      <c r="H19" s="79">
        <v>0</v>
      </c>
      <c r="I19" s="79">
        <v>6.1097400000000004</v>
      </c>
      <c r="J19" s="79">
        <f t="shared" si="0"/>
        <v>-5.3437166568721191</v>
      </c>
      <c r="K19" s="79">
        <f>I19/'סכום נכסי הקרן'!$C$42*100</f>
        <v>4.342846931448016E-3</v>
      </c>
    </row>
    <row r="20" spans="2:11">
      <c r="B20" t="s">
        <v>1209</v>
      </c>
      <c r="C20" t="s">
        <v>302</v>
      </c>
      <c r="D20" t="s">
        <v>227</v>
      </c>
      <c r="E20" t="s">
        <v>155</v>
      </c>
      <c r="F20" s="79">
        <v>0</v>
      </c>
      <c r="G20" t="s">
        <v>108</v>
      </c>
      <c r="H20" s="79">
        <v>0</v>
      </c>
      <c r="I20" s="79">
        <v>14.318440000000001</v>
      </c>
      <c r="J20" s="79">
        <f t="shared" si="0"/>
        <v>-12.523231156878037</v>
      </c>
      <c r="K20" s="79">
        <f>I20/'סכום נכסי הקרן'!$C$42*100</f>
        <v>1.0177649657288611E-2</v>
      </c>
    </row>
    <row r="21" spans="2:11">
      <c r="B21" t="s">
        <v>1210</v>
      </c>
      <c r="C21" t="s">
        <v>405</v>
      </c>
      <c r="D21" t="s">
        <v>227</v>
      </c>
      <c r="E21" t="s">
        <v>989</v>
      </c>
      <c r="F21" s="79">
        <v>0</v>
      </c>
      <c r="G21" t="s">
        <v>108</v>
      </c>
      <c r="H21" s="79">
        <v>0</v>
      </c>
      <c r="I21" s="79">
        <v>8.8173100000000009</v>
      </c>
      <c r="J21" s="79">
        <f t="shared" si="0"/>
        <v>-7.7118185578772742</v>
      </c>
      <c r="K21" s="79">
        <f>I21/'סכום נכסי הקרן'!$C$42*100</f>
        <v>6.2674070708615926E-3</v>
      </c>
    </row>
    <row r="22" spans="2:11">
      <c r="B22" t="s">
        <v>1211</v>
      </c>
      <c r="C22" t="s">
        <v>321</v>
      </c>
      <c r="D22" t="s">
        <v>227</v>
      </c>
      <c r="E22" t="s">
        <v>156</v>
      </c>
      <c r="F22" s="79">
        <v>0</v>
      </c>
      <c r="G22" t="s">
        <v>108</v>
      </c>
      <c r="H22" s="79">
        <v>0</v>
      </c>
      <c r="I22" s="79">
        <v>22.838999999999999</v>
      </c>
      <c r="J22" s="79">
        <f t="shared" si="0"/>
        <v>-19.975505459528932</v>
      </c>
      <c r="K22" s="79">
        <f>I22/'סכום נכסי הקרן'!$C$42*100</f>
        <v>1.6234124703725726E-2</v>
      </c>
    </row>
    <row r="23" spans="2:11">
      <c r="B23" t="s">
        <v>1212</v>
      </c>
      <c r="C23" t="s">
        <v>444</v>
      </c>
      <c r="D23" t="s">
        <v>227</v>
      </c>
      <c r="E23" t="s">
        <v>155</v>
      </c>
      <c r="F23" s="79">
        <v>0</v>
      </c>
      <c r="G23" t="s">
        <v>108</v>
      </c>
      <c r="H23" s="79">
        <v>0</v>
      </c>
      <c r="I23" s="79">
        <v>0.47099999999999997</v>
      </c>
      <c r="J23" s="79">
        <f t="shared" si="0"/>
        <v>-0.41194724249915177</v>
      </c>
      <c r="K23" s="79">
        <f>I23/'סכום נכסי הקרן'!$C$42*100</f>
        <v>3.3479017187507408E-4</v>
      </c>
    </row>
    <row r="24" spans="2:11">
      <c r="B24" t="s">
        <v>1213</v>
      </c>
      <c r="C24" t="s">
        <v>447</v>
      </c>
      <c r="D24" t="s">
        <v>227</v>
      </c>
      <c r="E24" t="s">
        <v>155</v>
      </c>
      <c r="F24" s="79">
        <v>0</v>
      </c>
      <c r="G24" t="s">
        <v>108</v>
      </c>
      <c r="H24" s="79">
        <v>0</v>
      </c>
      <c r="I24" s="79">
        <v>2.5351499999999998</v>
      </c>
      <c r="J24" s="79">
        <f t="shared" si="0"/>
        <v>-2.217299473082218</v>
      </c>
      <c r="K24" s="79">
        <f>I24/'סכום נכסי הקרן'!$C$42*100</f>
        <v>1.802002769063894E-3</v>
      </c>
    </row>
    <row r="25" spans="2:11">
      <c r="B25" t="s">
        <v>1214</v>
      </c>
      <c r="C25" t="s">
        <v>333</v>
      </c>
      <c r="D25" t="s">
        <v>227</v>
      </c>
      <c r="E25" t="s">
        <v>155</v>
      </c>
      <c r="F25" s="79">
        <v>0</v>
      </c>
      <c r="G25" t="s">
        <v>108</v>
      </c>
      <c r="H25" s="79">
        <v>0</v>
      </c>
      <c r="I25" s="79">
        <v>5.5162008</v>
      </c>
      <c r="J25" s="79">
        <f t="shared" si="0"/>
        <v>-4.8245938612136205</v>
      </c>
      <c r="K25" s="79">
        <f>I25/'סכום נכסי הקרן'!$C$42*100</f>
        <v>3.9209550189584315E-3</v>
      </c>
    </row>
    <row r="26" spans="2:11">
      <c r="B26" t="s">
        <v>1215</v>
      </c>
      <c r="C26" t="s">
        <v>464</v>
      </c>
      <c r="D26" t="s">
        <v>227</v>
      </c>
      <c r="E26" t="s">
        <v>989</v>
      </c>
      <c r="F26" s="79">
        <v>0</v>
      </c>
      <c r="G26" t="s">
        <v>108</v>
      </c>
      <c r="H26" s="79">
        <v>0</v>
      </c>
      <c r="I26" s="79">
        <v>2.0196800000000001</v>
      </c>
      <c r="J26" s="79">
        <f t="shared" si="0"/>
        <v>-1.7664577637594203</v>
      </c>
      <c r="K26" s="79">
        <f>I26/'סכום נכסי הקרן'!$C$42*100</f>
        <v>1.435603002829405E-3</v>
      </c>
    </row>
    <row r="27" spans="2:11">
      <c r="B27" t="s">
        <v>1216</v>
      </c>
      <c r="C27" t="s">
        <v>480</v>
      </c>
      <c r="D27" t="s">
        <v>227</v>
      </c>
      <c r="E27" t="s">
        <v>989</v>
      </c>
      <c r="F27" s="79">
        <v>0</v>
      </c>
      <c r="G27" t="s">
        <v>108</v>
      </c>
      <c r="H27" s="79">
        <v>0</v>
      </c>
      <c r="I27" s="79">
        <v>5.3925000000000001</v>
      </c>
      <c r="J27" s="79">
        <f t="shared" si="0"/>
        <v>-4.7164023464472953</v>
      </c>
      <c r="K27" s="79">
        <f>I27/'סכום נכסי הקרן'!$C$42*100</f>
        <v>3.8330276047480617E-3</v>
      </c>
    </row>
    <row r="28" spans="2:11">
      <c r="B28" s="80" t="s">
        <v>232</v>
      </c>
      <c r="D28" s="19"/>
      <c r="E28" s="19"/>
      <c r="F28" s="19"/>
      <c r="G28" s="19"/>
      <c r="H28" s="81">
        <v>0</v>
      </c>
      <c r="I28" s="81">
        <v>0</v>
      </c>
      <c r="J28" s="81">
        <f t="shared" si="0"/>
        <v>0</v>
      </c>
      <c r="K28" s="81">
        <f>I28/'סכום נכסי הקרן'!$C$42*100</f>
        <v>0</v>
      </c>
    </row>
    <row r="29" spans="2:11">
      <c r="B29" t="s">
        <v>227</v>
      </c>
      <c r="C29" t="s">
        <v>227</v>
      </c>
      <c r="D29" t="s">
        <v>227</v>
      </c>
      <c r="E29" s="19"/>
      <c r="F29" s="79">
        <v>0</v>
      </c>
      <c r="G29" t="s">
        <v>227</v>
      </c>
      <c r="H29" s="79">
        <v>0</v>
      </c>
      <c r="I29" s="79">
        <v>0</v>
      </c>
      <c r="J29" s="79">
        <f t="shared" si="0"/>
        <v>0</v>
      </c>
      <c r="K29" s="79">
        <f>I29/'סכום נכסי הקרן'!$C$42*100</f>
        <v>0</v>
      </c>
    </row>
    <row r="30" spans="2:11">
      <c r="B30" t="s">
        <v>235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6" t="s">
        <v>190</v>
      </c>
    </row>
    <row r="2" spans="2:17">
      <c r="B2" s="2" t="s">
        <v>1</v>
      </c>
      <c r="C2" s="12" t="s">
        <v>1223</v>
      </c>
    </row>
    <row r="3" spans="2:17">
      <c r="B3" s="2" t="s">
        <v>2</v>
      </c>
      <c r="C3" s="86" t="s">
        <v>191</v>
      </c>
    </row>
    <row r="4" spans="2:17">
      <c r="B4" s="2" t="s">
        <v>3</v>
      </c>
      <c r="C4" s="86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C12+C17</f>
        <v>92.056247056000018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200</v>
      </c>
      <c r="C12" s="84">
        <f>SUM(C13:C16)</f>
        <v>92.056247056000018</v>
      </c>
    </row>
    <row r="13" spans="2:17">
      <c r="B13" t="s">
        <v>1217</v>
      </c>
      <c r="C13" s="79">
        <v>23.800071056000004</v>
      </c>
      <c r="D13" s="85">
        <v>42948</v>
      </c>
    </row>
    <row r="14" spans="2:17">
      <c r="B14" t="s">
        <v>1218</v>
      </c>
      <c r="C14" s="79">
        <v>41.027072000000025</v>
      </c>
      <c r="D14" s="85">
        <v>43100</v>
      </c>
    </row>
    <row r="15" spans="2:17">
      <c r="B15" t="s">
        <v>1219</v>
      </c>
      <c r="C15" s="79">
        <v>27.229104</v>
      </c>
      <c r="D15" s="85">
        <v>43205</v>
      </c>
    </row>
    <row r="16" spans="2:17">
      <c r="B16"/>
      <c r="C16" s="79"/>
      <c r="D16" s="85"/>
    </row>
    <row r="17" spans="2:4">
      <c r="B17" s="83" t="s">
        <v>232</v>
      </c>
      <c r="C17" s="84">
        <f>SUM(C18:C51)</f>
        <v>0</v>
      </c>
    </row>
    <row r="18" spans="2:4">
      <c r="B18"/>
      <c r="C18" s="79"/>
      <c r="D18" s="85"/>
    </row>
    <row r="19" spans="2:4">
      <c r="B19"/>
      <c r="C19" s="79"/>
      <c r="D19" s="85"/>
    </row>
    <row r="20" spans="2:4">
      <c r="B20"/>
      <c r="C20" s="79"/>
      <c r="D20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6" t="s">
        <v>190</v>
      </c>
    </row>
    <row r="2" spans="2:18">
      <c r="B2" s="2" t="s">
        <v>1</v>
      </c>
      <c r="C2" s="12" t="s">
        <v>1223</v>
      </c>
    </row>
    <row r="3" spans="2:18">
      <c r="B3" s="2" t="s">
        <v>2</v>
      </c>
      <c r="C3" s="86" t="s">
        <v>191</v>
      </c>
    </row>
    <row r="4" spans="2:18">
      <c r="B4" s="2" t="s">
        <v>3</v>
      </c>
      <c r="C4" s="86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9">
        <v>0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9">
        <v>0</v>
      </c>
      <c r="I16" t="s">
        <v>227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9">
        <v>0</v>
      </c>
      <c r="I18" t="s">
        <v>227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9">
        <v>0</v>
      </c>
      <c r="I20" t="s">
        <v>227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9">
        <v>0</v>
      </c>
      <c r="I23" t="s">
        <v>227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9">
        <v>0</v>
      </c>
      <c r="I25" t="s">
        <v>227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6" t="s">
        <v>190</v>
      </c>
    </row>
    <row r="2" spans="2:18">
      <c r="B2" s="2" t="s">
        <v>1</v>
      </c>
      <c r="C2" s="12" t="s">
        <v>1223</v>
      </c>
    </row>
    <row r="3" spans="2:18">
      <c r="B3" s="2" t="s">
        <v>2</v>
      </c>
      <c r="C3" s="86" t="s">
        <v>191</v>
      </c>
    </row>
    <row r="4" spans="2:18">
      <c r="B4" s="2" t="s">
        <v>3</v>
      </c>
      <c r="C4" s="86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1039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9">
        <v>0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1040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9">
        <v>0</v>
      </c>
      <c r="I16" t="s">
        <v>227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9">
        <v>0</v>
      </c>
      <c r="I18" t="s">
        <v>227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9">
        <v>0</v>
      </c>
      <c r="I20" t="s">
        <v>227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9">
        <v>0</v>
      </c>
      <c r="I23" t="s">
        <v>227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1048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9">
        <v>0</v>
      </c>
      <c r="I25" t="s">
        <v>227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6" t="s">
        <v>190</v>
      </c>
    </row>
    <row r="2" spans="2:52">
      <c r="B2" s="2" t="s">
        <v>1</v>
      </c>
      <c r="C2" s="12" t="s">
        <v>1223</v>
      </c>
    </row>
    <row r="3" spans="2:52">
      <c r="B3" s="2" t="s">
        <v>2</v>
      </c>
      <c r="C3" s="86" t="s">
        <v>191</v>
      </c>
    </row>
    <row r="4" spans="2:52">
      <c r="B4" s="2" t="s">
        <v>3</v>
      </c>
      <c r="C4" s="86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236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227</v>
      </c>
      <c r="C14" t="s">
        <v>227</v>
      </c>
      <c r="D14" s="16"/>
      <c r="E14" t="s">
        <v>227</v>
      </c>
      <c r="H14" s="79">
        <v>0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237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227</v>
      </c>
      <c r="C16" t="s">
        <v>227</v>
      </c>
      <c r="D16" s="16"/>
      <c r="E16" t="s">
        <v>227</v>
      </c>
      <c r="H16" s="79">
        <v>0</v>
      </c>
      <c r="I16" t="s">
        <v>227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227</v>
      </c>
      <c r="C17" t="s">
        <v>227</v>
      </c>
      <c r="D17" s="16"/>
      <c r="E17" t="s">
        <v>227</v>
      </c>
      <c r="H17" s="79">
        <v>0</v>
      </c>
      <c r="I17" t="s">
        <v>227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C18" t="s">
        <v>227</v>
      </c>
      <c r="D18" s="16"/>
      <c r="E18" t="s">
        <v>227</v>
      </c>
      <c r="H18" s="79">
        <v>0</v>
      </c>
      <c r="I18" t="s">
        <v>227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238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227</v>
      </c>
      <c r="C20" t="s">
        <v>227</v>
      </c>
      <c r="D20" s="16"/>
      <c r="E20" t="s">
        <v>227</v>
      </c>
      <c r="H20" s="79">
        <v>0</v>
      </c>
      <c r="I20" t="s">
        <v>227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232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239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9">
        <v>0</v>
      </c>
      <c r="I23" t="s">
        <v>227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240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9">
        <v>0</v>
      </c>
      <c r="I25" t="s">
        <v>227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6" t="s">
        <v>190</v>
      </c>
    </row>
    <row r="2" spans="2:23">
      <c r="B2" s="2" t="s">
        <v>1</v>
      </c>
      <c r="C2" s="12" t="s">
        <v>1223</v>
      </c>
    </row>
    <row r="3" spans="2:23">
      <c r="B3" s="2" t="s">
        <v>2</v>
      </c>
      <c r="C3" s="86" t="s">
        <v>191</v>
      </c>
    </row>
    <row r="4" spans="2:23">
      <c r="B4" s="2" t="s">
        <v>3</v>
      </c>
      <c r="C4" s="86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1039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9">
        <v>0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1040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9">
        <v>0</v>
      </c>
      <c r="I16" t="s">
        <v>227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9">
        <v>0</v>
      </c>
      <c r="I18" t="s">
        <v>227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9">
        <v>0</v>
      </c>
      <c r="I20" t="s">
        <v>227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6" t="s">
        <v>190</v>
      </c>
    </row>
    <row r="2" spans="2:67">
      <c r="B2" s="2" t="s">
        <v>1</v>
      </c>
      <c r="C2" s="12" t="s">
        <v>1223</v>
      </c>
    </row>
    <row r="3" spans="2:67">
      <c r="B3" s="2" t="s">
        <v>2</v>
      </c>
      <c r="C3" s="86" t="s">
        <v>191</v>
      </c>
    </row>
    <row r="4" spans="2:67">
      <c r="B4" s="2" t="s">
        <v>3</v>
      </c>
      <c r="C4" s="86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9">
        <v>0</v>
      </c>
      <c r="L14" t="s">
        <v>227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9">
        <v>0</v>
      </c>
      <c r="L16" t="s">
        <v>227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9">
        <v>0</v>
      </c>
      <c r="L18" t="s">
        <v>227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9">
        <v>0</v>
      </c>
      <c r="L21" t="s">
        <v>227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9">
        <v>0</v>
      </c>
      <c r="L23" t="s">
        <v>227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K12" sqref="K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6" t="s">
        <v>190</v>
      </c>
    </row>
    <row r="2" spans="2:65">
      <c r="B2" s="2" t="s">
        <v>1</v>
      </c>
      <c r="C2" s="12" t="s">
        <v>1223</v>
      </c>
    </row>
    <row r="3" spans="2:65">
      <c r="B3" s="2" t="s">
        <v>2</v>
      </c>
      <c r="C3" s="86" t="s">
        <v>191</v>
      </c>
    </row>
    <row r="4" spans="2:65">
      <c r="B4" s="2" t="s">
        <v>3</v>
      </c>
      <c r="C4" s="86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241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9">
        <v>0</v>
      </c>
      <c r="L14" t="s">
        <v>227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237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9">
        <v>0</v>
      </c>
      <c r="L16" t="s">
        <v>227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242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9">
        <v>0</v>
      </c>
      <c r="L18" t="s">
        <v>227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9">
        <v>0</v>
      </c>
      <c r="L20" t="s">
        <v>227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232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243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9">
        <v>0</v>
      </c>
      <c r="L23" t="s">
        <v>227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244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9">
        <v>0</v>
      </c>
      <c r="L25" t="s">
        <v>227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235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8" sqref="D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6" t="s">
        <v>190</v>
      </c>
    </row>
    <row r="2" spans="2:61">
      <c r="B2" s="2" t="s">
        <v>1</v>
      </c>
      <c r="C2" s="12" t="s">
        <v>1223</v>
      </c>
    </row>
    <row r="3" spans="2:61">
      <c r="B3" s="2" t="s">
        <v>2</v>
      </c>
      <c r="C3" s="86" t="s">
        <v>191</v>
      </c>
    </row>
    <row r="4" spans="2:61">
      <c r="B4" s="2" t="s">
        <v>3</v>
      </c>
      <c r="C4" s="86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6240818.1500000004</v>
      </c>
      <c r="J11" s="7"/>
      <c r="K11" s="78">
        <v>61697.398404433647</v>
      </c>
      <c r="L11" s="7"/>
      <c r="M11" s="78">
        <v>100</v>
      </c>
      <c r="N11" s="78">
        <v>43.85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6102821.1500000004</v>
      </c>
      <c r="K12" s="81">
        <v>48695.845919040003</v>
      </c>
      <c r="M12" s="81">
        <v>78.930000000000007</v>
      </c>
      <c r="N12" s="81">
        <v>34.61</v>
      </c>
    </row>
    <row r="13" spans="2:61">
      <c r="B13" s="80" t="s">
        <v>246</v>
      </c>
      <c r="E13" s="16"/>
      <c r="F13" s="16"/>
      <c r="G13" s="16"/>
      <c r="I13" s="81">
        <v>5338090.67</v>
      </c>
      <c r="K13" s="81">
        <v>35724.109140699999</v>
      </c>
      <c r="M13" s="81">
        <v>57.9</v>
      </c>
      <c r="N13" s="81">
        <v>25.39</v>
      </c>
    </row>
    <row r="14" spans="2:61">
      <c r="B14" t="s">
        <v>247</v>
      </c>
      <c r="C14" t="s">
        <v>248</v>
      </c>
      <c r="D14" t="s">
        <v>106</v>
      </c>
      <c r="E14" t="s">
        <v>129</v>
      </c>
      <c r="F14" t="s">
        <v>249</v>
      </c>
      <c r="G14" t="s">
        <v>250</v>
      </c>
      <c r="H14" t="s">
        <v>108</v>
      </c>
      <c r="I14" s="79">
        <v>12132</v>
      </c>
      <c r="J14" s="79">
        <v>11910</v>
      </c>
      <c r="K14" s="79">
        <v>1444.9212</v>
      </c>
      <c r="L14" s="79">
        <v>0</v>
      </c>
      <c r="M14" s="79">
        <v>2.34</v>
      </c>
      <c r="N14" s="79">
        <v>1.03</v>
      </c>
    </row>
    <row r="15" spans="2:61">
      <c r="B15" t="s">
        <v>251</v>
      </c>
      <c r="C15" t="s">
        <v>252</v>
      </c>
      <c r="D15" t="s">
        <v>106</v>
      </c>
      <c r="E15" t="s">
        <v>129</v>
      </c>
      <c r="F15" t="s">
        <v>253</v>
      </c>
      <c r="G15" t="s">
        <v>250</v>
      </c>
      <c r="H15" t="s">
        <v>108</v>
      </c>
      <c r="I15" s="79">
        <v>16496</v>
      </c>
      <c r="J15" s="79">
        <v>14640</v>
      </c>
      <c r="K15" s="79">
        <v>2415.0144</v>
      </c>
      <c r="L15" s="79">
        <v>0</v>
      </c>
      <c r="M15" s="79">
        <v>3.91</v>
      </c>
      <c r="N15" s="79">
        <v>1.72</v>
      </c>
    </row>
    <row r="16" spans="2:61">
      <c r="B16" t="s">
        <v>254</v>
      </c>
      <c r="C16" t="s">
        <v>255</v>
      </c>
      <c r="D16" t="s">
        <v>106</v>
      </c>
      <c r="E16" t="s">
        <v>129</v>
      </c>
      <c r="F16" t="s">
        <v>256</v>
      </c>
      <c r="G16" t="s">
        <v>250</v>
      </c>
      <c r="H16" t="s">
        <v>108</v>
      </c>
      <c r="I16" s="79">
        <v>4000</v>
      </c>
      <c r="J16" s="79">
        <v>24480</v>
      </c>
      <c r="K16" s="79">
        <v>979.2</v>
      </c>
      <c r="L16" s="79">
        <v>0</v>
      </c>
      <c r="M16" s="79">
        <v>1.59</v>
      </c>
      <c r="N16" s="79">
        <v>0.7</v>
      </c>
    </row>
    <row r="17" spans="2:14">
      <c r="B17" t="s">
        <v>257</v>
      </c>
      <c r="C17" t="s">
        <v>258</v>
      </c>
      <c r="D17" t="s">
        <v>106</v>
      </c>
      <c r="E17" t="s">
        <v>129</v>
      </c>
      <c r="F17" t="s">
        <v>259</v>
      </c>
      <c r="G17" t="s">
        <v>260</v>
      </c>
      <c r="H17" t="s">
        <v>108</v>
      </c>
      <c r="I17" s="79">
        <v>20013</v>
      </c>
      <c r="J17" s="79">
        <v>1910</v>
      </c>
      <c r="K17" s="79">
        <v>382.24829999999997</v>
      </c>
      <c r="L17" s="79">
        <v>0.01</v>
      </c>
      <c r="M17" s="79">
        <v>0.62</v>
      </c>
      <c r="N17" s="79">
        <v>0.27</v>
      </c>
    </row>
    <row r="18" spans="2:14">
      <c r="B18" t="s">
        <v>261</v>
      </c>
      <c r="C18" t="s">
        <v>262</v>
      </c>
      <c r="D18" t="s">
        <v>106</v>
      </c>
      <c r="E18" t="s">
        <v>129</v>
      </c>
      <c r="F18" t="s">
        <v>263</v>
      </c>
      <c r="G18" t="s">
        <v>264</v>
      </c>
      <c r="H18" t="s">
        <v>108</v>
      </c>
      <c r="I18" s="79">
        <v>3301</v>
      </c>
      <c r="J18" s="79">
        <v>41460</v>
      </c>
      <c r="K18" s="79">
        <v>1368.5945999999999</v>
      </c>
      <c r="L18" s="79">
        <v>0.01</v>
      </c>
      <c r="M18" s="79">
        <v>2.2200000000000002</v>
      </c>
      <c r="N18" s="79">
        <v>0.97</v>
      </c>
    </row>
    <row r="19" spans="2:14">
      <c r="B19" t="s">
        <v>265</v>
      </c>
      <c r="C19" t="s">
        <v>266</v>
      </c>
      <c r="D19" t="s">
        <v>106</v>
      </c>
      <c r="E19" t="s">
        <v>129</v>
      </c>
      <c r="F19" t="s">
        <v>267</v>
      </c>
      <c r="G19" t="s">
        <v>268</v>
      </c>
      <c r="H19" t="s">
        <v>108</v>
      </c>
      <c r="I19" s="79">
        <v>95284</v>
      </c>
      <c r="J19" s="79">
        <v>851</v>
      </c>
      <c r="K19" s="79">
        <v>810.86684000000002</v>
      </c>
      <c r="L19" s="79">
        <v>0.01</v>
      </c>
      <c r="M19" s="79">
        <v>1.31</v>
      </c>
      <c r="N19" s="79">
        <v>0.57999999999999996</v>
      </c>
    </row>
    <row r="20" spans="2:14">
      <c r="B20" t="s">
        <v>269</v>
      </c>
      <c r="C20" t="s">
        <v>270</v>
      </c>
      <c r="D20" t="s">
        <v>106</v>
      </c>
      <c r="E20" t="s">
        <v>129</v>
      </c>
      <c r="F20" t="s">
        <v>271</v>
      </c>
      <c r="G20" t="s">
        <v>268</v>
      </c>
      <c r="H20" t="s">
        <v>108</v>
      </c>
      <c r="I20" s="79">
        <v>131107</v>
      </c>
      <c r="J20" s="79">
        <v>2208</v>
      </c>
      <c r="K20" s="79">
        <v>2894.84256</v>
      </c>
      <c r="L20" s="79">
        <v>0.01</v>
      </c>
      <c r="M20" s="79">
        <v>4.6900000000000004</v>
      </c>
      <c r="N20" s="79">
        <v>2.06</v>
      </c>
    </row>
    <row r="21" spans="2:14">
      <c r="B21" t="s">
        <v>272</v>
      </c>
      <c r="C21" t="s">
        <v>273</v>
      </c>
      <c r="D21" t="s">
        <v>106</v>
      </c>
      <c r="E21" t="s">
        <v>129</v>
      </c>
      <c r="F21" t="s">
        <v>274</v>
      </c>
      <c r="G21" t="s">
        <v>268</v>
      </c>
      <c r="H21" t="s">
        <v>108</v>
      </c>
      <c r="I21" s="79">
        <v>138250</v>
      </c>
      <c r="J21" s="79">
        <v>1600</v>
      </c>
      <c r="K21" s="79">
        <v>2212</v>
      </c>
      <c r="L21" s="79">
        <v>0.01</v>
      </c>
      <c r="M21" s="79">
        <v>3.59</v>
      </c>
      <c r="N21" s="79">
        <v>1.57</v>
      </c>
    </row>
    <row r="22" spans="2:14">
      <c r="B22" t="s">
        <v>275</v>
      </c>
      <c r="C22" t="s">
        <v>276</v>
      </c>
      <c r="D22" t="s">
        <v>106</v>
      </c>
      <c r="E22" t="s">
        <v>129</v>
      </c>
      <c r="F22" t="s">
        <v>277</v>
      </c>
      <c r="G22" t="s">
        <v>268</v>
      </c>
      <c r="H22" t="s">
        <v>108</v>
      </c>
      <c r="I22" s="79">
        <v>23589</v>
      </c>
      <c r="J22" s="79">
        <v>6144</v>
      </c>
      <c r="K22" s="79">
        <v>1449.30816</v>
      </c>
      <c r="L22" s="79">
        <v>0.01</v>
      </c>
      <c r="M22" s="79">
        <v>2.35</v>
      </c>
      <c r="N22" s="79">
        <v>1.03</v>
      </c>
    </row>
    <row r="23" spans="2:14">
      <c r="B23" t="s">
        <v>278</v>
      </c>
      <c r="C23" t="s">
        <v>279</v>
      </c>
      <c r="D23" t="s">
        <v>106</v>
      </c>
      <c r="E23" t="s">
        <v>129</v>
      </c>
      <c r="F23" t="s">
        <v>280</v>
      </c>
      <c r="G23" t="s">
        <v>268</v>
      </c>
      <c r="H23" t="s">
        <v>108</v>
      </c>
      <c r="I23" s="79">
        <v>9275</v>
      </c>
      <c r="J23" s="79">
        <v>5895</v>
      </c>
      <c r="K23" s="79">
        <v>546.76125000000002</v>
      </c>
      <c r="L23" s="79">
        <v>0.01</v>
      </c>
      <c r="M23" s="79">
        <v>0.89</v>
      </c>
      <c r="N23" s="79">
        <v>0.39</v>
      </c>
    </row>
    <row r="24" spans="2:14">
      <c r="B24" t="s">
        <v>281</v>
      </c>
      <c r="C24" t="s">
        <v>282</v>
      </c>
      <c r="D24" t="s">
        <v>106</v>
      </c>
      <c r="E24" t="s">
        <v>129</v>
      </c>
      <c r="F24" t="s">
        <v>283</v>
      </c>
      <c r="G24" t="s">
        <v>284</v>
      </c>
      <c r="H24" t="s">
        <v>108</v>
      </c>
      <c r="I24" s="79">
        <v>400</v>
      </c>
      <c r="J24" s="79">
        <v>2932</v>
      </c>
      <c r="K24" s="79">
        <v>11.728</v>
      </c>
      <c r="L24" s="79">
        <v>0</v>
      </c>
      <c r="M24" s="79">
        <v>0.02</v>
      </c>
      <c r="N24" s="79">
        <v>0.01</v>
      </c>
    </row>
    <row r="25" spans="2:14">
      <c r="B25" t="s">
        <v>285</v>
      </c>
      <c r="C25" t="s">
        <v>286</v>
      </c>
      <c r="D25" t="s">
        <v>106</v>
      </c>
      <c r="E25" t="s">
        <v>129</v>
      </c>
      <c r="F25" t="s">
        <v>287</v>
      </c>
      <c r="G25" t="s">
        <v>288</v>
      </c>
      <c r="H25" t="s">
        <v>108</v>
      </c>
      <c r="I25" s="79">
        <v>397726</v>
      </c>
      <c r="J25" s="79">
        <v>246</v>
      </c>
      <c r="K25" s="79">
        <v>978.40596000000005</v>
      </c>
      <c r="L25" s="79">
        <v>0.01</v>
      </c>
      <c r="M25" s="79">
        <v>1.59</v>
      </c>
      <c r="N25" s="79">
        <v>0.7</v>
      </c>
    </row>
    <row r="26" spans="2:14">
      <c r="B26" t="s">
        <v>289</v>
      </c>
      <c r="C26" t="s">
        <v>290</v>
      </c>
      <c r="D26" t="s">
        <v>106</v>
      </c>
      <c r="E26" t="s">
        <v>129</v>
      </c>
      <c r="F26" t="s">
        <v>291</v>
      </c>
      <c r="G26" t="s">
        <v>288</v>
      </c>
      <c r="H26" t="s">
        <v>108</v>
      </c>
      <c r="I26" s="79">
        <v>294561</v>
      </c>
      <c r="J26" s="79">
        <v>143.4</v>
      </c>
      <c r="K26" s="79">
        <v>422.40047399999997</v>
      </c>
      <c r="L26" s="79">
        <v>0.01</v>
      </c>
      <c r="M26" s="79">
        <v>0.68</v>
      </c>
      <c r="N26" s="79">
        <v>0.3</v>
      </c>
    </row>
    <row r="27" spans="2:14">
      <c r="B27" t="s">
        <v>292</v>
      </c>
      <c r="C27" t="s">
        <v>293</v>
      </c>
      <c r="D27" t="s">
        <v>106</v>
      </c>
      <c r="E27" t="s">
        <v>129</v>
      </c>
      <c r="F27" t="s">
        <v>294</v>
      </c>
      <c r="G27" t="s">
        <v>288</v>
      </c>
      <c r="H27" t="s">
        <v>108</v>
      </c>
      <c r="I27" s="79">
        <v>19922</v>
      </c>
      <c r="J27" s="79">
        <v>1319</v>
      </c>
      <c r="K27" s="79">
        <v>262.77118000000002</v>
      </c>
      <c r="L27" s="79">
        <v>0</v>
      </c>
      <c r="M27" s="79">
        <v>0.43</v>
      </c>
      <c r="N27" s="79">
        <v>0.19</v>
      </c>
    </row>
    <row r="28" spans="2:14">
      <c r="B28" t="s">
        <v>295</v>
      </c>
      <c r="C28" t="s">
        <v>296</v>
      </c>
      <c r="D28" t="s">
        <v>106</v>
      </c>
      <c r="E28" t="s">
        <v>129</v>
      </c>
      <c r="F28" t="s">
        <v>297</v>
      </c>
      <c r="G28" t="s">
        <v>288</v>
      </c>
      <c r="H28" t="s">
        <v>108</v>
      </c>
      <c r="I28" s="79">
        <v>3669061</v>
      </c>
      <c r="J28" s="79">
        <v>63.4</v>
      </c>
      <c r="K28" s="79">
        <v>2326.1846740000001</v>
      </c>
      <c r="L28" s="79">
        <v>0.03</v>
      </c>
      <c r="M28" s="79">
        <v>3.77</v>
      </c>
      <c r="N28" s="79">
        <v>1.65</v>
      </c>
    </row>
    <row r="29" spans="2:14">
      <c r="B29" t="s">
        <v>298</v>
      </c>
      <c r="C29" t="s">
        <v>299</v>
      </c>
      <c r="D29" t="s">
        <v>106</v>
      </c>
      <c r="E29" t="s">
        <v>129</v>
      </c>
      <c r="F29" t="s">
        <v>300</v>
      </c>
      <c r="G29" t="s">
        <v>288</v>
      </c>
      <c r="H29" t="s">
        <v>108</v>
      </c>
      <c r="I29" s="79">
        <v>1828</v>
      </c>
      <c r="J29" s="79">
        <v>60000</v>
      </c>
      <c r="K29" s="79">
        <v>1096.8</v>
      </c>
      <c r="L29" s="79">
        <v>0.02</v>
      </c>
      <c r="M29" s="79">
        <v>1.78</v>
      </c>
      <c r="N29" s="79">
        <v>0.78</v>
      </c>
    </row>
    <row r="30" spans="2:14">
      <c r="B30" t="s">
        <v>301</v>
      </c>
      <c r="C30" t="s">
        <v>302</v>
      </c>
      <c r="D30" t="s">
        <v>106</v>
      </c>
      <c r="E30" t="s">
        <v>129</v>
      </c>
      <c r="F30" t="s">
        <v>303</v>
      </c>
      <c r="G30" t="s">
        <v>304</v>
      </c>
      <c r="H30" t="s">
        <v>108</v>
      </c>
      <c r="I30" s="79">
        <v>94344</v>
      </c>
      <c r="J30" s="79">
        <v>1540</v>
      </c>
      <c r="K30" s="79">
        <v>1452.8976</v>
      </c>
      <c r="L30" s="79">
        <v>0.01</v>
      </c>
      <c r="M30" s="79">
        <v>2.35</v>
      </c>
      <c r="N30" s="79">
        <v>1.03</v>
      </c>
    </row>
    <row r="31" spans="2:14">
      <c r="B31" t="s">
        <v>305</v>
      </c>
      <c r="C31" t="s">
        <v>306</v>
      </c>
      <c r="D31" t="s">
        <v>106</v>
      </c>
      <c r="E31" t="s">
        <v>129</v>
      </c>
      <c r="F31" t="s">
        <v>307</v>
      </c>
      <c r="G31" t="s">
        <v>308</v>
      </c>
      <c r="H31" t="s">
        <v>108</v>
      </c>
      <c r="I31" s="79">
        <v>6910.67</v>
      </c>
      <c r="J31" s="79">
        <v>8381</v>
      </c>
      <c r="K31" s="79">
        <v>579.18325270000003</v>
      </c>
      <c r="L31" s="79">
        <v>0.01</v>
      </c>
      <c r="M31" s="79">
        <v>0.94</v>
      </c>
      <c r="N31" s="79">
        <v>0.41</v>
      </c>
    </row>
    <row r="32" spans="2:14">
      <c r="B32" t="s">
        <v>309</v>
      </c>
      <c r="C32" t="s">
        <v>310</v>
      </c>
      <c r="D32" t="s">
        <v>106</v>
      </c>
      <c r="E32" t="s">
        <v>129</v>
      </c>
      <c r="F32" t="s">
        <v>311</v>
      </c>
      <c r="G32" t="s">
        <v>312</v>
      </c>
      <c r="H32" t="s">
        <v>108</v>
      </c>
      <c r="I32" s="79">
        <v>7075</v>
      </c>
      <c r="J32" s="79">
        <v>20250</v>
      </c>
      <c r="K32" s="79">
        <v>1432.6875</v>
      </c>
      <c r="L32" s="79">
        <v>0.01</v>
      </c>
      <c r="M32" s="79">
        <v>2.3199999999999998</v>
      </c>
      <c r="N32" s="79">
        <v>1.02</v>
      </c>
    </row>
    <row r="33" spans="2:14">
      <c r="B33" t="s">
        <v>313</v>
      </c>
      <c r="C33" t="s">
        <v>314</v>
      </c>
      <c r="D33" t="s">
        <v>106</v>
      </c>
      <c r="E33" t="s">
        <v>129</v>
      </c>
      <c r="F33" t="s">
        <v>315</v>
      </c>
      <c r="G33" t="s">
        <v>312</v>
      </c>
      <c r="H33" t="s">
        <v>108</v>
      </c>
      <c r="I33" s="79">
        <v>14333</v>
      </c>
      <c r="J33" s="79">
        <v>6195</v>
      </c>
      <c r="K33" s="79">
        <v>887.92935</v>
      </c>
      <c r="L33" s="79">
        <v>0.01</v>
      </c>
      <c r="M33" s="79">
        <v>1.44</v>
      </c>
      <c r="N33" s="79">
        <v>0.63</v>
      </c>
    </row>
    <row r="34" spans="2:14">
      <c r="B34" t="s">
        <v>316</v>
      </c>
      <c r="C34" t="s">
        <v>317</v>
      </c>
      <c r="D34" t="s">
        <v>106</v>
      </c>
      <c r="E34" t="s">
        <v>129</v>
      </c>
      <c r="F34" t="s">
        <v>318</v>
      </c>
      <c r="G34" t="s">
        <v>319</v>
      </c>
      <c r="H34" t="s">
        <v>108</v>
      </c>
      <c r="I34" s="79">
        <v>2970</v>
      </c>
      <c r="J34" s="79">
        <v>4661</v>
      </c>
      <c r="K34" s="79">
        <v>138.43170000000001</v>
      </c>
      <c r="L34" s="79">
        <v>0</v>
      </c>
      <c r="M34" s="79">
        <v>0.22</v>
      </c>
      <c r="N34" s="79">
        <v>0.1</v>
      </c>
    </row>
    <row r="35" spans="2:14">
      <c r="B35" t="s">
        <v>320</v>
      </c>
      <c r="C35" t="s">
        <v>321</v>
      </c>
      <c r="D35" t="s">
        <v>106</v>
      </c>
      <c r="E35" t="s">
        <v>129</v>
      </c>
      <c r="F35" t="s">
        <v>322</v>
      </c>
      <c r="G35" t="s">
        <v>319</v>
      </c>
      <c r="H35" t="s">
        <v>108</v>
      </c>
      <c r="I35" s="79">
        <v>23465</v>
      </c>
      <c r="J35" s="79">
        <v>3412</v>
      </c>
      <c r="K35" s="79">
        <v>800.62580000000003</v>
      </c>
      <c r="L35" s="79">
        <v>0.02</v>
      </c>
      <c r="M35" s="79">
        <v>1.3</v>
      </c>
      <c r="N35" s="79">
        <v>0.56999999999999995</v>
      </c>
    </row>
    <row r="36" spans="2:14">
      <c r="B36" t="s">
        <v>323</v>
      </c>
      <c r="C36" t="s">
        <v>324</v>
      </c>
      <c r="D36" t="s">
        <v>106</v>
      </c>
      <c r="E36" t="s">
        <v>129</v>
      </c>
      <c r="F36" t="s">
        <v>325</v>
      </c>
      <c r="G36" t="s">
        <v>319</v>
      </c>
      <c r="H36" t="s">
        <v>108</v>
      </c>
      <c r="I36" s="79">
        <v>12659</v>
      </c>
      <c r="J36" s="79">
        <v>3725</v>
      </c>
      <c r="K36" s="79">
        <v>471.54775000000001</v>
      </c>
      <c r="L36" s="79">
        <v>0.01</v>
      </c>
      <c r="M36" s="79">
        <v>0.76</v>
      </c>
      <c r="N36" s="79">
        <v>0.34</v>
      </c>
    </row>
    <row r="37" spans="2:14">
      <c r="B37" t="s">
        <v>326</v>
      </c>
      <c r="C37" t="s">
        <v>327</v>
      </c>
      <c r="D37" t="s">
        <v>106</v>
      </c>
      <c r="E37" t="s">
        <v>129</v>
      </c>
      <c r="F37" t="s">
        <v>328</v>
      </c>
      <c r="G37" t="s">
        <v>319</v>
      </c>
      <c r="H37" t="s">
        <v>108</v>
      </c>
      <c r="I37" s="79">
        <v>8357</v>
      </c>
      <c r="J37" s="79">
        <v>20150</v>
      </c>
      <c r="K37" s="79">
        <v>1683.9355</v>
      </c>
      <c r="L37" s="79">
        <v>0.02</v>
      </c>
      <c r="M37" s="79">
        <v>2.73</v>
      </c>
      <c r="N37" s="79">
        <v>1.2</v>
      </c>
    </row>
    <row r="38" spans="2:14">
      <c r="B38" t="s">
        <v>329</v>
      </c>
      <c r="C38" t="s">
        <v>330</v>
      </c>
      <c r="D38" t="s">
        <v>106</v>
      </c>
      <c r="E38" t="s">
        <v>129</v>
      </c>
      <c r="F38" t="s">
        <v>331</v>
      </c>
      <c r="G38" t="s">
        <v>319</v>
      </c>
      <c r="H38" t="s">
        <v>108</v>
      </c>
      <c r="I38" s="79">
        <v>14261</v>
      </c>
      <c r="J38" s="79">
        <v>19220</v>
      </c>
      <c r="K38" s="79">
        <v>2740.9641999999999</v>
      </c>
      <c r="L38" s="79">
        <v>0.01</v>
      </c>
      <c r="M38" s="79">
        <v>4.4400000000000004</v>
      </c>
      <c r="N38" s="79">
        <v>1.95</v>
      </c>
    </row>
    <row r="39" spans="2:14">
      <c r="B39" t="s">
        <v>332</v>
      </c>
      <c r="C39" t="s">
        <v>333</v>
      </c>
      <c r="D39" t="s">
        <v>106</v>
      </c>
      <c r="E39" t="s">
        <v>129</v>
      </c>
      <c r="F39" t="s">
        <v>334</v>
      </c>
      <c r="G39" t="s">
        <v>131</v>
      </c>
      <c r="H39" t="s">
        <v>108</v>
      </c>
      <c r="I39" s="79">
        <v>9306</v>
      </c>
      <c r="J39" s="79">
        <v>20560</v>
      </c>
      <c r="K39" s="79">
        <v>1913.3136</v>
      </c>
      <c r="L39" s="79">
        <v>0.02</v>
      </c>
      <c r="M39" s="79">
        <v>3.1</v>
      </c>
      <c r="N39" s="79">
        <v>1.36</v>
      </c>
    </row>
    <row r="40" spans="2:14">
      <c r="B40" t="s">
        <v>335</v>
      </c>
      <c r="C40" t="s">
        <v>336</v>
      </c>
      <c r="D40" t="s">
        <v>106</v>
      </c>
      <c r="E40" t="s">
        <v>129</v>
      </c>
      <c r="F40" t="s">
        <v>337</v>
      </c>
      <c r="G40" t="s">
        <v>135</v>
      </c>
      <c r="H40" t="s">
        <v>108</v>
      </c>
      <c r="I40" s="79">
        <v>6900</v>
      </c>
      <c r="J40" s="79">
        <v>24340</v>
      </c>
      <c r="K40" s="79">
        <v>1679.46</v>
      </c>
      <c r="L40" s="79">
        <v>0.01</v>
      </c>
      <c r="M40" s="79">
        <v>2.72</v>
      </c>
      <c r="N40" s="79">
        <v>1.19</v>
      </c>
    </row>
    <row r="41" spans="2:14">
      <c r="B41" t="s">
        <v>338</v>
      </c>
      <c r="C41" t="s">
        <v>339</v>
      </c>
      <c r="D41" t="s">
        <v>106</v>
      </c>
      <c r="E41" t="s">
        <v>129</v>
      </c>
      <c r="F41" t="s">
        <v>340</v>
      </c>
      <c r="G41" t="s">
        <v>138</v>
      </c>
      <c r="H41" t="s">
        <v>108</v>
      </c>
      <c r="I41" s="79">
        <v>278774</v>
      </c>
      <c r="J41" s="79">
        <v>651</v>
      </c>
      <c r="K41" s="79">
        <v>1814.8187399999999</v>
      </c>
      <c r="L41" s="79">
        <v>0.01</v>
      </c>
      <c r="M41" s="79">
        <v>2.94</v>
      </c>
      <c r="N41" s="79">
        <v>1.29</v>
      </c>
    </row>
    <row r="42" spans="2:14">
      <c r="B42" t="s">
        <v>341</v>
      </c>
      <c r="C42" t="s">
        <v>342</v>
      </c>
      <c r="D42" t="s">
        <v>106</v>
      </c>
      <c r="E42" t="s">
        <v>129</v>
      </c>
      <c r="F42" t="s">
        <v>343</v>
      </c>
      <c r="G42" t="s">
        <v>138</v>
      </c>
      <c r="H42" t="s">
        <v>108</v>
      </c>
      <c r="I42" s="79">
        <v>15783</v>
      </c>
      <c r="J42" s="79">
        <v>1905</v>
      </c>
      <c r="K42" s="79">
        <v>300.66615000000002</v>
      </c>
      <c r="L42" s="79">
        <v>0.01</v>
      </c>
      <c r="M42" s="79">
        <v>0.49</v>
      </c>
      <c r="N42" s="79">
        <v>0.21</v>
      </c>
    </row>
    <row r="43" spans="2:14">
      <c r="B43" t="s">
        <v>344</v>
      </c>
      <c r="C43" t="s">
        <v>345</v>
      </c>
      <c r="D43" t="s">
        <v>106</v>
      </c>
      <c r="E43" t="s">
        <v>129</v>
      </c>
      <c r="F43" t="s">
        <v>346</v>
      </c>
      <c r="G43" t="s">
        <v>138</v>
      </c>
      <c r="H43" t="s">
        <v>108</v>
      </c>
      <c r="I43" s="79">
        <v>6008</v>
      </c>
      <c r="J43" s="79">
        <v>3755</v>
      </c>
      <c r="K43" s="79">
        <v>225.60040000000001</v>
      </c>
      <c r="L43" s="79">
        <v>0.01</v>
      </c>
      <c r="M43" s="79">
        <v>0.37</v>
      </c>
      <c r="N43" s="79">
        <v>0.16</v>
      </c>
    </row>
    <row r="44" spans="2:14">
      <c r="B44" s="80" t="s">
        <v>347</v>
      </c>
      <c r="E44" s="16"/>
      <c r="F44" s="16"/>
      <c r="G44" s="16"/>
      <c r="I44" s="81">
        <v>426228.5</v>
      </c>
      <c r="K44" s="81">
        <v>10358.897551</v>
      </c>
      <c r="M44" s="81">
        <v>16.79</v>
      </c>
      <c r="N44" s="81">
        <v>7.36</v>
      </c>
    </row>
    <row r="45" spans="2:14">
      <c r="B45" t="s">
        <v>348</v>
      </c>
      <c r="C45" t="s">
        <v>349</v>
      </c>
      <c r="D45" t="s">
        <v>106</v>
      </c>
      <c r="E45" t="s">
        <v>129</v>
      </c>
      <c r="F45" t="s">
        <v>350</v>
      </c>
      <c r="G45" t="s">
        <v>107</v>
      </c>
      <c r="H45" t="s">
        <v>108</v>
      </c>
      <c r="I45" s="79">
        <v>1655</v>
      </c>
      <c r="J45" s="79">
        <v>9880</v>
      </c>
      <c r="K45" s="79">
        <v>163.51400000000001</v>
      </c>
      <c r="L45" s="79">
        <v>0.01</v>
      </c>
      <c r="M45" s="79">
        <v>0.27</v>
      </c>
      <c r="N45" s="79">
        <v>0.12</v>
      </c>
    </row>
    <row r="46" spans="2:14">
      <c r="B46" t="s">
        <v>351</v>
      </c>
      <c r="C46" t="s">
        <v>352</v>
      </c>
      <c r="D46" t="s">
        <v>106</v>
      </c>
      <c r="E46" t="s">
        <v>129</v>
      </c>
      <c r="F46" t="s">
        <v>353</v>
      </c>
      <c r="G46" t="s">
        <v>107</v>
      </c>
      <c r="H46" t="s">
        <v>108</v>
      </c>
      <c r="I46" s="79">
        <v>2437</v>
      </c>
      <c r="J46" s="79">
        <v>7284</v>
      </c>
      <c r="K46" s="79">
        <v>177.51107999999999</v>
      </c>
      <c r="L46" s="79">
        <v>0.02</v>
      </c>
      <c r="M46" s="79">
        <v>0.28999999999999998</v>
      </c>
      <c r="N46" s="79">
        <v>0.13</v>
      </c>
    </row>
    <row r="47" spans="2:14">
      <c r="B47" t="s">
        <v>354</v>
      </c>
      <c r="C47" t="s">
        <v>355</v>
      </c>
      <c r="D47" t="s">
        <v>106</v>
      </c>
      <c r="E47" t="s">
        <v>129</v>
      </c>
      <c r="F47" t="s">
        <v>356</v>
      </c>
      <c r="G47" t="s">
        <v>357</v>
      </c>
      <c r="H47" t="s">
        <v>108</v>
      </c>
      <c r="I47" s="79">
        <v>7794</v>
      </c>
      <c r="J47" s="79">
        <v>3893</v>
      </c>
      <c r="K47" s="79">
        <v>303.42041999999998</v>
      </c>
      <c r="L47" s="79">
        <v>0.03</v>
      </c>
      <c r="M47" s="79">
        <v>0.49</v>
      </c>
      <c r="N47" s="79">
        <v>0.22</v>
      </c>
    </row>
    <row r="48" spans="2:14">
      <c r="B48" t="s">
        <v>358</v>
      </c>
      <c r="C48" t="s">
        <v>359</v>
      </c>
      <c r="D48" t="s">
        <v>106</v>
      </c>
      <c r="E48" t="s">
        <v>129</v>
      </c>
      <c r="F48" t="s">
        <v>360</v>
      </c>
      <c r="G48" t="s">
        <v>357</v>
      </c>
      <c r="H48" t="s">
        <v>108</v>
      </c>
      <c r="I48" s="79">
        <v>32639</v>
      </c>
      <c r="J48" s="79">
        <v>1478</v>
      </c>
      <c r="K48" s="79">
        <v>482.40442000000002</v>
      </c>
      <c r="L48" s="79">
        <v>0.03</v>
      </c>
      <c r="M48" s="79">
        <v>0.78</v>
      </c>
      <c r="N48" s="79">
        <v>0.34</v>
      </c>
    </row>
    <row r="49" spans="2:14">
      <c r="B49" t="s">
        <v>361</v>
      </c>
      <c r="C49" t="s">
        <v>362</v>
      </c>
      <c r="D49" t="s">
        <v>106</v>
      </c>
      <c r="E49" t="s">
        <v>129</v>
      </c>
      <c r="F49" t="s">
        <v>363</v>
      </c>
      <c r="G49" t="s">
        <v>250</v>
      </c>
      <c r="H49" t="s">
        <v>108</v>
      </c>
      <c r="I49" s="79">
        <v>4174</v>
      </c>
      <c r="J49" s="79">
        <v>2520</v>
      </c>
      <c r="K49" s="79">
        <v>105.1848</v>
      </c>
      <c r="L49" s="79">
        <v>0.01</v>
      </c>
      <c r="M49" s="79">
        <v>0.17</v>
      </c>
      <c r="N49" s="79">
        <v>7.0000000000000007E-2</v>
      </c>
    </row>
    <row r="50" spans="2:14">
      <c r="B50" t="s">
        <v>364</v>
      </c>
      <c r="C50" t="s">
        <v>365</v>
      </c>
      <c r="D50" t="s">
        <v>106</v>
      </c>
      <c r="E50" t="s">
        <v>129</v>
      </c>
      <c r="F50" t="s">
        <v>366</v>
      </c>
      <c r="G50" t="s">
        <v>250</v>
      </c>
      <c r="H50" t="s">
        <v>108</v>
      </c>
      <c r="I50" s="79">
        <v>15469</v>
      </c>
      <c r="J50" s="79">
        <v>350.1</v>
      </c>
      <c r="K50" s="79">
        <v>54.156968999999997</v>
      </c>
      <c r="L50" s="79">
        <v>0.01</v>
      </c>
      <c r="M50" s="79">
        <v>0.09</v>
      </c>
      <c r="N50" s="79">
        <v>0.04</v>
      </c>
    </row>
    <row r="51" spans="2:14">
      <c r="B51" t="s">
        <v>367</v>
      </c>
      <c r="C51" t="s">
        <v>368</v>
      </c>
      <c r="D51" t="s">
        <v>106</v>
      </c>
      <c r="E51" t="s">
        <v>129</v>
      </c>
      <c r="F51" t="s">
        <v>369</v>
      </c>
      <c r="G51" t="s">
        <v>260</v>
      </c>
      <c r="H51" t="s">
        <v>108</v>
      </c>
      <c r="I51" s="79">
        <v>1404</v>
      </c>
      <c r="J51" s="79">
        <v>17980</v>
      </c>
      <c r="K51" s="79">
        <v>252.4392</v>
      </c>
      <c r="L51" s="79">
        <v>0.01</v>
      </c>
      <c r="M51" s="79">
        <v>0.41</v>
      </c>
      <c r="N51" s="79">
        <v>0.18</v>
      </c>
    </row>
    <row r="52" spans="2:14">
      <c r="B52" t="s">
        <v>370</v>
      </c>
      <c r="C52" t="s">
        <v>371</v>
      </c>
      <c r="D52" t="s">
        <v>106</v>
      </c>
      <c r="E52" t="s">
        <v>129</v>
      </c>
      <c r="F52" t="s">
        <v>372</v>
      </c>
      <c r="G52" t="s">
        <v>260</v>
      </c>
      <c r="H52" t="s">
        <v>108</v>
      </c>
      <c r="I52" s="79">
        <v>21737</v>
      </c>
      <c r="J52" s="79">
        <v>1451</v>
      </c>
      <c r="K52" s="79">
        <v>315.40386999999998</v>
      </c>
      <c r="L52" s="79">
        <v>0.01</v>
      </c>
      <c r="M52" s="79">
        <v>0.51</v>
      </c>
      <c r="N52" s="79">
        <v>0.22</v>
      </c>
    </row>
    <row r="53" spans="2:14">
      <c r="B53" t="s">
        <v>373</v>
      </c>
      <c r="C53" t="s">
        <v>374</v>
      </c>
      <c r="D53" t="s">
        <v>106</v>
      </c>
      <c r="E53" t="s">
        <v>129</v>
      </c>
      <c r="F53" t="s">
        <v>375</v>
      </c>
      <c r="G53" t="s">
        <v>260</v>
      </c>
      <c r="H53" t="s">
        <v>108</v>
      </c>
      <c r="I53" s="79">
        <v>4404</v>
      </c>
      <c r="J53" s="79">
        <v>5705</v>
      </c>
      <c r="K53" s="79">
        <v>251.2482</v>
      </c>
      <c r="L53" s="79">
        <v>0.01</v>
      </c>
      <c r="M53" s="79">
        <v>0.41</v>
      </c>
      <c r="N53" s="79">
        <v>0.18</v>
      </c>
    </row>
    <row r="54" spans="2:14">
      <c r="B54" t="s">
        <v>376</v>
      </c>
      <c r="C54" t="s">
        <v>377</v>
      </c>
      <c r="D54" t="s">
        <v>106</v>
      </c>
      <c r="E54" t="s">
        <v>129</v>
      </c>
      <c r="F54" t="s">
        <v>378</v>
      </c>
      <c r="G54" t="s">
        <v>260</v>
      </c>
      <c r="H54" t="s">
        <v>108</v>
      </c>
      <c r="I54" s="79">
        <v>5710</v>
      </c>
      <c r="J54" s="79">
        <v>4057</v>
      </c>
      <c r="K54" s="79">
        <v>231.65469999999999</v>
      </c>
      <c r="L54" s="79">
        <v>0.01</v>
      </c>
      <c r="M54" s="79">
        <v>0.38</v>
      </c>
      <c r="N54" s="79">
        <v>0.16</v>
      </c>
    </row>
    <row r="55" spans="2:14">
      <c r="B55" t="s">
        <v>379</v>
      </c>
      <c r="C55" t="s">
        <v>380</v>
      </c>
      <c r="D55" t="s">
        <v>106</v>
      </c>
      <c r="E55" t="s">
        <v>129</v>
      </c>
      <c r="F55" t="s">
        <v>381</v>
      </c>
      <c r="G55" t="s">
        <v>118</v>
      </c>
      <c r="H55" t="s">
        <v>108</v>
      </c>
      <c r="I55" s="79">
        <v>738</v>
      </c>
      <c r="J55" s="79">
        <v>72300</v>
      </c>
      <c r="K55" s="79">
        <v>533.57399999999996</v>
      </c>
      <c r="L55" s="79">
        <v>0.02</v>
      </c>
      <c r="M55" s="79">
        <v>0.86</v>
      </c>
      <c r="N55" s="79">
        <v>0.38</v>
      </c>
    </row>
    <row r="56" spans="2:14">
      <c r="B56" t="s">
        <v>382</v>
      </c>
      <c r="C56" t="s">
        <v>383</v>
      </c>
      <c r="D56" t="s">
        <v>106</v>
      </c>
      <c r="E56" t="s">
        <v>129</v>
      </c>
      <c r="F56" t="s">
        <v>384</v>
      </c>
      <c r="G56" t="s">
        <v>118</v>
      </c>
      <c r="H56" t="s">
        <v>108</v>
      </c>
      <c r="I56" s="79">
        <v>1098</v>
      </c>
      <c r="J56" s="79">
        <v>18450</v>
      </c>
      <c r="K56" s="79">
        <v>202.58099999999999</v>
      </c>
      <c r="L56" s="79">
        <v>0.01</v>
      </c>
      <c r="M56" s="79">
        <v>0.33</v>
      </c>
      <c r="N56" s="79">
        <v>0.14000000000000001</v>
      </c>
    </row>
    <row r="57" spans="2:14">
      <c r="B57" t="s">
        <v>385</v>
      </c>
      <c r="C57" t="s">
        <v>386</v>
      </c>
      <c r="D57" t="s">
        <v>106</v>
      </c>
      <c r="E57" t="s">
        <v>129</v>
      </c>
      <c r="F57" t="s">
        <v>387</v>
      </c>
      <c r="G57" t="s">
        <v>288</v>
      </c>
      <c r="H57" t="s">
        <v>108</v>
      </c>
      <c r="I57" s="79">
        <v>14502</v>
      </c>
      <c r="J57" s="79">
        <v>2551</v>
      </c>
      <c r="K57" s="79">
        <v>369.94601999999998</v>
      </c>
      <c r="L57" s="79">
        <v>0.01</v>
      </c>
      <c r="M57" s="79">
        <v>0.6</v>
      </c>
      <c r="N57" s="79">
        <v>0.26</v>
      </c>
    </row>
    <row r="58" spans="2:14">
      <c r="B58" t="s">
        <v>388</v>
      </c>
      <c r="C58" t="s">
        <v>389</v>
      </c>
      <c r="D58" t="s">
        <v>106</v>
      </c>
      <c r="E58" t="s">
        <v>129</v>
      </c>
      <c r="F58" t="s">
        <v>390</v>
      </c>
      <c r="G58" t="s">
        <v>288</v>
      </c>
      <c r="H58" t="s">
        <v>108</v>
      </c>
      <c r="I58" s="79">
        <v>52782.5</v>
      </c>
      <c r="J58" s="79">
        <v>267.8</v>
      </c>
      <c r="K58" s="79">
        <v>141.35153500000001</v>
      </c>
      <c r="L58" s="79">
        <v>0.01</v>
      </c>
      <c r="M58" s="79">
        <v>0.23</v>
      </c>
      <c r="N58" s="79">
        <v>0.1</v>
      </c>
    </row>
    <row r="59" spans="2:14">
      <c r="B59" t="s">
        <v>391</v>
      </c>
      <c r="C59" t="s">
        <v>392</v>
      </c>
      <c r="D59" t="s">
        <v>106</v>
      </c>
      <c r="E59" t="s">
        <v>129</v>
      </c>
      <c r="F59" t="s">
        <v>393</v>
      </c>
      <c r="G59" t="s">
        <v>394</v>
      </c>
      <c r="H59" t="s">
        <v>108</v>
      </c>
      <c r="I59" s="79">
        <v>744</v>
      </c>
      <c r="J59" s="79">
        <v>15090</v>
      </c>
      <c r="K59" s="79">
        <v>112.2696</v>
      </c>
      <c r="L59" s="79">
        <v>0.02</v>
      </c>
      <c r="M59" s="79">
        <v>0.18</v>
      </c>
      <c r="N59" s="79">
        <v>0.08</v>
      </c>
    </row>
    <row r="60" spans="2:14">
      <c r="B60" t="s">
        <v>395</v>
      </c>
      <c r="C60" t="s">
        <v>396</v>
      </c>
      <c r="D60" t="s">
        <v>106</v>
      </c>
      <c r="E60" t="s">
        <v>129</v>
      </c>
      <c r="F60" t="s">
        <v>397</v>
      </c>
      <c r="G60" t="s">
        <v>304</v>
      </c>
      <c r="H60" t="s">
        <v>108</v>
      </c>
      <c r="I60" s="79">
        <v>1612</v>
      </c>
      <c r="J60" s="79">
        <v>11290</v>
      </c>
      <c r="K60" s="79">
        <v>181.9948</v>
      </c>
      <c r="L60" s="79">
        <v>0.02</v>
      </c>
      <c r="M60" s="79">
        <v>0.28999999999999998</v>
      </c>
      <c r="N60" s="79">
        <v>0.13</v>
      </c>
    </row>
    <row r="61" spans="2:14">
      <c r="B61" t="s">
        <v>398</v>
      </c>
      <c r="C61" t="s">
        <v>399</v>
      </c>
      <c r="D61" t="s">
        <v>106</v>
      </c>
      <c r="E61" t="s">
        <v>129</v>
      </c>
      <c r="F61" t="s">
        <v>400</v>
      </c>
      <c r="G61" t="s">
        <v>304</v>
      </c>
      <c r="H61" t="s">
        <v>108</v>
      </c>
      <c r="I61" s="79">
        <v>6864</v>
      </c>
      <c r="J61" s="79">
        <v>2846</v>
      </c>
      <c r="K61" s="79">
        <v>195.34943999999999</v>
      </c>
      <c r="L61" s="79">
        <v>0.03</v>
      </c>
      <c r="M61" s="79">
        <v>0.32</v>
      </c>
      <c r="N61" s="79">
        <v>0.14000000000000001</v>
      </c>
    </row>
    <row r="62" spans="2:14">
      <c r="B62" t="s">
        <v>401</v>
      </c>
      <c r="C62" t="s">
        <v>402</v>
      </c>
      <c r="D62" t="s">
        <v>106</v>
      </c>
      <c r="E62" t="s">
        <v>129</v>
      </c>
      <c r="F62" t="s">
        <v>403</v>
      </c>
      <c r="G62" t="s">
        <v>308</v>
      </c>
      <c r="H62" t="s">
        <v>108</v>
      </c>
      <c r="I62" s="79">
        <v>3233</v>
      </c>
      <c r="J62" s="79">
        <v>6508</v>
      </c>
      <c r="K62" s="79">
        <v>210.40364</v>
      </c>
      <c r="L62" s="79">
        <v>0.01</v>
      </c>
      <c r="M62" s="79">
        <v>0.34</v>
      </c>
      <c r="N62" s="79">
        <v>0.15</v>
      </c>
    </row>
    <row r="63" spans="2:14">
      <c r="B63" t="s">
        <v>404</v>
      </c>
      <c r="C63" t="s">
        <v>405</v>
      </c>
      <c r="D63" t="s">
        <v>106</v>
      </c>
      <c r="E63" t="s">
        <v>129</v>
      </c>
      <c r="F63" t="s">
        <v>406</v>
      </c>
      <c r="G63" t="s">
        <v>312</v>
      </c>
      <c r="H63" t="s">
        <v>108</v>
      </c>
      <c r="I63" s="79">
        <v>2218</v>
      </c>
      <c r="J63" s="79">
        <v>11230</v>
      </c>
      <c r="K63" s="79">
        <v>249.0814</v>
      </c>
      <c r="L63" s="79">
        <v>0.02</v>
      </c>
      <c r="M63" s="79">
        <v>0.4</v>
      </c>
      <c r="N63" s="79">
        <v>0.18</v>
      </c>
    </row>
    <row r="64" spans="2:14">
      <c r="B64" t="s">
        <v>407</v>
      </c>
      <c r="C64" t="s">
        <v>408</v>
      </c>
      <c r="D64" t="s">
        <v>106</v>
      </c>
      <c r="E64" t="s">
        <v>129</v>
      </c>
      <c r="F64" t="s">
        <v>409</v>
      </c>
      <c r="G64" t="s">
        <v>410</v>
      </c>
      <c r="H64" t="s">
        <v>108</v>
      </c>
      <c r="I64" s="79">
        <v>6680</v>
      </c>
      <c r="J64" s="79">
        <v>5349</v>
      </c>
      <c r="K64" s="79">
        <v>357.31319999999999</v>
      </c>
      <c r="L64" s="79">
        <v>0.01</v>
      </c>
      <c r="M64" s="79">
        <v>0.57999999999999996</v>
      </c>
      <c r="N64" s="79">
        <v>0.25</v>
      </c>
    </row>
    <row r="65" spans="2:14">
      <c r="B65" t="s">
        <v>411</v>
      </c>
      <c r="C65" t="s">
        <v>412</v>
      </c>
      <c r="D65" t="s">
        <v>106</v>
      </c>
      <c r="E65" t="s">
        <v>129</v>
      </c>
      <c r="F65" t="s">
        <v>413</v>
      </c>
      <c r="G65" t="s">
        <v>414</v>
      </c>
      <c r="H65" t="s">
        <v>108</v>
      </c>
      <c r="I65" s="79">
        <v>2870</v>
      </c>
      <c r="J65" s="79">
        <v>7495</v>
      </c>
      <c r="K65" s="79">
        <v>215.10650000000001</v>
      </c>
      <c r="L65" s="79">
        <v>0.01</v>
      </c>
      <c r="M65" s="79">
        <v>0.35</v>
      </c>
      <c r="N65" s="79">
        <v>0.15</v>
      </c>
    </row>
    <row r="66" spans="2:14">
      <c r="B66" t="s">
        <v>415</v>
      </c>
      <c r="C66" t="s">
        <v>416</v>
      </c>
      <c r="D66" t="s">
        <v>106</v>
      </c>
      <c r="E66" t="s">
        <v>129</v>
      </c>
      <c r="F66" t="s">
        <v>417</v>
      </c>
      <c r="G66" t="s">
        <v>414</v>
      </c>
      <c r="H66" t="s">
        <v>108</v>
      </c>
      <c r="I66" s="79">
        <v>6610</v>
      </c>
      <c r="J66" s="79">
        <v>3306</v>
      </c>
      <c r="K66" s="79">
        <v>218.5266</v>
      </c>
      <c r="L66" s="79">
        <v>0.01</v>
      </c>
      <c r="M66" s="79">
        <v>0.35</v>
      </c>
      <c r="N66" s="79">
        <v>0.16</v>
      </c>
    </row>
    <row r="67" spans="2:14">
      <c r="B67" t="s">
        <v>418</v>
      </c>
      <c r="C67" t="s">
        <v>419</v>
      </c>
      <c r="D67" t="s">
        <v>106</v>
      </c>
      <c r="E67" t="s">
        <v>129</v>
      </c>
      <c r="F67" t="s">
        <v>420</v>
      </c>
      <c r="G67" t="s">
        <v>414</v>
      </c>
      <c r="H67" t="s">
        <v>108</v>
      </c>
      <c r="I67" s="79">
        <v>3040</v>
      </c>
      <c r="J67" s="79">
        <v>9578</v>
      </c>
      <c r="K67" s="79">
        <v>291.1712</v>
      </c>
      <c r="L67" s="79">
        <v>0.03</v>
      </c>
      <c r="M67" s="79">
        <v>0.47</v>
      </c>
      <c r="N67" s="79">
        <v>0.21</v>
      </c>
    </row>
    <row r="68" spans="2:14">
      <c r="B68" t="s">
        <v>421</v>
      </c>
      <c r="C68" t="s">
        <v>422</v>
      </c>
      <c r="D68" t="s">
        <v>106</v>
      </c>
      <c r="E68" t="s">
        <v>129</v>
      </c>
      <c r="F68" t="s">
        <v>423</v>
      </c>
      <c r="G68" t="s">
        <v>414</v>
      </c>
      <c r="H68" t="s">
        <v>108</v>
      </c>
      <c r="I68" s="79">
        <v>646</v>
      </c>
      <c r="J68" s="79">
        <v>15400</v>
      </c>
      <c r="K68" s="79">
        <v>99.483999999999995</v>
      </c>
      <c r="L68" s="79">
        <v>0</v>
      </c>
      <c r="M68" s="79">
        <v>0.16</v>
      </c>
      <c r="N68" s="79">
        <v>7.0000000000000007E-2</v>
      </c>
    </row>
    <row r="69" spans="2:14">
      <c r="B69" t="s">
        <v>424</v>
      </c>
      <c r="C69" t="s">
        <v>425</v>
      </c>
      <c r="D69" t="s">
        <v>106</v>
      </c>
      <c r="E69" t="s">
        <v>129</v>
      </c>
      <c r="F69" t="s">
        <v>426</v>
      </c>
      <c r="G69" t="s">
        <v>427</v>
      </c>
      <c r="H69" t="s">
        <v>108</v>
      </c>
      <c r="I69" s="79">
        <v>15054</v>
      </c>
      <c r="J69" s="79">
        <v>1439</v>
      </c>
      <c r="K69" s="79">
        <v>216.62706</v>
      </c>
      <c r="L69" s="79">
        <v>0.01</v>
      </c>
      <c r="M69" s="79">
        <v>0.35</v>
      </c>
      <c r="N69" s="79">
        <v>0.15</v>
      </c>
    </row>
    <row r="70" spans="2:14">
      <c r="B70" t="s">
        <v>428</v>
      </c>
      <c r="C70" t="s">
        <v>429</v>
      </c>
      <c r="D70" t="s">
        <v>106</v>
      </c>
      <c r="E70" t="s">
        <v>129</v>
      </c>
      <c r="F70" t="s">
        <v>430</v>
      </c>
      <c r="G70" t="s">
        <v>427</v>
      </c>
      <c r="H70" t="s">
        <v>108</v>
      </c>
      <c r="I70" s="79">
        <v>2497</v>
      </c>
      <c r="J70" s="79">
        <v>5802</v>
      </c>
      <c r="K70" s="79">
        <v>144.87594000000001</v>
      </c>
      <c r="L70" s="79">
        <v>0.02</v>
      </c>
      <c r="M70" s="79">
        <v>0.23</v>
      </c>
      <c r="N70" s="79">
        <v>0.1</v>
      </c>
    </row>
    <row r="71" spans="2:14">
      <c r="B71" t="s">
        <v>431</v>
      </c>
      <c r="C71" t="s">
        <v>432</v>
      </c>
      <c r="D71" t="s">
        <v>106</v>
      </c>
      <c r="E71" t="s">
        <v>129</v>
      </c>
      <c r="F71" t="s">
        <v>433</v>
      </c>
      <c r="G71" t="s">
        <v>427</v>
      </c>
      <c r="H71" t="s">
        <v>108</v>
      </c>
      <c r="I71" s="79">
        <v>529</v>
      </c>
      <c r="J71" s="79">
        <v>39070</v>
      </c>
      <c r="K71" s="79">
        <v>206.68029999999999</v>
      </c>
      <c r="L71" s="79">
        <v>0.02</v>
      </c>
      <c r="M71" s="79">
        <v>0.33</v>
      </c>
      <c r="N71" s="79">
        <v>0.15</v>
      </c>
    </row>
    <row r="72" spans="2:14">
      <c r="B72" t="s">
        <v>434</v>
      </c>
      <c r="C72" t="s">
        <v>435</v>
      </c>
      <c r="D72" t="s">
        <v>106</v>
      </c>
      <c r="E72" t="s">
        <v>129</v>
      </c>
      <c r="F72" t="s">
        <v>436</v>
      </c>
      <c r="G72" t="s">
        <v>427</v>
      </c>
      <c r="H72" t="s">
        <v>108</v>
      </c>
      <c r="I72" s="79">
        <v>24206</v>
      </c>
      <c r="J72" s="79">
        <v>997.7</v>
      </c>
      <c r="K72" s="79">
        <v>241.50326200000001</v>
      </c>
      <c r="L72" s="79">
        <v>0.01</v>
      </c>
      <c r="M72" s="79">
        <v>0.39</v>
      </c>
      <c r="N72" s="79">
        <v>0.17</v>
      </c>
    </row>
    <row r="73" spans="2:14">
      <c r="B73" t="s">
        <v>437</v>
      </c>
      <c r="C73" t="s">
        <v>438</v>
      </c>
      <c r="D73" t="s">
        <v>106</v>
      </c>
      <c r="E73" t="s">
        <v>129</v>
      </c>
      <c r="F73" t="s">
        <v>439</v>
      </c>
      <c r="G73" t="s">
        <v>319</v>
      </c>
      <c r="H73" t="s">
        <v>108</v>
      </c>
      <c r="I73" s="79">
        <v>466</v>
      </c>
      <c r="J73" s="79">
        <v>168500</v>
      </c>
      <c r="K73" s="79">
        <v>785.21</v>
      </c>
      <c r="L73" s="79">
        <v>0.02</v>
      </c>
      <c r="M73" s="79">
        <v>1.27</v>
      </c>
      <c r="N73" s="79">
        <v>0.56000000000000005</v>
      </c>
    </row>
    <row r="74" spans="2:14">
      <c r="B74" t="s">
        <v>440</v>
      </c>
      <c r="C74" t="s">
        <v>441</v>
      </c>
      <c r="D74" t="s">
        <v>106</v>
      </c>
      <c r="E74" t="s">
        <v>129</v>
      </c>
      <c r="F74" t="s">
        <v>442</v>
      </c>
      <c r="G74" t="s">
        <v>319</v>
      </c>
      <c r="H74" t="s">
        <v>108</v>
      </c>
      <c r="I74" s="79">
        <v>2228</v>
      </c>
      <c r="J74" s="79">
        <v>6306</v>
      </c>
      <c r="K74" s="79">
        <v>140.49768</v>
      </c>
      <c r="L74" s="79">
        <v>0.01</v>
      </c>
      <c r="M74" s="79">
        <v>0.23</v>
      </c>
      <c r="N74" s="79">
        <v>0.1</v>
      </c>
    </row>
    <row r="75" spans="2:14">
      <c r="B75" t="s">
        <v>443</v>
      </c>
      <c r="C75" t="s">
        <v>444</v>
      </c>
      <c r="D75" t="s">
        <v>106</v>
      </c>
      <c r="E75" t="s">
        <v>129</v>
      </c>
      <c r="F75" t="s">
        <v>445</v>
      </c>
      <c r="G75" t="s">
        <v>319</v>
      </c>
      <c r="H75" t="s">
        <v>108</v>
      </c>
      <c r="I75" s="79">
        <v>157</v>
      </c>
      <c r="J75" s="79">
        <v>41060</v>
      </c>
      <c r="K75" s="79">
        <v>64.464200000000005</v>
      </c>
      <c r="L75" s="79">
        <v>0</v>
      </c>
      <c r="M75" s="79">
        <v>0.1</v>
      </c>
      <c r="N75" s="79">
        <v>0.05</v>
      </c>
    </row>
    <row r="76" spans="2:14">
      <c r="B76" t="s">
        <v>446</v>
      </c>
      <c r="C76" t="s">
        <v>447</v>
      </c>
      <c r="D76" t="s">
        <v>106</v>
      </c>
      <c r="E76" t="s">
        <v>129</v>
      </c>
      <c r="F76" t="s">
        <v>448</v>
      </c>
      <c r="G76" t="s">
        <v>319</v>
      </c>
      <c r="H76" t="s">
        <v>108</v>
      </c>
      <c r="I76" s="79">
        <v>16901</v>
      </c>
      <c r="J76" s="79">
        <v>1203</v>
      </c>
      <c r="K76" s="79">
        <v>203.31903</v>
      </c>
      <c r="L76" s="79">
        <v>0.01</v>
      </c>
      <c r="M76" s="79">
        <v>0.33</v>
      </c>
      <c r="N76" s="79">
        <v>0.14000000000000001</v>
      </c>
    </row>
    <row r="77" spans="2:14">
      <c r="B77" t="s">
        <v>449</v>
      </c>
      <c r="C77" t="s">
        <v>450</v>
      </c>
      <c r="D77" t="s">
        <v>106</v>
      </c>
      <c r="E77" t="s">
        <v>129</v>
      </c>
      <c r="F77" t="s">
        <v>451</v>
      </c>
      <c r="G77" t="s">
        <v>319</v>
      </c>
      <c r="H77" t="s">
        <v>108</v>
      </c>
      <c r="I77" s="79">
        <v>63161</v>
      </c>
      <c r="J77" s="79">
        <v>878.3</v>
      </c>
      <c r="K77" s="79">
        <v>554.74306300000001</v>
      </c>
      <c r="L77" s="79">
        <v>0.02</v>
      </c>
      <c r="M77" s="79">
        <v>0.9</v>
      </c>
      <c r="N77" s="79">
        <v>0.39</v>
      </c>
    </row>
    <row r="78" spans="2:14">
      <c r="B78" t="s">
        <v>452</v>
      </c>
      <c r="C78" t="s">
        <v>453</v>
      </c>
      <c r="D78" t="s">
        <v>106</v>
      </c>
      <c r="E78" t="s">
        <v>129</v>
      </c>
      <c r="F78" t="s">
        <v>454</v>
      </c>
      <c r="G78" t="s">
        <v>455</v>
      </c>
      <c r="H78" t="s">
        <v>108</v>
      </c>
      <c r="I78" s="79">
        <v>56881</v>
      </c>
      <c r="J78" s="79">
        <v>459.2</v>
      </c>
      <c r="K78" s="79">
        <v>261.19755199999997</v>
      </c>
      <c r="L78" s="79">
        <v>0.02</v>
      </c>
      <c r="M78" s="79">
        <v>0.42</v>
      </c>
      <c r="N78" s="79">
        <v>0.19</v>
      </c>
    </row>
    <row r="79" spans="2:14">
      <c r="B79" t="s">
        <v>456</v>
      </c>
      <c r="C79" t="s">
        <v>457</v>
      </c>
      <c r="D79" t="s">
        <v>106</v>
      </c>
      <c r="E79" t="s">
        <v>129</v>
      </c>
      <c r="F79" t="s">
        <v>458</v>
      </c>
      <c r="G79" t="s">
        <v>455</v>
      </c>
      <c r="H79" t="s">
        <v>108</v>
      </c>
      <c r="I79" s="79">
        <v>8310</v>
      </c>
      <c r="J79" s="79">
        <v>1096</v>
      </c>
      <c r="K79" s="79">
        <v>91.077600000000004</v>
      </c>
      <c r="L79" s="79">
        <v>0.01</v>
      </c>
      <c r="M79" s="79">
        <v>0.15</v>
      </c>
      <c r="N79" s="79">
        <v>0.06</v>
      </c>
    </row>
    <row r="80" spans="2:14">
      <c r="B80" t="s">
        <v>459</v>
      </c>
      <c r="C80" t="s">
        <v>460</v>
      </c>
      <c r="D80" t="s">
        <v>106</v>
      </c>
      <c r="E80" t="s">
        <v>129</v>
      </c>
      <c r="F80" t="s">
        <v>461</v>
      </c>
      <c r="G80" t="s">
        <v>462</v>
      </c>
      <c r="H80" t="s">
        <v>108</v>
      </c>
      <c r="I80" s="79">
        <v>8452</v>
      </c>
      <c r="J80" s="79">
        <v>1200</v>
      </c>
      <c r="K80" s="79">
        <v>101.42400000000001</v>
      </c>
      <c r="L80" s="79">
        <v>0.01</v>
      </c>
      <c r="M80" s="79">
        <v>0.16</v>
      </c>
      <c r="N80" s="79">
        <v>7.0000000000000007E-2</v>
      </c>
    </row>
    <row r="81" spans="2:14">
      <c r="B81" t="s">
        <v>463</v>
      </c>
      <c r="C81" t="s">
        <v>464</v>
      </c>
      <c r="D81" t="s">
        <v>106</v>
      </c>
      <c r="E81" t="s">
        <v>129</v>
      </c>
      <c r="F81" t="s">
        <v>465</v>
      </c>
      <c r="G81" t="s">
        <v>466</v>
      </c>
      <c r="H81" t="s">
        <v>108</v>
      </c>
      <c r="I81" s="79">
        <v>1085</v>
      </c>
      <c r="J81" s="79">
        <v>12980</v>
      </c>
      <c r="K81" s="79">
        <v>140.833</v>
      </c>
      <c r="L81" s="79">
        <v>0.02</v>
      </c>
      <c r="M81" s="79">
        <v>0.23</v>
      </c>
      <c r="N81" s="79">
        <v>0.1</v>
      </c>
    </row>
    <row r="82" spans="2:14">
      <c r="B82" t="s">
        <v>467</v>
      </c>
      <c r="C82" t="s">
        <v>468</v>
      </c>
      <c r="D82" t="s">
        <v>106</v>
      </c>
      <c r="E82" t="s">
        <v>129</v>
      </c>
      <c r="F82" t="s">
        <v>469</v>
      </c>
      <c r="G82" t="s">
        <v>466</v>
      </c>
      <c r="H82" t="s">
        <v>108</v>
      </c>
      <c r="I82" s="79">
        <v>6311</v>
      </c>
      <c r="J82" s="79">
        <v>6400</v>
      </c>
      <c r="K82" s="79">
        <v>403.904</v>
      </c>
      <c r="L82" s="79">
        <v>0.03</v>
      </c>
      <c r="M82" s="79">
        <v>0.65</v>
      </c>
      <c r="N82" s="79">
        <v>0.28999999999999998</v>
      </c>
    </row>
    <row r="83" spans="2:14">
      <c r="B83" t="s">
        <v>470</v>
      </c>
      <c r="C83" t="s">
        <v>471</v>
      </c>
      <c r="D83" t="s">
        <v>106</v>
      </c>
      <c r="E83" t="s">
        <v>129</v>
      </c>
      <c r="F83" t="s">
        <v>472</v>
      </c>
      <c r="G83" t="s">
        <v>466</v>
      </c>
      <c r="H83" t="s">
        <v>108</v>
      </c>
      <c r="I83" s="79">
        <v>10500</v>
      </c>
      <c r="J83" s="79">
        <v>3416</v>
      </c>
      <c r="K83" s="79">
        <v>358.68</v>
      </c>
      <c r="L83" s="79">
        <v>0.02</v>
      </c>
      <c r="M83" s="79">
        <v>0.57999999999999996</v>
      </c>
      <c r="N83" s="79">
        <v>0.25</v>
      </c>
    </row>
    <row r="84" spans="2:14">
      <c r="B84" t="s">
        <v>473</v>
      </c>
      <c r="C84" t="s">
        <v>474</v>
      </c>
      <c r="D84" t="s">
        <v>106</v>
      </c>
      <c r="E84" t="s">
        <v>129</v>
      </c>
      <c r="F84" t="s">
        <v>475</v>
      </c>
      <c r="G84" t="s">
        <v>466</v>
      </c>
      <c r="H84" t="s">
        <v>108</v>
      </c>
      <c r="I84" s="79">
        <v>1343</v>
      </c>
      <c r="J84" s="79">
        <v>14420</v>
      </c>
      <c r="K84" s="79">
        <v>193.66059999999999</v>
      </c>
      <c r="L84" s="79">
        <v>0.01</v>
      </c>
      <c r="M84" s="79">
        <v>0.31</v>
      </c>
      <c r="N84" s="79">
        <v>0.14000000000000001</v>
      </c>
    </row>
    <row r="85" spans="2:14">
      <c r="B85" t="s">
        <v>476</v>
      </c>
      <c r="C85" t="s">
        <v>477</v>
      </c>
      <c r="D85" t="s">
        <v>106</v>
      </c>
      <c r="E85" t="s">
        <v>129</v>
      </c>
      <c r="F85" t="s">
        <v>478</v>
      </c>
      <c r="G85" t="s">
        <v>133</v>
      </c>
      <c r="H85" t="s">
        <v>108</v>
      </c>
      <c r="I85" s="79">
        <v>1649</v>
      </c>
      <c r="J85" s="79">
        <v>5798</v>
      </c>
      <c r="K85" s="79">
        <v>95.609020000000001</v>
      </c>
      <c r="L85" s="79">
        <v>0.01</v>
      </c>
      <c r="M85" s="79">
        <v>0.15</v>
      </c>
      <c r="N85" s="79">
        <v>7.0000000000000007E-2</v>
      </c>
    </row>
    <row r="86" spans="2:14">
      <c r="B86" t="s">
        <v>479</v>
      </c>
      <c r="C86" t="s">
        <v>480</v>
      </c>
      <c r="D86" t="s">
        <v>106</v>
      </c>
      <c r="E86" t="s">
        <v>129</v>
      </c>
      <c r="F86" t="s">
        <v>481</v>
      </c>
      <c r="G86" t="s">
        <v>133</v>
      </c>
      <c r="H86" t="s">
        <v>108</v>
      </c>
      <c r="I86" s="79">
        <v>2157</v>
      </c>
      <c r="J86" s="79">
        <v>16550</v>
      </c>
      <c r="K86" s="79">
        <v>356.98349999999999</v>
      </c>
      <c r="L86" s="79">
        <v>0.04</v>
      </c>
      <c r="M86" s="79">
        <v>0.57999999999999996</v>
      </c>
      <c r="N86" s="79">
        <v>0.25</v>
      </c>
    </row>
    <row r="87" spans="2:14">
      <c r="B87" t="s">
        <v>482</v>
      </c>
      <c r="C87" t="s">
        <v>483</v>
      </c>
      <c r="D87" t="s">
        <v>106</v>
      </c>
      <c r="E87" t="s">
        <v>129</v>
      </c>
      <c r="F87" t="s">
        <v>484</v>
      </c>
      <c r="G87" t="s">
        <v>135</v>
      </c>
      <c r="H87" t="s">
        <v>108</v>
      </c>
      <c r="I87" s="79">
        <v>3281</v>
      </c>
      <c r="J87" s="79">
        <v>2515</v>
      </c>
      <c r="K87" s="79">
        <v>82.517150000000001</v>
      </c>
      <c r="L87" s="79">
        <v>0.01</v>
      </c>
      <c r="M87" s="79">
        <v>0.13</v>
      </c>
      <c r="N87" s="79">
        <v>0.06</v>
      </c>
    </row>
    <row r="88" spans="2:14">
      <c r="B88" s="80" t="s">
        <v>485</v>
      </c>
      <c r="E88" s="16"/>
      <c r="F88" s="16"/>
      <c r="G88" s="16"/>
      <c r="I88" s="81">
        <v>338501.98</v>
      </c>
      <c r="K88" s="81">
        <v>2612.83922734</v>
      </c>
      <c r="M88" s="81">
        <v>4.2300000000000004</v>
      </c>
      <c r="N88" s="81">
        <v>1.86</v>
      </c>
    </row>
    <row r="89" spans="2:14">
      <c r="B89" t="s">
        <v>486</v>
      </c>
      <c r="C89" t="s">
        <v>487</v>
      </c>
      <c r="D89" t="s">
        <v>106</v>
      </c>
      <c r="E89" t="s">
        <v>129</v>
      </c>
      <c r="F89" t="s">
        <v>488</v>
      </c>
      <c r="G89" t="s">
        <v>107</v>
      </c>
      <c r="H89" t="s">
        <v>108</v>
      </c>
      <c r="I89" s="79">
        <v>2614</v>
      </c>
      <c r="J89" s="79">
        <v>1674</v>
      </c>
      <c r="K89" s="79">
        <v>43.758360000000003</v>
      </c>
      <c r="L89" s="79">
        <v>0.04</v>
      </c>
      <c r="M89" s="79">
        <v>7.0000000000000007E-2</v>
      </c>
      <c r="N89" s="79">
        <v>0.03</v>
      </c>
    </row>
    <row r="90" spans="2:14">
      <c r="B90" t="s">
        <v>489</v>
      </c>
      <c r="C90" t="s">
        <v>490</v>
      </c>
      <c r="D90" t="s">
        <v>106</v>
      </c>
      <c r="E90" t="s">
        <v>129</v>
      </c>
      <c r="F90" t="s">
        <v>491</v>
      </c>
      <c r="G90" t="s">
        <v>107</v>
      </c>
      <c r="H90" t="s">
        <v>108</v>
      </c>
      <c r="I90" s="79">
        <v>894</v>
      </c>
      <c r="J90" s="79">
        <v>13260</v>
      </c>
      <c r="K90" s="79">
        <v>118.5444</v>
      </c>
      <c r="L90" s="79">
        <v>0.02</v>
      </c>
      <c r="M90" s="79">
        <v>0.19</v>
      </c>
      <c r="N90" s="79">
        <v>0.08</v>
      </c>
    </row>
    <row r="91" spans="2:14">
      <c r="B91" t="s">
        <v>492</v>
      </c>
      <c r="C91" t="s">
        <v>493</v>
      </c>
      <c r="D91" t="s">
        <v>106</v>
      </c>
      <c r="E91" t="s">
        <v>129</v>
      </c>
      <c r="F91" t="s">
        <v>494</v>
      </c>
      <c r="G91" t="s">
        <v>357</v>
      </c>
      <c r="H91" t="s">
        <v>108</v>
      </c>
      <c r="I91" s="79">
        <v>2985</v>
      </c>
      <c r="J91" s="79">
        <v>5199</v>
      </c>
      <c r="K91" s="79">
        <v>155.19014999999999</v>
      </c>
      <c r="L91" s="79">
        <v>0.05</v>
      </c>
      <c r="M91" s="79">
        <v>0.25</v>
      </c>
      <c r="N91" s="79">
        <v>0.11</v>
      </c>
    </row>
    <row r="92" spans="2:14">
      <c r="B92" t="s">
        <v>495</v>
      </c>
      <c r="C92" t="s">
        <v>496</v>
      </c>
      <c r="D92" t="s">
        <v>106</v>
      </c>
      <c r="E92" t="s">
        <v>129</v>
      </c>
      <c r="F92" t="s">
        <v>497</v>
      </c>
      <c r="G92" t="s">
        <v>250</v>
      </c>
      <c r="H92" t="s">
        <v>108</v>
      </c>
      <c r="I92" s="79">
        <v>4451</v>
      </c>
      <c r="J92" s="79">
        <v>1927</v>
      </c>
      <c r="K92" s="79">
        <v>85.770769999999999</v>
      </c>
      <c r="L92" s="79">
        <v>0.02</v>
      </c>
      <c r="M92" s="79">
        <v>0.14000000000000001</v>
      </c>
      <c r="N92" s="79">
        <v>0.06</v>
      </c>
    </row>
    <row r="93" spans="2:14">
      <c r="B93" t="s">
        <v>498</v>
      </c>
      <c r="C93" t="s">
        <v>499</v>
      </c>
      <c r="D93" t="s">
        <v>106</v>
      </c>
      <c r="E93" t="s">
        <v>129</v>
      </c>
      <c r="F93" t="s">
        <v>500</v>
      </c>
      <c r="G93" t="s">
        <v>264</v>
      </c>
      <c r="H93" t="s">
        <v>108</v>
      </c>
      <c r="I93" s="79">
        <v>10981</v>
      </c>
      <c r="J93" s="79">
        <v>712.5</v>
      </c>
      <c r="K93" s="79">
        <v>78.239625000000004</v>
      </c>
      <c r="L93" s="79">
        <v>0.1</v>
      </c>
      <c r="M93" s="79">
        <v>0.13</v>
      </c>
      <c r="N93" s="79">
        <v>0.06</v>
      </c>
    </row>
    <row r="94" spans="2:14">
      <c r="B94" t="s">
        <v>501</v>
      </c>
      <c r="C94" t="s">
        <v>502</v>
      </c>
      <c r="D94" t="s">
        <v>106</v>
      </c>
      <c r="E94" t="s">
        <v>129</v>
      </c>
      <c r="F94" t="s">
        <v>503</v>
      </c>
      <c r="G94" t="s">
        <v>264</v>
      </c>
      <c r="H94" t="s">
        <v>108</v>
      </c>
      <c r="I94" s="79">
        <v>14003</v>
      </c>
      <c r="J94" s="79">
        <v>204.8</v>
      </c>
      <c r="K94" s="79">
        <v>28.678144</v>
      </c>
      <c r="L94" s="79">
        <v>0.14000000000000001</v>
      </c>
      <c r="M94" s="79">
        <v>0.05</v>
      </c>
      <c r="N94" s="79">
        <v>0.02</v>
      </c>
    </row>
    <row r="95" spans="2:14">
      <c r="B95" t="s">
        <v>504</v>
      </c>
      <c r="C95" t="s">
        <v>505</v>
      </c>
      <c r="D95" t="s">
        <v>106</v>
      </c>
      <c r="E95" t="s">
        <v>129</v>
      </c>
      <c r="F95" t="s">
        <v>506</v>
      </c>
      <c r="G95" t="s">
        <v>284</v>
      </c>
      <c r="H95" t="s">
        <v>108</v>
      </c>
      <c r="I95" s="79">
        <v>6182</v>
      </c>
      <c r="J95" s="79">
        <v>1808</v>
      </c>
      <c r="K95" s="79">
        <v>111.77056</v>
      </c>
      <c r="L95" s="79">
        <v>0.02</v>
      </c>
      <c r="M95" s="79">
        <v>0.18</v>
      </c>
      <c r="N95" s="79">
        <v>0.08</v>
      </c>
    </row>
    <row r="96" spans="2:14">
      <c r="B96" t="s">
        <v>507</v>
      </c>
      <c r="C96" t="s">
        <v>508</v>
      </c>
      <c r="D96" t="s">
        <v>106</v>
      </c>
      <c r="E96" t="s">
        <v>129</v>
      </c>
      <c r="F96" t="s">
        <v>509</v>
      </c>
      <c r="G96" t="s">
        <v>304</v>
      </c>
      <c r="H96" t="s">
        <v>108</v>
      </c>
      <c r="I96" s="79">
        <v>8272</v>
      </c>
      <c r="J96" s="79">
        <v>890</v>
      </c>
      <c r="K96" s="79">
        <v>73.620800000000003</v>
      </c>
      <c r="L96" s="79">
        <v>0.03</v>
      </c>
      <c r="M96" s="79">
        <v>0.12</v>
      </c>
      <c r="N96" s="79">
        <v>0.05</v>
      </c>
    </row>
    <row r="97" spans="2:14">
      <c r="B97" t="s">
        <v>510</v>
      </c>
      <c r="C97" t="s">
        <v>511</v>
      </c>
      <c r="D97" t="s">
        <v>106</v>
      </c>
      <c r="E97" t="s">
        <v>129</v>
      </c>
      <c r="F97" t="s">
        <v>512</v>
      </c>
      <c r="G97" t="s">
        <v>304</v>
      </c>
      <c r="H97" t="s">
        <v>108</v>
      </c>
      <c r="I97" s="79">
        <v>3020</v>
      </c>
      <c r="J97" s="79">
        <v>2727</v>
      </c>
      <c r="K97" s="79">
        <v>82.355400000000003</v>
      </c>
      <c r="L97" s="79">
        <v>0.02</v>
      </c>
      <c r="M97" s="79">
        <v>0.13</v>
      </c>
      <c r="N97" s="79">
        <v>0.06</v>
      </c>
    </row>
    <row r="98" spans="2:14">
      <c r="B98" t="s">
        <v>513</v>
      </c>
      <c r="C98" t="s">
        <v>514</v>
      </c>
      <c r="D98" t="s">
        <v>106</v>
      </c>
      <c r="E98" t="s">
        <v>129</v>
      </c>
      <c r="F98" t="s">
        <v>515</v>
      </c>
      <c r="G98" t="s">
        <v>304</v>
      </c>
      <c r="H98" t="s">
        <v>108</v>
      </c>
      <c r="I98" s="79">
        <v>39030</v>
      </c>
      <c r="J98" s="79">
        <v>634.29999999999995</v>
      </c>
      <c r="K98" s="79">
        <v>247.56729000000001</v>
      </c>
      <c r="L98" s="79">
        <v>0.3</v>
      </c>
      <c r="M98" s="79">
        <v>0.4</v>
      </c>
      <c r="N98" s="79">
        <v>0.18</v>
      </c>
    </row>
    <row r="99" spans="2:14">
      <c r="B99" t="s">
        <v>516</v>
      </c>
      <c r="C99" t="s">
        <v>517</v>
      </c>
      <c r="D99" t="s">
        <v>106</v>
      </c>
      <c r="E99" t="s">
        <v>129</v>
      </c>
      <c r="F99" t="s">
        <v>518</v>
      </c>
      <c r="G99" t="s">
        <v>304</v>
      </c>
      <c r="H99" t="s">
        <v>108</v>
      </c>
      <c r="I99" s="79">
        <v>32395</v>
      </c>
      <c r="J99" s="79">
        <v>885.7</v>
      </c>
      <c r="K99" s="79">
        <v>286.92251499999998</v>
      </c>
      <c r="L99" s="79">
        <v>0.04</v>
      </c>
      <c r="M99" s="79">
        <v>0.47</v>
      </c>
      <c r="N99" s="79">
        <v>0.2</v>
      </c>
    </row>
    <row r="100" spans="2:14">
      <c r="B100" t="s">
        <v>519</v>
      </c>
      <c r="C100" t="s">
        <v>520</v>
      </c>
      <c r="D100" t="s">
        <v>106</v>
      </c>
      <c r="E100" t="s">
        <v>129</v>
      </c>
      <c r="F100" t="s">
        <v>521</v>
      </c>
      <c r="G100" t="s">
        <v>304</v>
      </c>
      <c r="H100" t="s">
        <v>108</v>
      </c>
      <c r="I100" s="79">
        <v>4741</v>
      </c>
      <c r="J100" s="79">
        <v>1528</v>
      </c>
      <c r="K100" s="79">
        <v>72.442480000000003</v>
      </c>
      <c r="L100" s="79">
        <v>0.03</v>
      </c>
      <c r="M100" s="79">
        <v>0.12</v>
      </c>
      <c r="N100" s="79">
        <v>0.05</v>
      </c>
    </row>
    <row r="101" spans="2:14">
      <c r="B101" t="s">
        <v>522</v>
      </c>
      <c r="C101" t="s">
        <v>523</v>
      </c>
      <c r="D101" t="s">
        <v>106</v>
      </c>
      <c r="E101" t="s">
        <v>129</v>
      </c>
      <c r="F101" t="s">
        <v>524</v>
      </c>
      <c r="G101" t="s">
        <v>410</v>
      </c>
      <c r="H101" t="s">
        <v>108</v>
      </c>
      <c r="I101" s="79">
        <v>7014.7</v>
      </c>
      <c r="J101" s="79">
        <v>31.3</v>
      </c>
      <c r="K101" s="79">
        <v>2.1956011000000002</v>
      </c>
      <c r="L101" s="79">
        <v>0.02</v>
      </c>
      <c r="M101" s="79">
        <v>0</v>
      </c>
      <c r="N101" s="79">
        <v>0</v>
      </c>
    </row>
    <row r="102" spans="2:14">
      <c r="B102" t="s">
        <v>525</v>
      </c>
      <c r="C102" t="s">
        <v>526</v>
      </c>
      <c r="D102" t="s">
        <v>106</v>
      </c>
      <c r="E102" t="s">
        <v>129</v>
      </c>
      <c r="F102" t="s">
        <v>527</v>
      </c>
      <c r="G102" t="s">
        <v>410</v>
      </c>
      <c r="H102" t="s">
        <v>108</v>
      </c>
      <c r="I102" s="79">
        <v>75752</v>
      </c>
      <c r="J102" s="79">
        <v>127.8</v>
      </c>
      <c r="K102" s="79">
        <v>96.811055999999994</v>
      </c>
      <c r="L102" s="79">
        <v>0.03</v>
      </c>
      <c r="M102" s="79">
        <v>0.16</v>
      </c>
      <c r="N102" s="79">
        <v>7.0000000000000007E-2</v>
      </c>
    </row>
    <row r="103" spans="2:14">
      <c r="B103" t="s">
        <v>528</v>
      </c>
      <c r="C103" t="s">
        <v>529</v>
      </c>
      <c r="D103" t="s">
        <v>106</v>
      </c>
      <c r="E103" t="s">
        <v>129</v>
      </c>
      <c r="F103" t="s">
        <v>530</v>
      </c>
      <c r="G103" t="s">
        <v>410</v>
      </c>
      <c r="H103" t="s">
        <v>108</v>
      </c>
      <c r="I103" s="79">
        <v>5155.4799999999996</v>
      </c>
      <c r="J103" s="79">
        <v>671.3</v>
      </c>
      <c r="K103" s="79">
        <v>34.608737240000004</v>
      </c>
      <c r="L103" s="79">
        <v>0.02</v>
      </c>
      <c r="M103" s="79">
        <v>0.06</v>
      </c>
      <c r="N103" s="79">
        <v>0.02</v>
      </c>
    </row>
    <row r="104" spans="2:14">
      <c r="B104" t="s">
        <v>531</v>
      </c>
      <c r="C104" t="s">
        <v>532</v>
      </c>
      <c r="D104" t="s">
        <v>106</v>
      </c>
      <c r="E104" t="s">
        <v>129</v>
      </c>
      <c r="F104" t="s">
        <v>533</v>
      </c>
      <c r="G104" t="s">
        <v>410</v>
      </c>
      <c r="H104" t="s">
        <v>108</v>
      </c>
      <c r="I104" s="79">
        <v>15782.4</v>
      </c>
      <c r="J104" s="79">
        <v>22.7</v>
      </c>
      <c r="K104" s="79">
        <v>3.5826047999999999</v>
      </c>
      <c r="L104" s="79">
        <v>0.02</v>
      </c>
      <c r="M104" s="79">
        <v>0.01</v>
      </c>
      <c r="N104" s="79">
        <v>0</v>
      </c>
    </row>
    <row r="105" spans="2:14">
      <c r="B105" t="s">
        <v>534</v>
      </c>
      <c r="C105" t="s">
        <v>535</v>
      </c>
      <c r="D105" t="s">
        <v>106</v>
      </c>
      <c r="E105" t="s">
        <v>129</v>
      </c>
      <c r="F105" t="s">
        <v>536</v>
      </c>
      <c r="G105" t="s">
        <v>410</v>
      </c>
      <c r="H105" t="s">
        <v>108</v>
      </c>
      <c r="I105" s="79">
        <v>5345.4</v>
      </c>
      <c r="J105" s="79">
        <v>30.8</v>
      </c>
      <c r="K105" s="79">
        <v>1.6463832</v>
      </c>
      <c r="L105" s="79">
        <v>0.03</v>
      </c>
      <c r="M105" s="79">
        <v>0</v>
      </c>
      <c r="N105" s="79">
        <v>0</v>
      </c>
    </row>
    <row r="106" spans="2:14">
      <c r="B106" t="s">
        <v>537</v>
      </c>
      <c r="C106" t="s">
        <v>538</v>
      </c>
      <c r="D106" t="s">
        <v>106</v>
      </c>
      <c r="E106" t="s">
        <v>129</v>
      </c>
      <c r="F106" t="s">
        <v>539</v>
      </c>
      <c r="G106" t="s">
        <v>414</v>
      </c>
      <c r="H106" t="s">
        <v>108</v>
      </c>
      <c r="I106" s="79">
        <v>6500</v>
      </c>
      <c r="J106" s="79">
        <v>4045</v>
      </c>
      <c r="K106" s="79">
        <v>262.92500000000001</v>
      </c>
      <c r="L106" s="79">
        <v>0.06</v>
      </c>
      <c r="M106" s="79">
        <v>0.43</v>
      </c>
      <c r="N106" s="79">
        <v>0.19</v>
      </c>
    </row>
    <row r="107" spans="2:14">
      <c r="B107" t="s">
        <v>540</v>
      </c>
      <c r="C107" t="s">
        <v>541</v>
      </c>
      <c r="D107" t="s">
        <v>106</v>
      </c>
      <c r="E107" t="s">
        <v>129</v>
      </c>
      <c r="F107" t="s">
        <v>542</v>
      </c>
      <c r="G107" t="s">
        <v>414</v>
      </c>
      <c r="H107" t="s">
        <v>108</v>
      </c>
      <c r="I107" s="79">
        <v>14286</v>
      </c>
      <c r="J107" s="79">
        <v>1297</v>
      </c>
      <c r="K107" s="79">
        <v>185.28942000000001</v>
      </c>
      <c r="L107" s="79">
        <v>0.1</v>
      </c>
      <c r="M107" s="79">
        <v>0.3</v>
      </c>
      <c r="N107" s="79">
        <v>0.13</v>
      </c>
    </row>
    <row r="108" spans="2:14">
      <c r="B108" t="s">
        <v>543</v>
      </c>
      <c r="C108" t="s">
        <v>544</v>
      </c>
      <c r="D108" t="s">
        <v>106</v>
      </c>
      <c r="E108" t="s">
        <v>129</v>
      </c>
      <c r="F108" t="s">
        <v>545</v>
      </c>
      <c r="G108" t="s">
        <v>414</v>
      </c>
      <c r="H108" t="s">
        <v>108</v>
      </c>
      <c r="I108" s="79">
        <v>12532</v>
      </c>
      <c r="J108" s="79">
        <v>630.29999999999995</v>
      </c>
      <c r="K108" s="79">
        <v>78.989196000000007</v>
      </c>
      <c r="L108" s="79">
        <v>0.04</v>
      </c>
      <c r="M108" s="79">
        <v>0.13</v>
      </c>
      <c r="N108" s="79">
        <v>0.06</v>
      </c>
    </row>
    <row r="109" spans="2:14">
      <c r="B109" t="s">
        <v>546</v>
      </c>
      <c r="C109" t="s">
        <v>547</v>
      </c>
      <c r="D109" t="s">
        <v>106</v>
      </c>
      <c r="E109" t="s">
        <v>129</v>
      </c>
      <c r="F109" t="s">
        <v>548</v>
      </c>
      <c r="G109" t="s">
        <v>427</v>
      </c>
      <c r="H109" t="s">
        <v>108</v>
      </c>
      <c r="I109" s="79">
        <v>487</v>
      </c>
      <c r="J109" s="79">
        <v>7487</v>
      </c>
      <c r="K109" s="79">
        <v>36.461689999999997</v>
      </c>
      <c r="L109" s="79">
        <v>0.03</v>
      </c>
      <c r="M109" s="79">
        <v>0.06</v>
      </c>
      <c r="N109" s="79">
        <v>0.03</v>
      </c>
    </row>
    <row r="110" spans="2:14">
      <c r="B110" t="s">
        <v>549</v>
      </c>
      <c r="C110" t="s">
        <v>550</v>
      </c>
      <c r="D110" t="s">
        <v>106</v>
      </c>
      <c r="E110" t="s">
        <v>129</v>
      </c>
      <c r="F110" t="s">
        <v>551</v>
      </c>
      <c r="G110" t="s">
        <v>427</v>
      </c>
      <c r="H110" t="s">
        <v>108</v>
      </c>
      <c r="I110" s="79">
        <v>1009</v>
      </c>
      <c r="J110" s="79">
        <v>1628</v>
      </c>
      <c r="K110" s="79">
        <v>16.42652</v>
      </c>
      <c r="L110" s="79">
        <v>0.01</v>
      </c>
      <c r="M110" s="79">
        <v>0.03</v>
      </c>
      <c r="N110" s="79">
        <v>0.01</v>
      </c>
    </row>
    <row r="111" spans="2:14">
      <c r="B111" t="s">
        <v>552</v>
      </c>
      <c r="C111" t="s">
        <v>553</v>
      </c>
      <c r="D111" t="s">
        <v>106</v>
      </c>
      <c r="E111" t="s">
        <v>129</v>
      </c>
      <c r="F111" t="s">
        <v>554</v>
      </c>
      <c r="G111" t="s">
        <v>427</v>
      </c>
      <c r="H111" t="s">
        <v>108</v>
      </c>
      <c r="I111" s="79">
        <v>41529</v>
      </c>
      <c r="J111" s="79">
        <v>42.5</v>
      </c>
      <c r="K111" s="79">
        <v>17.649825</v>
      </c>
      <c r="L111" s="79">
        <v>0.01</v>
      </c>
      <c r="M111" s="79">
        <v>0.03</v>
      </c>
      <c r="N111" s="79">
        <v>0.01</v>
      </c>
    </row>
    <row r="112" spans="2:14">
      <c r="B112" t="s">
        <v>555</v>
      </c>
      <c r="C112" t="s">
        <v>556</v>
      </c>
      <c r="D112" t="s">
        <v>106</v>
      </c>
      <c r="E112" t="s">
        <v>129</v>
      </c>
      <c r="F112" t="s">
        <v>557</v>
      </c>
      <c r="G112" t="s">
        <v>455</v>
      </c>
      <c r="H112" t="s">
        <v>108</v>
      </c>
      <c r="I112" s="79">
        <v>1692</v>
      </c>
      <c r="J112" s="79">
        <v>5839</v>
      </c>
      <c r="K112" s="79">
        <v>98.795879999999997</v>
      </c>
      <c r="L112" s="79">
        <v>0.02</v>
      </c>
      <c r="M112" s="79">
        <v>0.16</v>
      </c>
      <c r="N112" s="79">
        <v>7.0000000000000007E-2</v>
      </c>
    </row>
    <row r="113" spans="2:14">
      <c r="B113" t="s">
        <v>558</v>
      </c>
      <c r="C113" t="s">
        <v>559</v>
      </c>
      <c r="D113" t="s">
        <v>106</v>
      </c>
      <c r="E113" t="s">
        <v>129</v>
      </c>
      <c r="F113" t="s">
        <v>560</v>
      </c>
      <c r="G113" t="s">
        <v>133</v>
      </c>
      <c r="H113" t="s">
        <v>108</v>
      </c>
      <c r="I113" s="79">
        <v>2528</v>
      </c>
      <c r="J113" s="79">
        <v>736.6</v>
      </c>
      <c r="K113" s="79">
        <v>18.621248000000001</v>
      </c>
      <c r="L113" s="79">
        <v>0</v>
      </c>
      <c r="M113" s="79">
        <v>0.03</v>
      </c>
      <c r="N113" s="79">
        <v>0.01</v>
      </c>
    </row>
    <row r="114" spans="2:14">
      <c r="B114" t="s">
        <v>561</v>
      </c>
      <c r="C114" t="s">
        <v>562</v>
      </c>
      <c r="D114" t="s">
        <v>106</v>
      </c>
      <c r="E114" t="s">
        <v>129</v>
      </c>
      <c r="F114" t="s">
        <v>563</v>
      </c>
      <c r="G114" t="s">
        <v>133</v>
      </c>
      <c r="H114" t="s">
        <v>108</v>
      </c>
      <c r="I114" s="79">
        <v>5637</v>
      </c>
      <c r="J114" s="79">
        <v>2969</v>
      </c>
      <c r="K114" s="79">
        <v>167.36252999999999</v>
      </c>
      <c r="L114" s="79">
        <v>0.04</v>
      </c>
      <c r="M114" s="79">
        <v>0.27</v>
      </c>
      <c r="N114" s="79">
        <v>0.12</v>
      </c>
    </row>
    <row r="115" spans="2:14">
      <c r="B115" t="s">
        <v>564</v>
      </c>
      <c r="C115" t="s">
        <v>565</v>
      </c>
      <c r="D115" t="s">
        <v>106</v>
      </c>
      <c r="E115" t="s">
        <v>129</v>
      </c>
      <c r="F115" t="s">
        <v>566</v>
      </c>
      <c r="G115" t="s">
        <v>133</v>
      </c>
      <c r="H115" t="s">
        <v>108</v>
      </c>
      <c r="I115" s="79">
        <v>3057</v>
      </c>
      <c r="J115" s="79">
        <v>2472</v>
      </c>
      <c r="K115" s="79">
        <v>75.569040000000001</v>
      </c>
      <c r="L115" s="79">
        <v>0.05</v>
      </c>
      <c r="M115" s="79">
        <v>0.12</v>
      </c>
      <c r="N115" s="79">
        <v>0.05</v>
      </c>
    </row>
    <row r="116" spans="2:14">
      <c r="B116" t="s">
        <v>567</v>
      </c>
      <c r="C116" t="s">
        <v>568</v>
      </c>
      <c r="D116" t="s">
        <v>106</v>
      </c>
      <c r="E116" t="s">
        <v>129</v>
      </c>
      <c r="F116" t="s">
        <v>569</v>
      </c>
      <c r="G116" t="s">
        <v>133</v>
      </c>
      <c r="H116" t="s">
        <v>108</v>
      </c>
      <c r="I116" s="79">
        <v>3955</v>
      </c>
      <c r="J116" s="79">
        <v>864.7</v>
      </c>
      <c r="K116" s="79">
        <v>34.198884999999997</v>
      </c>
      <c r="L116" s="79">
        <v>0.03</v>
      </c>
      <c r="M116" s="79">
        <v>0.06</v>
      </c>
      <c r="N116" s="79">
        <v>0.02</v>
      </c>
    </row>
    <row r="117" spans="2:14">
      <c r="B117" t="s">
        <v>570</v>
      </c>
      <c r="C117" t="s">
        <v>571</v>
      </c>
      <c r="D117" t="s">
        <v>106</v>
      </c>
      <c r="E117" t="s">
        <v>129</v>
      </c>
      <c r="F117" t="s">
        <v>572</v>
      </c>
      <c r="G117" t="s">
        <v>135</v>
      </c>
      <c r="H117" t="s">
        <v>108</v>
      </c>
      <c r="I117" s="79">
        <v>5045</v>
      </c>
      <c r="J117" s="79">
        <v>1719</v>
      </c>
      <c r="K117" s="79">
        <v>86.723550000000003</v>
      </c>
      <c r="L117" s="79">
        <v>0.01</v>
      </c>
      <c r="M117" s="79">
        <v>0.14000000000000001</v>
      </c>
      <c r="N117" s="79">
        <v>0.06</v>
      </c>
    </row>
    <row r="118" spans="2:14">
      <c r="B118" t="s">
        <v>573</v>
      </c>
      <c r="C118" t="s">
        <v>574</v>
      </c>
      <c r="D118" t="s">
        <v>106</v>
      </c>
      <c r="E118" t="s">
        <v>129</v>
      </c>
      <c r="F118" t="s">
        <v>575</v>
      </c>
      <c r="G118" t="s">
        <v>135</v>
      </c>
      <c r="H118" t="s">
        <v>108</v>
      </c>
      <c r="I118" s="79">
        <v>1627</v>
      </c>
      <c r="J118" s="79">
        <v>622.1</v>
      </c>
      <c r="K118" s="79">
        <v>10.121567000000001</v>
      </c>
      <c r="L118" s="79">
        <v>0</v>
      </c>
      <c r="M118" s="79">
        <v>0.02</v>
      </c>
      <c r="N118" s="79">
        <v>0.01</v>
      </c>
    </row>
    <row r="119" spans="2:14">
      <c r="B119" s="80" t="s">
        <v>576</v>
      </c>
      <c r="E119" s="16"/>
      <c r="F119" s="16"/>
      <c r="G119" s="16"/>
      <c r="I119" s="81">
        <v>0</v>
      </c>
      <c r="K119" s="81">
        <v>0</v>
      </c>
      <c r="M119" s="81">
        <v>0</v>
      </c>
      <c r="N119" s="81">
        <v>0</v>
      </c>
    </row>
    <row r="120" spans="2:14">
      <c r="B120" t="s">
        <v>227</v>
      </c>
      <c r="C120" t="s">
        <v>227</v>
      </c>
      <c r="E120" s="16"/>
      <c r="F120" s="16"/>
      <c r="G120" t="s">
        <v>227</v>
      </c>
      <c r="H120" t="s">
        <v>227</v>
      </c>
      <c r="I120" s="79">
        <v>0</v>
      </c>
      <c r="J120" s="79">
        <v>0</v>
      </c>
      <c r="K120" s="79">
        <v>0</v>
      </c>
      <c r="L120" s="79">
        <v>0</v>
      </c>
      <c r="M120" s="79">
        <v>0</v>
      </c>
      <c r="N120" s="79">
        <v>0</v>
      </c>
    </row>
    <row r="121" spans="2:14">
      <c r="B121" s="80" t="s">
        <v>232</v>
      </c>
      <c r="E121" s="16"/>
      <c r="F121" s="16"/>
      <c r="G121" s="16"/>
      <c r="I121" s="81">
        <v>137997</v>
      </c>
      <c r="K121" s="81">
        <v>13001.552485393649</v>
      </c>
      <c r="M121" s="81">
        <v>21.07</v>
      </c>
      <c r="N121" s="81">
        <v>9.24</v>
      </c>
    </row>
    <row r="122" spans="2:14">
      <c r="B122" s="80" t="s">
        <v>243</v>
      </c>
      <c r="E122" s="16"/>
      <c r="F122" s="16"/>
      <c r="G122" s="16"/>
      <c r="I122" s="81">
        <v>15358</v>
      </c>
      <c r="K122" s="81">
        <v>1702.0397809275</v>
      </c>
      <c r="M122" s="81">
        <v>2.76</v>
      </c>
      <c r="N122" s="81">
        <v>1.21</v>
      </c>
    </row>
    <row r="123" spans="2:14">
      <c r="B123" t="s">
        <v>577</v>
      </c>
      <c r="C123" t="s">
        <v>578</v>
      </c>
      <c r="D123" t="s">
        <v>579</v>
      </c>
      <c r="E123" t="s">
        <v>580</v>
      </c>
      <c r="F123" t="s">
        <v>581</v>
      </c>
      <c r="G123" t="s">
        <v>582</v>
      </c>
      <c r="H123" t="s">
        <v>112</v>
      </c>
      <c r="I123" s="79">
        <v>941</v>
      </c>
      <c r="J123" s="79">
        <v>3545</v>
      </c>
      <c r="K123" s="79">
        <v>120.59079675</v>
      </c>
      <c r="L123" s="79">
        <v>0</v>
      </c>
      <c r="M123" s="79">
        <v>0.2</v>
      </c>
      <c r="N123" s="79">
        <v>0.09</v>
      </c>
    </row>
    <row r="124" spans="2:14">
      <c r="B124" t="s">
        <v>583</v>
      </c>
      <c r="C124" t="s">
        <v>584</v>
      </c>
      <c r="D124" t="s">
        <v>579</v>
      </c>
      <c r="E124" t="s">
        <v>580</v>
      </c>
      <c r="F124" t="s">
        <v>303</v>
      </c>
      <c r="G124" t="s">
        <v>582</v>
      </c>
      <c r="H124" t="s">
        <v>112</v>
      </c>
      <c r="I124" s="79">
        <v>2284</v>
      </c>
      <c r="J124" s="79">
        <v>429</v>
      </c>
      <c r="K124" s="79">
        <v>35.421071400000002</v>
      </c>
      <c r="L124" s="79">
        <v>0</v>
      </c>
      <c r="M124" s="79">
        <v>0.06</v>
      </c>
      <c r="N124" s="79">
        <v>0.03</v>
      </c>
    </row>
    <row r="125" spans="2:14">
      <c r="B125" t="s">
        <v>585</v>
      </c>
      <c r="C125" t="s">
        <v>586</v>
      </c>
      <c r="D125" t="s">
        <v>579</v>
      </c>
      <c r="E125" t="s">
        <v>580</v>
      </c>
      <c r="F125" t="s">
        <v>587</v>
      </c>
      <c r="G125" t="s">
        <v>588</v>
      </c>
      <c r="H125" t="s">
        <v>112</v>
      </c>
      <c r="I125" s="79">
        <v>997</v>
      </c>
      <c r="J125" s="79">
        <v>660</v>
      </c>
      <c r="K125" s="79">
        <v>23.787423</v>
      </c>
      <c r="L125" s="79">
        <v>0</v>
      </c>
      <c r="M125" s="79">
        <v>0.04</v>
      </c>
      <c r="N125" s="79">
        <v>0.02</v>
      </c>
    </row>
    <row r="126" spans="2:14">
      <c r="B126" t="s">
        <v>589</v>
      </c>
      <c r="C126" t="s">
        <v>590</v>
      </c>
      <c r="D126" t="s">
        <v>579</v>
      </c>
      <c r="E126" t="s">
        <v>580</v>
      </c>
      <c r="F126" t="s">
        <v>591</v>
      </c>
      <c r="G126" t="s">
        <v>588</v>
      </c>
      <c r="H126" t="s">
        <v>112</v>
      </c>
      <c r="I126" s="79">
        <v>161</v>
      </c>
      <c r="J126" s="79">
        <v>948</v>
      </c>
      <c r="K126" s="79">
        <v>5.5175022</v>
      </c>
      <c r="L126" s="79">
        <v>0</v>
      </c>
      <c r="M126" s="79">
        <v>0.01</v>
      </c>
      <c r="N126" s="79">
        <v>0</v>
      </c>
    </row>
    <row r="127" spans="2:14">
      <c r="B127" t="s">
        <v>592</v>
      </c>
      <c r="C127" t="s">
        <v>593</v>
      </c>
      <c r="D127" t="s">
        <v>579</v>
      </c>
      <c r="E127" t="s">
        <v>580</v>
      </c>
      <c r="F127" t="s">
        <v>594</v>
      </c>
      <c r="G127" t="s">
        <v>588</v>
      </c>
      <c r="H127" t="s">
        <v>112</v>
      </c>
      <c r="I127" s="79">
        <v>357</v>
      </c>
      <c r="J127" s="79">
        <v>540</v>
      </c>
      <c r="K127" s="79">
        <v>6.9689969999999999</v>
      </c>
      <c r="L127" s="79">
        <v>0</v>
      </c>
      <c r="M127" s="79">
        <v>0.01</v>
      </c>
      <c r="N127" s="79">
        <v>0</v>
      </c>
    </row>
    <row r="128" spans="2:14">
      <c r="B128" t="s">
        <v>595</v>
      </c>
      <c r="C128" t="s">
        <v>596</v>
      </c>
      <c r="D128" t="s">
        <v>579</v>
      </c>
      <c r="E128" t="s">
        <v>580</v>
      </c>
      <c r="F128" t="s">
        <v>597</v>
      </c>
      <c r="G128" t="s">
        <v>588</v>
      </c>
      <c r="H128" t="s">
        <v>112</v>
      </c>
      <c r="I128" s="79">
        <v>973</v>
      </c>
      <c r="J128" s="79">
        <v>519.5</v>
      </c>
      <c r="K128" s="79">
        <v>18.272867025</v>
      </c>
      <c r="L128" s="79">
        <v>0.01</v>
      </c>
      <c r="M128" s="79">
        <v>0.03</v>
      </c>
      <c r="N128" s="79">
        <v>0.01</v>
      </c>
    </row>
    <row r="129" spans="2:14">
      <c r="B129" t="s">
        <v>598</v>
      </c>
      <c r="C129" t="s">
        <v>599</v>
      </c>
      <c r="D129" t="s">
        <v>579</v>
      </c>
      <c r="E129" t="s">
        <v>580</v>
      </c>
      <c r="F129" t="s">
        <v>600</v>
      </c>
      <c r="G129" t="s">
        <v>601</v>
      </c>
      <c r="H129" t="s">
        <v>119</v>
      </c>
      <c r="I129" s="79">
        <v>1333</v>
      </c>
      <c r="J129" s="79">
        <v>192.5</v>
      </c>
      <c r="K129" s="79">
        <v>11.537105002500001</v>
      </c>
      <c r="L129" s="79">
        <v>0.02</v>
      </c>
      <c r="M129" s="79">
        <v>0.02</v>
      </c>
      <c r="N129" s="79">
        <v>0.01</v>
      </c>
    </row>
    <row r="130" spans="2:14">
      <c r="B130" t="s">
        <v>602</v>
      </c>
      <c r="C130" t="s">
        <v>603</v>
      </c>
      <c r="D130" t="s">
        <v>579</v>
      </c>
      <c r="E130" t="s">
        <v>580</v>
      </c>
      <c r="F130" t="s">
        <v>604</v>
      </c>
      <c r="G130" t="s">
        <v>605</v>
      </c>
      <c r="H130" t="s">
        <v>112</v>
      </c>
      <c r="I130" s="79">
        <v>384</v>
      </c>
      <c r="J130" s="79">
        <v>5095</v>
      </c>
      <c r="K130" s="79">
        <v>70.726752000000005</v>
      </c>
      <c r="L130" s="79">
        <v>0</v>
      </c>
      <c r="M130" s="79">
        <v>0.11</v>
      </c>
      <c r="N130" s="79">
        <v>0.05</v>
      </c>
    </row>
    <row r="131" spans="2:14">
      <c r="B131" t="s">
        <v>602</v>
      </c>
      <c r="C131" t="s">
        <v>603</v>
      </c>
      <c r="D131" t="s">
        <v>579</v>
      </c>
      <c r="E131" t="s">
        <v>580</v>
      </c>
      <c r="F131" t="s">
        <v>604</v>
      </c>
      <c r="G131" t="s">
        <v>605</v>
      </c>
      <c r="H131" t="s">
        <v>112</v>
      </c>
      <c r="I131" s="79">
        <v>414</v>
      </c>
      <c r="J131" s="79">
        <v>5095</v>
      </c>
      <c r="K131" s="79">
        <v>76.2522795</v>
      </c>
      <c r="L131" s="79">
        <v>0</v>
      </c>
      <c r="M131" s="79">
        <v>0.12</v>
      </c>
      <c r="N131" s="79">
        <v>0.05</v>
      </c>
    </row>
    <row r="132" spans="2:14">
      <c r="B132" t="s">
        <v>606</v>
      </c>
      <c r="C132" t="s">
        <v>607</v>
      </c>
      <c r="D132" t="s">
        <v>579</v>
      </c>
      <c r="E132" t="s">
        <v>580</v>
      </c>
      <c r="F132" t="s">
        <v>608</v>
      </c>
      <c r="G132" t="s">
        <v>609</v>
      </c>
      <c r="H132" t="s">
        <v>112</v>
      </c>
      <c r="I132" s="79">
        <v>1315</v>
      </c>
      <c r="J132" s="79">
        <v>6161</v>
      </c>
      <c r="K132" s="79">
        <v>292.87699724999999</v>
      </c>
      <c r="L132" s="79">
        <v>0</v>
      </c>
      <c r="M132" s="79">
        <v>0.47</v>
      </c>
      <c r="N132" s="79">
        <v>0.21</v>
      </c>
    </row>
    <row r="133" spans="2:14">
      <c r="B133" t="s">
        <v>610</v>
      </c>
      <c r="C133" t="s">
        <v>611</v>
      </c>
      <c r="D133" t="s">
        <v>579</v>
      </c>
      <c r="E133" t="s">
        <v>580</v>
      </c>
      <c r="F133" t="s">
        <v>612</v>
      </c>
      <c r="G133" t="s">
        <v>609</v>
      </c>
      <c r="H133" t="s">
        <v>112</v>
      </c>
      <c r="I133" s="79">
        <v>1153</v>
      </c>
      <c r="J133" s="79">
        <v>4405</v>
      </c>
      <c r="K133" s="79">
        <v>183.60458474999999</v>
      </c>
      <c r="L133" s="79">
        <v>0</v>
      </c>
      <c r="M133" s="79">
        <v>0.3</v>
      </c>
      <c r="N133" s="79">
        <v>0.13</v>
      </c>
    </row>
    <row r="134" spans="2:14">
      <c r="B134" t="s">
        <v>613</v>
      </c>
      <c r="C134" t="s">
        <v>614</v>
      </c>
      <c r="D134" t="s">
        <v>579</v>
      </c>
      <c r="E134" t="s">
        <v>580</v>
      </c>
      <c r="F134" t="s">
        <v>615</v>
      </c>
      <c r="G134" t="s">
        <v>609</v>
      </c>
      <c r="H134" t="s">
        <v>112</v>
      </c>
      <c r="I134" s="79">
        <v>912</v>
      </c>
      <c r="J134" s="79">
        <v>10312</v>
      </c>
      <c r="K134" s="79">
        <v>339.97426560000002</v>
      </c>
      <c r="L134" s="79">
        <v>0</v>
      </c>
      <c r="M134" s="79">
        <v>0.55000000000000004</v>
      </c>
      <c r="N134" s="79">
        <v>0.24</v>
      </c>
    </row>
    <row r="135" spans="2:14">
      <c r="B135" t="s">
        <v>616</v>
      </c>
      <c r="C135" t="s">
        <v>617</v>
      </c>
      <c r="D135" t="s">
        <v>579</v>
      </c>
      <c r="E135" t="s">
        <v>580</v>
      </c>
      <c r="F135" t="s">
        <v>618</v>
      </c>
      <c r="G135" t="s">
        <v>619</v>
      </c>
      <c r="H135" t="s">
        <v>112</v>
      </c>
      <c r="I135" s="79">
        <v>1319</v>
      </c>
      <c r="J135" s="79">
        <v>1905</v>
      </c>
      <c r="K135" s="79">
        <v>90.833924249999995</v>
      </c>
      <c r="L135" s="79">
        <v>0</v>
      </c>
      <c r="M135" s="79">
        <v>0.15</v>
      </c>
      <c r="N135" s="79">
        <v>0.06</v>
      </c>
    </row>
    <row r="136" spans="2:14">
      <c r="B136" t="s">
        <v>620</v>
      </c>
      <c r="C136" t="s">
        <v>621</v>
      </c>
      <c r="D136" t="s">
        <v>579</v>
      </c>
      <c r="E136" t="s">
        <v>580</v>
      </c>
      <c r="F136" t="s">
        <v>622</v>
      </c>
      <c r="G136" t="s">
        <v>619</v>
      </c>
      <c r="H136" t="s">
        <v>112</v>
      </c>
      <c r="I136" s="79">
        <v>544</v>
      </c>
      <c r="J136" s="79">
        <v>3224</v>
      </c>
      <c r="K136" s="79">
        <v>63.401894400000003</v>
      </c>
      <c r="L136" s="79">
        <v>0</v>
      </c>
      <c r="M136" s="79">
        <v>0.1</v>
      </c>
      <c r="N136" s="79">
        <v>0.05</v>
      </c>
    </row>
    <row r="137" spans="2:14">
      <c r="B137" t="s">
        <v>623</v>
      </c>
      <c r="C137" t="s">
        <v>624</v>
      </c>
      <c r="D137" t="s">
        <v>579</v>
      </c>
      <c r="E137" t="s">
        <v>580</v>
      </c>
      <c r="F137" t="s">
        <v>625</v>
      </c>
      <c r="G137" t="s">
        <v>619</v>
      </c>
      <c r="H137" t="s">
        <v>112</v>
      </c>
      <c r="I137" s="79">
        <v>1080</v>
      </c>
      <c r="J137" s="79">
        <v>2980</v>
      </c>
      <c r="K137" s="79">
        <v>116.34516000000001</v>
      </c>
      <c r="L137" s="79">
        <v>0</v>
      </c>
      <c r="M137" s="79">
        <v>0.19</v>
      </c>
      <c r="N137" s="79">
        <v>0.08</v>
      </c>
    </row>
    <row r="138" spans="2:14">
      <c r="B138" t="s">
        <v>626</v>
      </c>
      <c r="C138" t="s">
        <v>627</v>
      </c>
      <c r="D138" t="s">
        <v>579</v>
      </c>
      <c r="E138" t="s">
        <v>580</v>
      </c>
      <c r="F138" t="s">
        <v>334</v>
      </c>
      <c r="G138" t="s">
        <v>628</v>
      </c>
      <c r="H138" t="s">
        <v>112</v>
      </c>
      <c r="I138" s="79">
        <v>1191</v>
      </c>
      <c r="J138" s="79">
        <v>5712</v>
      </c>
      <c r="K138" s="79">
        <v>245.9281608</v>
      </c>
      <c r="L138" s="79">
        <v>0</v>
      </c>
      <c r="M138" s="79">
        <v>0.4</v>
      </c>
      <c r="N138" s="79">
        <v>0.17</v>
      </c>
    </row>
    <row r="139" spans="2:14">
      <c r="B139" s="80" t="s">
        <v>244</v>
      </c>
      <c r="E139" s="16"/>
      <c r="F139" s="16"/>
      <c r="G139" s="16"/>
      <c r="I139" s="81">
        <v>122639</v>
      </c>
      <c r="K139" s="81">
        <v>11299.512704466149</v>
      </c>
      <c r="M139" s="81">
        <v>18.309999999999999</v>
      </c>
      <c r="N139" s="81">
        <v>8.0299999999999994</v>
      </c>
    </row>
    <row r="140" spans="2:14">
      <c r="B140" t="s">
        <v>629</v>
      </c>
      <c r="C140" t="s">
        <v>630</v>
      </c>
      <c r="D140" t="s">
        <v>579</v>
      </c>
      <c r="E140" t="s">
        <v>580</v>
      </c>
      <c r="F140" t="s">
        <v>631</v>
      </c>
      <c r="G140" t="s">
        <v>632</v>
      </c>
      <c r="H140" t="s">
        <v>112</v>
      </c>
      <c r="I140" s="79">
        <v>550</v>
      </c>
      <c r="J140" s="79">
        <v>8100</v>
      </c>
      <c r="K140" s="79">
        <v>161.04825</v>
      </c>
      <c r="L140" s="79">
        <v>0</v>
      </c>
      <c r="M140" s="79">
        <v>0.26</v>
      </c>
      <c r="N140" s="79">
        <v>0.11</v>
      </c>
    </row>
    <row r="141" spans="2:14">
      <c r="B141" t="s">
        <v>633</v>
      </c>
      <c r="C141" t="s">
        <v>634</v>
      </c>
      <c r="D141" t="s">
        <v>579</v>
      </c>
      <c r="E141" t="s">
        <v>580</v>
      </c>
      <c r="F141" t="s">
        <v>635</v>
      </c>
      <c r="G141" t="s">
        <v>636</v>
      </c>
      <c r="H141" t="s">
        <v>112</v>
      </c>
      <c r="I141" s="79">
        <v>1324</v>
      </c>
      <c r="J141" s="79">
        <v>1216</v>
      </c>
      <c r="K141" s="79">
        <v>58.200921600000001</v>
      </c>
      <c r="L141" s="79">
        <v>0</v>
      </c>
      <c r="M141" s="79">
        <v>0.09</v>
      </c>
      <c r="N141" s="79">
        <v>0.04</v>
      </c>
    </row>
    <row r="142" spans="2:14">
      <c r="B142" t="s">
        <v>637</v>
      </c>
      <c r="C142" t="s">
        <v>638</v>
      </c>
      <c r="D142" t="s">
        <v>579</v>
      </c>
      <c r="E142" t="s">
        <v>580</v>
      </c>
      <c r="F142" t="s">
        <v>639</v>
      </c>
      <c r="G142" t="s">
        <v>636</v>
      </c>
      <c r="H142" t="s">
        <v>116</v>
      </c>
      <c r="I142" s="79">
        <v>318</v>
      </c>
      <c r="J142" s="79">
        <v>6180</v>
      </c>
      <c r="K142" s="79">
        <v>76.290616799999995</v>
      </c>
      <c r="L142" s="79">
        <v>0</v>
      </c>
      <c r="M142" s="79">
        <v>0.12</v>
      </c>
      <c r="N142" s="79">
        <v>0.05</v>
      </c>
    </row>
    <row r="143" spans="2:14">
      <c r="B143" t="s">
        <v>640</v>
      </c>
      <c r="C143" t="s">
        <v>641</v>
      </c>
      <c r="D143" t="s">
        <v>579</v>
      </c>
      <c r="E143" t="s">
        <v>580</v>
      </c>
      <c r="F143" t="s">
        <v>642</v>
      </c>
      <c r="G143" t="s">
        <v>636</v>
      </c>
      <c r="H143" t="s">
        <v>116</v>
      </c>
      <c r="I143" s="79">
        <v>9518</v>
      </c>
      <c r="J143" s="79">
        <v>252.6</v>
      </c>
      <c r="K143" s="79">
        <v>93.332860776000004</v>
      </c>
      <c r="L143" s="79">
        <v>0</v>
      </c>
      <c r="M143" s="79">
        <v>0.15</v>
      </c>
      <c r="N143" s="79">
        <v>7.0000000000000007E-2</v>
      </c>
    </row>
    <row r="144" spans="2:14">
      <c r="B144" t="s">
        <v>643</v>
      </c>
      <c r="C144" t="s">
        <v>644</v>
      </c>
      <c r="D144" t="s">
        <v>579</v>
      </c>
      <c r="E144" t="s">
        <v>580</v>
      </c>
      <c r="F144" t="s">
        <v>645</v>
      </c>
      <c r="G144" t="s">
        <v>636</v>
      </c>
      <c r="H144" t="s">
        <v>112</v>
      </c>
      <c r="I144" s="79">
        <v>1110</v>
      </c>
      <c r="J144" s="79">
        <v>5212</v>
      </c>
      <c r="K144" s="79">
        <v>209.139318</v>
      </c>
      <c r="L144" s="79">
        <v>0</v>
      </c>
      <c r="M144" s="79">
        <v>0.34</v>
      </c>
      <c r="N144" s="79">
        <v>0.15</v>
      </c>
    </row>
    <row r="145" spans="2:14">
      <c r="B145" t="s">
        <v>646</v>
      </c>
      <c r="C145" t="s">
        <v>647</v>
      </c>
      <c r="D145" t="s">
        <v>579</v>
      </c>
      <c r="E145" t="s">
        <v>580</v>
      </c>
      <c r="F145" t="s">
        <v>648</v>
      </c>
      <c r="G145" t="s">
        <v>636</v>
      </c>
      <c r="H145" t="s">
        <v>112</v>
      </c>
      <c r="I145" s="79">
        <v>2265</v>
      </c>
      <c r="J145" s="79">
        <v>5624</v>
      </c>
      <c r="K145" s="79">
        <v>460.491714</v>
      </c>
      <c r="L145" s="79">
        <v>0</v>
      </c>
      <c r="M145" s="79">
        <v>0.75</v>
      </c>
      <c r="N145" s="79">
        <v>0.33</v>
      </c>
    </row>
    <row r="146" spans="2:14">
      <c r="B146" t="s">
        <v>649</v>
      </c>
      <c r="C146" t="s">
        <v>650</v>
      </c>
      <c r="D146" t="s">
        <v>579</v>
      </c>
      <c r="E146" t="s">
        <v>580</v>
      </c>
      <c r="F146" t="s">
        <v>651</v>
      </c>
      <c r="G146" t="s">
        <v>652</v>
      </c>
      <c r="H146" t="s">
        <v>195</v>
      </c>
      <c r="I146" s="79">
        <v>888</v>
      </c>
      <c r="J146" s="79">
        <v>2337</v>
      </c>
      <c r="K146" s="79">
        <v>75.288212423999994</v>
      </c>
      <c r="L146" s="79">
        <v>0</v>
      </c>
      <c r="M146" s="79">
        <v>0.12</v>
      </c>
      <c r="N146" s="79">
        <v>0.05</v>
      </c>
    </row>
    <row r="147" spans="2:14">
      <c r="B147" t="s">
        <v>653</v>
      </c>
      <c r="C147" t="s">
        <v>654</v>
      </c>
      <c r="D147" t="s">
        <v>579</v>
      </c>
      <c r="E147" t="s">
        <v>580</v>
      </c>
      <c r="F147" t="s">
        <v>655</v>
      </c>
      <c r="G147" t="s">
        <v>652</v>
      </c>
      <c r="H147" t="s">
        <v>119</v>
      </c>
      <c r="I147" s="79">
        <v>2448</v>
      </c>
      <c r="J147" s="79">
        <v>655</v>
      </c>
      <c r="K147" s="79">
        <v>72.092265839999996</v>
      </c>
      <c r="L147" s="79">
        <v>0</v>
      </c>
      <c r="M147" s="79">
        <v>0.12</v>
      </c>
      <c r="N147" s="79">
        <v>0.05</v>
      </c>
    </row>
    <row r="148" spans="2:14">
      <c r="B148" t="s">
        <v>656</v>
      </c>
      <c r="C148" t="s">
        <v>657</v>
      </c>
      <c r="D148" t="s">
        <v>658</v>
      </c>
      <c r="E148" t="s">
        <v>580</v>
      </c>
      <c r="F148" t="s">
        <v>659</v>
      </c>
      <c r="G148" t="s">
        <v>652</v>
      </c>
      <c r="H148" t="s">
        <v>116</v>
      </c>
      <c r="I148" s="79">
        <v>600</v>
      </c>
      <c r="J148" s="79">
        <v>4762.5</v>
      </c>
      <c r="K148" s="79">
        <v>110.92815</v>
      </c>
      <c r="L148" s="79">
        <v>0</v>
      </c>
      <c r="M148" s="79">
        <v>0.18</v>
      </c>
      <c r="N148" s="79">
        <v>0.08</v>
      </c>
    </row>
    <row r="149" spans="2:14">
      <c r="B149" t="s">
        <v>660</v>
      </c>
      <c r="C149" t="s">
        <v>661</v>
      </c>
      <c r="D149" t="s">
        <v>579</v>
      </c>
      <c r="E149" t="s">
        <v>580</v>
      </c>
      <c r="F149" t="s">
        <v>662</v>
      </c>
      <c r="G149" t="s">
        <v>652</v>
      </c>
      <c r="H149" t="s">
        <v>116</v>
      </c>
      <c r="I149" s="79">
        <v>240</v>
      </c>
      <c r="J149" s="79">
        <v>7323</v>
      </c>
      <c r="K149" s="79">
        <v>68.226926399999996</v>
      </c>
      <c r="L149" s="79">
        <v>0</v>
      </c>
      <c r="M149" s="79">
        <v>0.11</v>
      </c>
      <c r="N149" s="79">
        <v>0.05</v>
      </c>
    </row>
    <row r="150" spans="2:14">
      <c r="B150" t="s">
        <v>663</v>
      </c>
      <c r="C150" t="s">
        <v>664</v>
      </c>
      <c r="D150" t="s">
        <v>658</v>
      </c>
      <c r="E150" t="s">
        <v>580</v>
      </c>
      <c r="F150" t="s">
        <v>665</v>
      </c>
      <c r="G150" t="s">
        <v>652</v>
      </c>
      <c r="H150" t="s">
        <v>116</v>
      </c>
      <c r="I150" s="79">
        <v>2004</v>
      </c>
      <c r="J150" s="79">
        <v>3000</v>
      </c>
      <c r="K150" s="79">
        <v>233.38584</v>
      </c>
      <c r="L150" s="79">
        <v>0</v>
      </c>
      <c r="M150" s="79">
        <v>0.38</v>
      </c>
      <c r="N150" s="79">
        <v>0.17</v>
      </c>
    </row>
    <row r="151" spans="2:14">
      <c r="B151" t="s">
        <v>666</v>
      </c>
      <c r="C151" t="s">
        <v>667</v>
      </c>
      <c r="D151" t="s">
        <v>668</v>
      </c>
      <c r="E151" t="s">
        <v>580</v>
      </c>
      <c r="F151" t="s">
        <v>669</v>
      </c>
      <c r="G151" t="s">
        <v>652</v>
      </c>
      <c r="H151" t="s">
        <v>116</v>
      </c>
      <c r="I151" s="79">
        <v>240</v>
      </c>
      <c r="J151" s="79">
        <v>12745.8</v>
      </c>
      <c r="K151" s="79">
        <v>118.75006944</v>
      </c>
      <c r="L151" s="79">
        <v>0</v>
      </c>
      <c r="M151" s="79">
        <v>0.19</v>
      </c>
      <c r="N151" s="79">
        <v>0.08</v>
      </c>
    </row>
    <row r="152" spans="2:14">
      <c r="B152" t="s">
        <v>670</v>
      </c>
      <c r="C152" t="s">
        <v>671</v>
      </c>
      <c r="D152" t="s">
        <v>658</v>
      </c>
      <c r="E152" t="s">
        <v>580</v>
      </c>
      <c r="F152" t="s">
        <v>672</v>
      </c>
      <c r="G152" t="s">
        <v>652</v>
      </c>
      <c r="H152" t="s">
        <v>116</v>
      </c>
      <c r="I152" s="79">
        <v>577</v>
      </c>
      <c r="J152" s="79">
        <v>7416</v>
      </c>
      <c r="K152" s="79">
        <v>166.11202223999999</v>
      </c>
      <c r="L152" s="79">
        <v>0</v>
      </c>
      <c r="M152" s="79">
        <v>0.27</v>
      </c>
      <c r="N152" s="79">
        <v>0.12</v>
      </c>
    </row>
    <row r="153" spans="2:14">
      <c r="B153" t="s">
        <v>673</v>
      </c>
      <c r="C153" t="s">
        <v>674</v>
      </c>
      <c r="D153" t="s">
        <v>579</v>
      </c>
      <c r="E153" t="s">
        <v>580</v>
      </c>
      <c r="F153" t="s">
        <v>675</v>
      </c>
      <c r="G153" t="s">
        <v>676</v>
      </c>
      <c r="H153" t="s">
        <v>197</v>
      </c>
      <c r="I153" s="79">
        <v>1560</v>
      </c>
      <c r="J153" s="79">
        <v>13850</v>
      </c>
      <c r="K153" s="79">
        <v>87.720359999999999</v>
      </c>
      <c r="L153" s="79">
        <v>0</v>
      </c>
      <c r="M153" s="79">
        <v>0.14000000000000001</v>
      </c>
      <c r="N153" s="79">
        <v>0.06</v>
      </c>
    </row>
    <row r="154" spans="2:14">
      <c r="B154" t="s">
        <v>677</v>
      </c>
      <c r="C154" t="s">
        <v>678</v>
      </c>
      <c r="D154" t="s">
        <v>579</v>
      </c>
      <c r="E154" t="s">
        <v>580</v>
      </c>
      <c r="F154" t="s">
        <v>679</v>
      </c>
      <c r="G154" t="s">
        <v>680</v>
      </c>
      <c r="H154" t="s">
        <v>116</v>
      </c>
      <c r="I154" s="79">
        <v>186</v>
      </c>
      <c r="J154" s="79">
        <v>9047</v>
      </c>
      <c r="K154" s="79">
        <v>65.324044439999994</v>
      </c>
      <c r="L154" s="79">
        <v>0</v>
      </c>
      <c r="M154" s="79">
        <v>0.11</v>
      </c>
      <c r="N154" s="79">
        <v>0.05</v>
      </c>
    </row>
    <row r="155" spans="2:14">
      <c r="B155" t="s">
        <v>681</v>
      </c>
      <c r="C155" t="s">
        <v>682</v>
      </c>
      <c r="D155" t="s">
        <v>579</v>
      </c>
      <c r="E155" t="s">
        <v>580</v>
      </c>
      <c r="F155" t="s">
        <v>683</v>
      </c>
      <c r="G155" t="s">
        <v>680</v>
      </c>
      <c r="H155" t="s">
        <v>112</v>
      </c>
      <c r="I155" s="79">
        <v>580</v>
      </c>
      <c r="J155" s="79">
        <v>7921</v>
      </c>
      <c r="K155" s="79">
        <v>166.07960700000001</v>
      </c>
      <c r="L155" s="79">
        <v>0</v>
      </c>
      <c r="M155" s="79">
        <v>0.27</v>
      </c>
      <c r="N155" s="79">
        <v>0.12</v>
      </c>
    </row>
    <row r="156" spans="2:14">
      <c r="B156" t="s">
        <v>684</v>
      </c>
      <c r="C156" t="s">
        <v>685</v>
      </c>
      <c r="D156" t="s">
        <v>579</v>
      </c>
      <c r="E156" t="s">
        <v>580</v>
      </c>
      <c r="F156" t="s">
        <v>686</v>
      </c>
      <c r="G156" t="s">
        <v>680</v>
      </c>
      <c r="H156" t="s">
        <v>112</v>
      </c>
      <c r="I156" s="79">
        <v>8056</v>
      </c>
      <c r="J156" s="79">
        <v>2387</v>
      </c>
      <c r="K156" s="79">
        <v>695.15264279999997</v>
      </c>
      <c r="L156" s="79">
        <v>0</v>
      </c>
      <c r="M156" s="79">
        <v>1.1299999999999999</v>
      </c>
      <c r="N156" s="79">
        <v>0.49</v>
      </c>
    </row>
    <row r="157" spans="2:14">
      <c r="B157" t="s">
        <v>687</v>
      </c>
      <c r="C157" t="s">
        <v>688</v>
      </c>
      <c r="D157" t="s">
        <v>579</v>
      </c>
      <c r="E157" t="s">
        <v>580</v>
      </c>
      <c r="F157" t="s">
        <v>689</v>
      </c>
      <c r="G157" t="s">
        <v>680</v>
      </c>
      <c r="H157" t="s">
        <v>112</v>
      </c>
      <c r="I157" s="79">
        <v>100</v>
      </c>
      <c r="J157" s="79">
        <v>38304</v>
      </c>
      <c r="K157" s="79">
        <v>138.46896000000001</v>
      </c>
      <c r="L157" s="79">
        <v>0</v>
      </c>
      <c r="M157" s="79">
        <v>0.22</v>
      </c>
      <c r="N157" s="79">
        <v>0.1</v>
      </c>
    </row>
    <row r="158" spans="2:14">
      <c r="B158" t="s">
        <v>690</v>
      </c>
      <c r="C158" t="s">
        <v>691</v>
      </c>
      <c r="D158" t="s">
        <v>579</v>
      </c>
      <c r="E158" t="s">
        <v>580</v>
      </c>
      <c r="F158" t="s">
        <v>692</v>
      </c>
      <c r="G158" t="s">
        <v>680</v>
      </c>
      <c r="H158" t="s">
        <v>116</v>
      </c>
      <c r="I158" s="79">
        <v>239</v>
      </c>
      <c r="J158" s="79">
        <v>8568</v>
      </c>
      <c r="K158" s="79">
        <v>79.493732640000005</v>
      </c>
      <c r="L158" s="79">
        <v>0</v>
      </c>
      <c r="M158" s="79">
        <v>0.13</v>
      </c>
      <c r="N158" s="79">
        <v>0.06</v>
      </c>
    </row>
    <row r="159" spans="2:14">
      <c r="B159" t="s">
        <v>693</v>
      </c>
      <c r="C159" t="s">
        <v>694</v>
      </c>
      <c r="D159" t="s">
        <v>579</v>
      </c>
      <c r="E159" t="s">
        <v>580</v>
      </c>
      <c r="F159" t="s">
        <v>695</v>
      </c>
      <c r="G159" t="s">
        <v>680</v>
      </c>
      <c r="H159" t="s">
        <v>112</v>
      </c>
      <c r="I159" s="79">
        <v>770</v>
      </c>
      <c r="J159" s="79">
        <v>6051</v>
      </c>
      <c r="K159" s="79">
        <v>168.43261050000001</v>
      </c>
      <c r="L159" s="79">
        <v>0</v>
      </c>
      <c r="M159" s="79">
        <v>0.27</v>
      </c>
      <c r="N159" s="79">
        <v>0.12</v>
      </c>
    </row>
    <row r="160" spans="2:14">
      <c r="B160" t="s">
        <v>696</v>
      </c>
      <c r="C160" t="s">
        <v>697</v>
      </c>
      <c r="D160" t="s">
        <v>579</v>
      </c>
      <c r="E160" t="s">
        <v>580</v>
      </c>
      <c r="F160" t="s">
        <v>698</v>
      </c>
      <c r="G160" t="s">
        <v>680</v>
      </c>
      <c r="H160" t="s">
        <v>112</v>
      </c>
      <c r="I160" s="79">
        <v>540</v>
      </c>
      <c r="J160" s="79">
        <v>8903</v>
      </c>
      <c r="K160" s="79">
        <v>173.79546300000001</v>
      </c>
      <c r="L160" s="79">
        <v>0</v>
      </c>
      <c r="M160" s="79">
        <v>0.28000000000000003</v>
      </c>
      <c r="N160" s="79">
        <v>0.12</v>
      </c>
    </row>
    <row r="161" spans="2:14">
      <c r="B161" t="s">
        <v>699</v>
      </c>
      <c r="C161" t="s">
        <v>700</v>
      </c>
      <c r="D161" t="s">
        <v>579</v>
      </c>
      <c r="E161" t="s">
        <v>580</v>
      </c>
      <c r="F161" t="s">
        <v>701</v>
      </c>
      <c r="G161" t="s">
        <v>680</v>
      </c>
      <c r="H161" t="s">
        <v>112</v>
      </c>
      <c r="I161" s="79">
        <v>301</v>
      </c>
      <c r="J161" s="79">
        <v>11162</v>
      </c>
      <c r="K161" s="79">
        <v>121.4553963</v>
      </c>
      <c r="L161" s="79">
        <v>0</v>
      </c>
      <c r="M161" s="79">
        <v>0.2</v>
      </c>
      <c r="N161" s="79">
        <v>0.09</v>
      </c>
    </row>
    <row r="162" spans="2:14">
      <c r="B162" t="s">
        <v>702</v>
      </c>
      <c r="C162" t="s">
        <v>703</v>
      </c>
      <c r="D162" t="s">
        <v>579</v>
      </c>
      <c r="E162" t="s">
        <v>580</v>
      </c>
      <c r="F162" t="s">
        <v>704</v>
      </c>
      <c r="G162" t="s">
        <v>680</v>
      </c>
      <c r="H162" t="s">
        <v>112</v>
      </c>
      <c r="I162" s="79">
        <v>259</v>
      </c>
      <c r="J162" s="79">
        <v>12940</v>
      </c>
      <c r="K162" s="79">
        <v>121.15527899999999</v>
      </c>
      <c r="L162" s="79">
        <v>0</v>
      </c>
      <c r="M162" s="79">
        <v>0.2</v>
      </c>
      <c r="N162" s="79">
        <v>0.09</v>
      </c>
    </row>
    <row r="163" spans="2:14">
      <c r="B163" t="s">
        <v>705</v>
      </c>
      <c r="C163" t="s">
        <v>706</v>
      </c>
      <c r="D163" t="s">
        <v>579</v>
      </c>
      <c r="E163" t="s">
        <v>580</v>
      </c>
      <c r="F163" t="s">
        <v>707</v>
      </c>
      <c r="G163" t="s">
        <v>680</v>
      </c>
      <c r="H163" t="s">
        <v>116</v>
      </c>
      <c r="I163" s="79">
        <v>286</v>
      </c>
      <c r="J163" s="79">
        <v>9138</v>
      </c>
      <c r="K163" s="79">
        <v>101.45482776</v>
      </c>
      <c r="L163" s="79">
        <v>0</v>
      </c>
      <c r="M163" s="79">
        <v>0.16</v>
      </c>
      <c r="N163" s="79">
        <v>7.0000000000000007E-2</v>
      </c>
    </row>
    <row r="164" spans="2:14">
      <c r="B164" t="s">
        <v>708</v>
      </c>
      <c r="C164" t="s">
        <v>709</v>
      </c>
      <c r="D164" t="s">
        <v>579</v>
      </c>
      <c r="E164" t="s">
        <v>580</v>
      </c>
      <c r="F164" t="s">
        <v>710</v>
      </c>
      <c r="G164" t="s">
        <v>680</v>
      </c>
      <c r="H164" t="s">
        <v>116</v>
      </c>
      <c r="I164" s="79">
        <v>360</v>
      </c>
      <c r="J164" s="79">
        <v>3750.5</v>
      </c>
      <c r="K164" s="79">
        <v>52.413987599999999</v>
      </c>
      <c r="L164" s="79">
        <v>0</v>
      </c>
      <c r="M164" s="79">
        <v>0.08</v>
      </c>
      <c r="N164" s="79">
        <v>0.04</v>
      </c>
    </row>
    <row r="165" spans="2:14">
      <c r="B165" t="s">
        <v>711</v>
      </c>
      <c r="C165" t="s">
        <v>712</v>
      </c>
      <c r="D165" t="s">
        <v>579</v>
      </c>
      <c r="E165" t="s">
        <v>580</v>
      </c>
      <c r="F165" t="s">
        <v>713</v>
      </c>
      <c r="G165" t="s">
        <v>680</v>
      </c>
      <c r="H165" t="s">
        <v>112</v>
      </c>
      <c r="I165" s="79">
        <v>549</v>
      </c>
      <c r="J165" s="79">
        <v>23122</v>
      </c>
      <c r="K165" s="79">
        <v>458.88730470000002</v>
      </c>
      <c r="L165" s="79">
        <v>0</v>
      </c>
      <c r="M165" s="79">
        <v>0.74</v>
      </c>
      <c r="N165" s="79">
        <v>0.33</v>
      </c>
    </row>
    <row r="166" spans="2:14">
      <c r="B166" t="s">
        <v>714</v>
      </c>
      <c r="C166" t="s">
        <v>715</v>
      </c>
      <c r="D166" t="s">
        <v>579</v>
      </c>
      <c r="E166" t="s">
        <v>580</v>
      </c>
      <c r="F166" t="s">
        <v>716</v>
      </c>
      <c r="G166" t="s">
        <v>717</v>
      </c>
      <c r="H166" t="s">
        <v>119</v>
      </c>
      <c r="I166" s="79">
        <v>1911</v>
      </c>
      <c r="J166" s="79">
        <v>461.65</v>
      </c>
      <c r="K166" s="79">
        <v>39.665185437150001</v>
      </c>
      <c r="L166" s="79">
        <v>0</v>
      </c>
      <c r="M166" s="79">
        <v>0.06</v>
      </c>
      <c r="N166" s="79">
        <v>0.03</v>
      </c>
    </row>
    <row r="167" spans="2:14">
      <c r="B167" t="s">
        <v>718</v>
      </c>
      <c r="C167" t="s">
        <v>719</v>
      </c>
      <c r="D167" t="s">
        <v>579</v>
      </c>
      <c r="E167" t="s">
        <v>580</v>
      </c>
      <c r="F167" t="s">
        <v>720</v>
      </c>
      <c r="G167" t="s">
        <v>717</v>
      </c>
      <c r="H167" t="s">
        <v>112</v>
      </c>
      <c r="I167" s="79">
        <v>811</v>
      </c>
      <c r="J167" s="79">
        <v>10778</v>
      </c>
      <c r="K167" s="79">
        <v>315.9856317</v>
      </c>
      <c r="L167" s="79">
        <v>0</v>
      </c>
      <c r="M167" s="79">
        <v>0.51</v>
      </c>
      <c r="N167" s="79">
        <v>0.22</v>
      </c>
    </row>
    <row r="168" spans="2:14">
      <c r="B168" t="s">
        <v>721</v>
      </c>
      <c r="C168" t="s">
        <v>722</v>
      </c>
      <c r="D168" t="s">
        <v>579</v>
      </c>
      <c r="E168" t="s">
        <v>580</v>
      </c>
      <c r="F168" t="s">
        <v>723</v>
      </c>
      <c r="G168" t="s">
        <v>717</v>
      </c>
      <c r="H168" t="s">
        <v>116</v>
      </c>
      <c r="I168" s="79">
        <v>2591</v>
      </c>
      <c r="J168" s="79">
        <v>1532</v>
      </c>
      <c r="K168" s="79">
        <v>154.09257384</v>
      </c>
      <c r="L168" s="79">
        <v>0</v>
      </c>
      <c r="M168" s="79">
        <v>0.25</v>
      </c>
      <c r="N168" s="79">
        <v>0.11</v>
      </c>
    </row>
    <row r="169" spans="2:14">
      <c r="B169" t="s">
        <v>724</v>
      </c>
      <c r="C169" t="s">
        <v>725</v>
      </c>
      <c r="D169" t="s">
        <v>579</v>
      </c>
      <c r="E169" t="s">
        <v>580</v>
      </c>
      <c r="F169" t="s">
        <v>726</v>
      </c>
      <c r="G169" t="s">
        <v>717</v>
      </c>
      <c r="H169" t="s">
        <v>112</v>
      </c>
      <c r="I169" s="79">
        <v>1087</v>
      </c>
      <c r="J169" s="79">
        <v>8370</v>
      </c>
      <c r="K169" s="79">
        <v>328.89956849999999</v>
      </c>
      <c r="L169" s="79">
        <v>0</v>
      </c>
      <c r="M169" s="79">
        <v>0.53</v>
      </c>
      <c r="N169" s="79">
        <v>0.23</v>
      </c>
    </row>
    <row r="170" spans="2:14">
      <c r="B170" t="s">
        <v>727</v>
      </c>
      <c r="C170" t="s">
        <v>728</v>
      </c>
      <c r="D170" t="s">
        <v>579</v>
      </c>
      <c r="E170" t="s">
        <v>580</v>
      </c>
      <c r="F170" t="s">
        <v>729</v>
      </c>
      <c r="G170" t="s">
        <v>717</v>
      </c>
      <c r="H170" t="s">
        <v>196</v>
      </c>
      <c r="I170" s="79">
        <v>3400</v>
      </c>
      <c r="J170" s="79">
        <v>111300</v>
      </c>
      <c r="K170" s="79">
        <v>123.0735366</v>
      </c>
      <c r="L170" s="79">
        <v>0</v>
      </c>
      <c r="M170" s="79">
        <v>0.2</v>
      </c>
      <c r="N170" s="79">
        <v>0.09</v>
      </c>
    </row>
    <row r="171" spans="2:14">
      <c r="B171" t="s">
        <v>730</v>
      </c>
      <c r="C171" t="s">
        <v>731</v>
      </c>
      <c r="D171" t="s">
        <v>579</v>
      </c>
      <c r="E171" t="s">
        <v>580</v>
      </c>
      <c r="F171" t="s">
        <v>732</v>
      </c>
      <c r="G171" t="s">
        <v>717</v>
      </c>
      <c r="H171" t="s">
        <v>119</v>
      </c>
      <c r="I171" s="79">
        <v>957</v>
      </c>
      <c r="J171" s="79">
        <v>2123</v>
      </c>
      <c r="K171" s="79">
        <v>91.347758271000004</v>
      </c>
      <c r="L171" s="79">
        <v>0</v>
      </c>
      <c r="M171" s="79">
        <v>0.15</v>
      </c>
      <c r="N171" s="79">
        <v>0.06</v>
      </c>
    </row>
    <row r="172" spans="2:14">
      <c r="B172" t="s">
        <v>733</v>
      </c>
      <c r="C172" t="s">
        <v>734</v>
      </c>
      <c r="D172" t="s">
        <v>579</v>
      </c>
      <c r="E172" t="s">
        <v>580</v>
      </c>
      <c r="F172" t="s">
        <v>735</v>
      </c>
      <c r="G172" t="s">
        <v>736</v>
      </c>
      <c r="H172" t="s">
        <v>112</v>
      </c>
      <c r="I172" s="79">
        <v>1296</v>
      </c>
      <c r="J172" s="79">
        <v>2920</v>
      </c>
      <c r="K172" s="79">
        <v>136.803168</v>
      </c>
      <c r="L172" s="79">
        <v>0</v>
      </c>
      <c r="M172" s="79">
        <v>0.22</v>
      </c>
      <c r="N172" s="79">
        <v>0.1</v>
      </c>
    </row>
    <row r="173" spans="2:14">
      <c r="B173" t="s">
        <v>737</v>
      </c>
      <c r="C173" t="s">
        <v>738</v>
      </c>
      <c r="D173" t="s">
        <v>739</v>
      </c>
      <c r="E173" t="s">
        <v>580</v>
      </c>
      <c r="F173" t="s">
        <v>740</v>
      </c>
      <c r="G173" t="s">
        <v>741</v>
      </c>
      <c r="H173" t="s">
        <v>116</v>
      </c>
      <c r="I173" s="79">
        <v>213</v>
      </c>
      <c r="J173" s="79">
        <v>10305</v>
      </c>
      <c r="K173" s="79">
        <v>85.208541299999993</v>
      </c>
      <c r="L173" s="79">
        <v>0</v>
      </c>
      <c r="M173" s="79">
        <v>0.14000000000000001</v>
      </c>
      <c r="N173" s="79">
        <v>0.06</v>
      </c>
    </row>
    <row r="174" spans="2:14">
      <c r="B174" t="s">
        <v>742</v>
      </c>
      <c r="C174" t="s">
        <v>743</v>
      </c>
      <c r="D174" t="s">
        <v>579</v>
      </c>
      <c r="E174" t="s">
        <v>580</v>
      </c>
      <c r="F174" t="s">
        <v>744</v>
      </c>
      <c r="G174" t="s">
        <v>741</v>
      </c>
      <c r="H174" t="s">
        <v>116</v>
      </c>
      <c r="I174" s="79">
        <v>479</v>
      </c>
      <c r="J174" s="79">
        <v>6355</v>
      </c>
      <c r="K174" s="79">
        <v>118.1698269</v>
      </c>
      <c r="L174" s="79">
        <v>0</v>
      </c>
      <c r="M174" s="79">
        <v>0.19</v>
      </c>
      <c r="N174" s="79">
        <v>0.08</v>
      </c>
    </row>
    <row r="175" spans="2:14">
      <c r="B175" t="s">
        <v>745</v>
      </c>
      <c r="C175" t="s">
        <v>746</v>
      </c>
      <c r="D175" t="s">
        <v>747</v>
      </c>
      <c r="E175" t="s">
        <v>580</v>
      </c>
      <c r="F175" t="s">
        <v>748</v>
      </c>
      <c r="G175" t="s">
        <v>582</v>
      </c>
      <c r="H175" t="s">
        <v>119</v>
      </c>
      <c r="I175" s="79">
        <v>530</v>
      </c>
      <c r="J175" s="79">
        <v>3290</v>
      </c>
      <c r="K175" s="79">
        <v>78.398495699999998</v>
      </c>
      <c r="L175" s="79">
        <v>0</v>
      </c>
      <c r="M175" s="79">
        <v>0.13</v>
      </c>
      <c r="N175" s="79">
        <v>0.06</v>
      </c>
    </row>
    <row r="176" spans="2:14">
      <c r="B176" t="s">
        <v>749</v>
      </c>
      <c r="C176" t="s">
        <v>750</v>
      </c>
      <c r="D176" t="s">
        <v>579</v>
      </c>
      <c r="E176" t="s">
        <v>580</v>
      </c>
      <c r="F176" t="s">
        <v>751</v>
      </c>
      <c r="G176" t="s">
        <v>752</v>
      </c>
      <c r="H176" t="s">
        <v>116</v>
      </c>
      <c r="I176" s="79">
        <v>360</v>
      </c>
      <c r="J176" s="79">
        <v>5155.3999999999996</v>
      </c>
      <c r="K176" s="79">
        <v>72.047746079999996</v>
      </c>
      <c r="L176" s="79">
        <v>0</v>
      </c>
      <c r="M176" s="79">
        <v>0.12</v>
      </c>
      <c r="N176" s="79">
        <v>0.05</v>
      </c>
    </row>
    <row r="177" spans="2:14">
      <c r="B177" t="s">
        <v>753</v>
      </c>
      <c r="C177" t="s">
        <v>754</v>
      </c>
      <c r="D177" t="s">
        <v>579</v>
      </c>
      <c r="E177" t="s">
        <v>580</v>
      </c>
      <c r="F177" t="s">
        <v>755</v>
      </c>
      <c r="G177" t="s">
        <v>756</v>
      </c>
      <c r="H177" t="s">
        <v>116</v>
      </c>
      <c r="I177" s="79">
        <v>197</v>
      </c>
      <c r="J177" s="79">
        <v>17745.900000000001</v>
      </c>
      <c r="K177" s="79">
        <v>135.712480086</v>
      </c>
      <c r="L177" s="79">
        <v>0</v>
      </c>
      <c r="M177" s="79">
        <v>0.22</v>
      </c>
      <c r="N177" s="79">
        <v>0.1</v>
      </c>
    </row>
    <row r="178" spans="2:14">
      <c r="B178" t="s">
        <v>757</v>
      </c>
      <c r="C178" t="s">
        <v>758</v>
      </c>
      <c r="D178" t="s">
        <v>579</v>
      </c>
      <c r="E178" t="s">
        <v>580</v>
      </c>
      <c r="F178" t="s">
        <v>759</v>
      </c>
      <c r="G178" t="s">
        <v>756</v>
      </c>
      <c r="H178" t="s">
        <v>112</v>
      </c>
      <c r="I178" s="79">
        <v>430</v>
      </c>
      <c r="J178" s="79">
        <v>6661</v>
      </c>
      <c r="K178" s="79">
        <v>103.5419145</v>
      </c>
      <c r="L178" s="79">
        <v>0</v>
      </c>
      <c r="M178" s="79">
        <v>0.17</v>
      </c>
      <c r="N178" s="79">
        <v>7.0000000000000007E-2</v>
      </c>
    </row>
    <row r="179" spans="2:14">
      <c r="B179" t="s">
        <v>760</v>
      </c>
      <c r="C179" t="s">
        <v>761</v>
      </c>
      <c r="D179" t="s">
        <v>579</v>
      </c>
      <c r="E179" t="s">
        <v>580</v>
      </c>
      <c r="F179" t="s">
        <v>762</v>
      </c>
      <c r="G179" t="s">
        <v>756</v>
      </c>
      <c r="H179" t="s">
        <v>112</v>
      </c>
      <c r="I179" s="79">
        <v>1231</v>
      </c>
      <c r="J179" s="79">
        <v>1492</v>
      </c>
      <c r="K179" s="79">
        <v>66.394969799999998</v>
      </c>
      <c r="L179" s="79">
        <v>0</v>
      </c>
      <c r="M179" s="79">
        <v>0.11</v>
      </c>
      <c r="N179" s="79">
        <v>0.05</v>
      </c>
    </row>
    <row r="180" spans="2:14">
      <c r="B180" t="s">
        <v>763</v>
      </c>
      <c r="C180" t="s">
        <v>764</v>
      </c>
      <c r="D180" t="s">
        <v>579</v>
      </c>
      <c r="E180" t="s">
        <v>580</v>
      </c>
      <c r="F180" t="s">
        <v>765</v>
      </c>
      <c r="G180" t="s">
        <v>588</v>
      </c>
      <c r="H180" t="s">
        <v>112</v>
      </c>
      <c r="I180" s="79">
        <v>478</v>
      </c>
      <c r="J180" s="79">
        <v>7827</v>
      </c>
      <c r="K180" s="79">
        <v>135.2482119</v>
      </c>
      <c r="L180" s="79">
        <v>0</v>
      </c>
      <c r="M180" s="79">
        <v>0.22</v>
      </c>
      <c r="N180" s="79">
        <v>0.1</v>
      </c>
    </row>
    <row r="181" spans="2:14">
      <c r="B181" t="s">
        <v>766</v>
      </c>
      <c r="C181" t="s">
        <v>767</v>
      </c>
      <c r="D181" t="s">
        <v>579</v>
      </c>
      <c r="E181" t="s">
        <v>580</v>
      </c>
      <c r="F181" t="s">
        <v>768</v>
      </c>
      <c r="G181" t="s">
        <v>588</v>
      </c>
      <c r="H181" t="s">
        <v>112</v>
      </c>
      <c r="I181" s="79">
        <v>340</v>
      </c>
      <c r="J181" s="79">
        <v>6345</v>
      </c>
      <c r="K181" s="79">
        <v>77.986395000000002</v>
      </c>
      <c r="L181" s="79">
        <v>0</v>
      </c>
      <c r="M181" s="79">
        <v>0.13</v>
      </c>
      <c r="N181" s="79">
        <v>0.06</v>
      </c>
    </row>
    <row r="182" spans="2:14">
      <c r="B182" t="s">
        <v>769</v>
      </c>
      <c r="C182" t="s">
        <v>770</v>
      </c>
      <c r="D182" t="s">
        <v>739</v>
      </c>
      <c r="E182" t="s">
        <v>580</v>
      </c>
      <c r="F182" t="s">
        <v>771</v>
      </c>
      <c r="G182" t="s">
        <v>588</v>
      </c>
      <c r="H182" t="s">
        <v>112</v>
      </c>
      <c r="I182" s="79">
        <v>1590</v>
      </c>
      <c r="J182" s="79">
        <v>3435</v>
      </c>
      <c r="K182" s="79">
        <v>197.4386475</v>
      </c>
      <c r="L182" s="79">
        <v>0</v>
      </c>
      <c r="M182" s="79">
        <v>0.32</v>
      </c>
      <c r="N182" s="79">
        <v>0.14000000000000001</v>
      </c>
    </row>
    <row r="183" spans="2:14">
      <c r="B183" t="s">
        <v>772</v>
      </c>
      <c r="C183" t="s">
        <v>773</v>
      </c>
      <c r="D183" t="s">
        <v>774</v>
      </c>
      <c r="E183" t="s">
        <v>580</v>
      </c>
      <c r="F183" t="s">
        <v>775</v>
      </c>
      <c r="G183" t="s">
        <v>588</v>
      </c>
      <c r="H183" t="s">
        <v>195</v>
      </c>
      <c r="I183" s="79">
        <v>110</v>
      </c>
      <c r="J183" s="79">
        <v>25790</v>
      </c>
      <c r="K183" s="79">
        <v>102.91989510000001</v>
      </c>
      <c r="L183" s="79">
        <v>0</v>
      </c>
      <c r="M183" s="79">
        <v>0.17</v>
      </c>
      <c r="N183" s="79">
        <v>7.0000000000000007E-2</v>
      </c>
    </row>
    <row r="184" spans="2:14">
      <c r="B184" t="s">
        <v>776</v>
      </c>
      <c r="C184" t="s">
        <v>777</v>
      </c>
      <c r="D184" t="s">
        <v>579</v>
      </c>
      <c r="E184" t="s">
        <v>580</v>
      </c>
      <c r="F184">
        <v>1102211</v>
      </c>
      <c r="G184" t="s">
        <v>778</v>
      </c>
      <c r="H184" t="s">
        <v>119</v>
      </c>
      <c r="I184" s="79">
        <v>395</v>
      </c>
      <c r="J184" s="79">
        <v>4260</v>
      </c>
      <c r="K184" s="79">
        <v>75.655874699999998</v>
      </c>
      <c r="L184" s="79">
        <v>0</v>
      </c>
      <c r="M184" s="79">
        <v>0.12</v>
      </c>
      <c r="N184" s="79">
        <v>0.05</v>
      </c>
    </row>
    <row r="185" spans="2:14">
      <c r="B185" t="s">
        <v>779</v>
      </c>
      <c r="C185" t="s">
        <v>780</v>
      </c>
      <c r="D185" t="s">
        <v>579</v>
      </c>
      <c r="E185" t="s">
        <v>580</v>
      </c>
      <c r="F185" t="s">
        <v>781</v>
      </c>
      <c r="G185" t="s">
        <v>778</v>
      </c>
      <c r="H185" t="s">
        <v>112</v>
      </c>
      <c r="I185" s="79">
        <v>100</v>
      </c>
      <c r="J185" s="79">
        <v>87634</v>
      </c>
      <c r="K185" s="79">
        <v>316.79691000000003</v>
      </c>
      <c r="L185" s="79">
        <v>0</v>
      </c>
      <c r="M185" s="79">
        <v>0.51</v>
      </c>
      <c r="N185" s="79">
        <v>0.23</v>
      </c>
    </row>
    <row r="186" spans="2:14">
      <c r="B186" t="s">
        <v>782</v>
      </c>
      <c r="C186" t="s">
        <v>783</v>
      </c>
      <c r="D186" t="s">
        <v>579</v>
      </c>
      <c r="E186" t="s">
        <v>580</v>
      </c>
      <c r="F186" t="s">
        <v>784</v>
      </c>
      <c r="G186" t="s">
        <v>778</v>
      </c>
      <c r="H186" t="s">
        <v>119</v>
      </c>
      <c r="I186" s="79">
        <v>368</v>
      </c>
      <c r="J186" s="79">
        <v>6115</v>
      </c>
      <c r="K186" s="79">
        <v>101.17663752</v>
      </c>
      <c r="L186" s="79">
        <v>0</v>
      </c>
      <c r="M186" s="79">
        <v>0.16</v>
      </c>
      <c r="N186" s="79">
        <v>7.0000000000000007E-2</v>
      </c>
    </row>
    <row r="187" spans="2:14">
      <c r="B187" t="s">
        <v>785</v>
      </c>
      <c r="C187" t="s">
        <v>786</v>
      </c>
      <c r="D187" t="s">
        <v>579</v>
      </c>
      <c r="E187" t="s">
        <v>580</v>
      </c>
      <c r="F187" t="s">
        <v>787</v>
      </c>
      <c r="G187" t="s">
        <v>778</v>
      </c>
      <c r="H187" t="s">
        <v>112</v>
      </c>
      <c r="I187" s="79">
        <v>180</v>
      </c>
      <c r="J187" s="79">
        <v>12946</v>
      </c>
      <c r="K187" s="79">
        <v>84.239621999999997</v>
      </c>
      <c r="L187" s="79">
        <v>0</v>
      </c>
      <c r="M187" s="79">
        <v>0.14000000000000001</v>
      </c>
      <c r="N187" s="79">
        <v>0.06</v>
      </c>
    </row>
    <row r="188" spans="2:14">
      <c r="B188" t="s">
        <v>788</v>
      </c>
      <c r="C188" t="s">
        <v>789</v>
      </c>
      <c r="D188" t="s">
        <v>579</v>
      </c>
      <c r="E188" t="s">
        <v>580</v>
      </c>
      <c r="F188" t="s">
        <v>790</v>
      </c>
      <c r="G188" t="s">
        <v>778</v>
      </c>
      <c r="H188" t="s">
        <v>112</v>
      </c>
      <c r="I188" s="79">
        <v>390</v>
      </c>
      <c r="J188" s="79">
        <v>7977</v>
      </c>
      <c r="K188" s="79">
        <v>112.4637345</v>
      </c>
      <c r="L188" s="79">
        <v>0</v>
      </c>
      <c r="M188" s="79">
        <v>0.18</v>
      </c>
      <c r="N188" s="79">
        <v>0.08</v>
      </c>
    </row>
    <row r="189" spans="2:14">
      <c r="B189" t="s">
        <v>791</v>
      </c>
      <c r="C189" t="s">
        <v>792</v>
      </c>
      <c r="D189" t="s">
        <v>579</v>
      </c>
      <c r="E189" t="s">
        <v>580</v>
      </c>
      <c r="F189" t="s">
        <v>793</v>
      </c>
      <c r="G189" t="s">
        <v>605</v>
      </c>
      <c r="H189" t="s">
        <v>112</v>
      </c>
      <c r="I189" s="79">
        <v>463</v>
      </c>
      <c r="J189" s="79">
        <v>1550</v>
      </c>
      <c r="K189" s="79">
        <v>25.943047499999999</v>
      </c>
      <c r="L189" s="79">
        <v>0</v>
      </c>
      <c r="M189" s="79">
        <v>0.04</v>
      </c>
      <c r="N189" s="79">
        <v>0.02</v>
      </c>
    </row>
    <row r="190" spans="2:14">
      <c r="B190" t="s">
        <v>794</v>
      </c>
      <c r="C190" t="s">
        <v>795</v>
      </c>
      <c r="D190" t="s">
        <v>739</v>
      </c>
      <c r="E190" t="s">
        <v>580</v>
      </c>
      <c r="F190" t="s">
        <v>796</v>
      </c>
      <c r="G190" t="s">
        <v>605</v>
      </c>
      <c r="H190" t="s">
        <v>116</v>
      </c>
      <c r="I190" s="79">
        <v>1524</v>
      </c>
      <c r="J190" s="79">
        <v>1437</v>
      </c>
      <c r="K190" s="79">
        <v>85.015334159999995</v>
      </c>
      <c r="L190" s="79">
        <v>0</v>
      </c>
      <c r="M190" s="79">
        <v>0.14000000000000001</v>
      </c>
      <c r="N190" s="79">
        <v>0.06</v>
      </c>
    </row>
    <row r="191" spans="2:14">
      <c r="B191" t="s">
        <v>797</v>
      </c>
      <c r="C191" t="s">
        <v>798</v>
      </c>
      <c r="D191" t="s">
        <v>579</v>
      </c>
      <c r="E191" t="s">
        <v>580</v>
      </c>
      <c r="F191" t="s">
        <v>799</v>
      </c>
      <c r="G191" t="s">
        <v>609</v>
      </c>
      <c r="H191" t="s">
        <v>112</v>
      </c>
      <c r="I191" s="79">
        <v>290</v>
      </c>
      <c r="J191" s="79">
        <v>5924</v>
      </c>
      <c r="K191" s="79">
        <v>62.104253999999997</v>
      </c>
      <c r="L191" s="79">
        <v>0</v>
      </c>
      <c r="M191" s="79">
        <v>0.1</v>
      </c>
      <c r="N191" s="79">
        <v>0.04</v>
      </c>
    </row>
    <row r="192" spans="2:14">
      <c r="B192" t="s">
        <v>800</v>
      </c>
      <c r="C192" t="s">
        <v>801</v>
      </c>
      <c r="D192" t="s">
        <v>579</v>
      </c>
      <c r="E192" t="s">
        <v>580</v>
      </c>
      <c r="F192" t="s">
        <v>802</v>
      </c>
      <c r="G192" t="s">
        <v>609</v>
      </c>
      <c r="H192" t="s">
        <v>112</v>
      </c>
      <c r="I192" s="79">
        <v>102</v>
      </c>
      <c r="J192" s="79">
        <v>83150</v>
      </c>
      <c r="K192" s="79">
        <v>306.598995</v>
      </c>
      <c r="L192" s="79">
        <v>0</v>
      </c>
      <c r="M192" s="79">
        <v>0.5</v>
      </c>
      <c r="N192" s="79">
        <v>0.22</v>
      </c>
    </row>
    <row r="193" spans="2:14">
      <c r="B193" t="s">
        <v>803</v>
      </c>
      <c r="C193" t="s">
        <v>804</v>
      </c>
      <c r="D193" t="s">
        <v>579</v>
      </c>
      <c r="E193" t="s">
        <v>580</v>
      </c>
      <c r="F193" t="s">
        <v>805</v>
      </c>
      <c r="G193" t="s">
        <v>609</v>
      </c>
      <c r="H193" t="s">
        <v>112</v>
      </c>
      <c r="I193" s="79">
        <v>1095</v>
      </c>
      <c r="J193" s="79">
        <v>11267</v>
      </c>
      <c r="K193" s="79">
        <v>445.99574474999997</v>
      </c>
      <c r="L193" s="79">
        <v>0</v>
      </c>
      <c r="M193" s="79">
        <v>0.72</v>
      </c>
      <c r="N193" s="79">
        <v>0.32</v>
      </c>
    </row>
    <row r="194" spans="2:14">
      <c r="B194" t="s">
        <v>806</v>
      </c>
      <c r="C194" t="s">
        <v>807</v>
      </c>
      <c r="D194" t="s">
        <v>579</v>
      </c>
      <c r="E194" t="s">
        <v>580</v>
      </c>
      <c r="F194" t="s">
        <v>808</v>
      </c>
      <c r="G194" t="s">
        <v>609</v>
      </c>
      <c r="H194" t="s">
        <v>112</v>
      </c>
      <c r="I194" s="79">
        <v>685</v>
      </c>
      <c r="J194" s="79">
        <v>6571</v>
      </c>
      <c r="K194" s="79">
        <v>162.71603024999999</v>
      </c>
      <c r="L194" s="79">
        <v>0</v>
      </c>
      <c r="M194" s="79">
        <v>0.26</v>
      </c>
      <c r="N194" s="79">
        <v>0.12</v>
      </c>
    </row>
    <row r="195" spans="2:14">
      <c r="B195" t="s">
        <v>809</v>
      </c>
      <c r="C195" t="s">
        <v>810</v>
      </c>
      <c r="D195" t="s">
        <v>579</v>
      </c>
      <c r="E195" t="s">
        <v>580</v>
      </c>
      <c r="F195" t="s">
        <v>811</v>
      </c>
      <c r="G195" t="s">
        <v>609</v>
      </c>
      <c r="H195" t="s">
        <v>112</v>
      </c>
      <c r="I195" s="79">
        <v>73</v>
      </c>
      <c r="J195" s="79">
        <v>28235</v>
      </c>
      <c r="K195" s="79">
        <v>74.510753249999993</v>
      </c>
      <c r="L195" s="79">
        <v>0</v>
      </c>
      <c r="M195" s="79">
        <v>0.12</v>
      </c>
      <c r="N195" s="79">
        <v>0.05</v>
      </c>
    </row>
    <row r="196" spans="2:14">
      <c r="B196" t="s">
        <v>812</v>
      </c>
      <c r="C196" t="s">
        <v>813</v>
      </c>
      <c r="D196" t="s">
        <v>579</v>
      </c>
      <c r="E196" t="s">
        <v>580</v>
      </c>
      <c r="F196" t="s">
        <v>814</v>
      </c>
      <c r="G196" t="s">
        <v>609</v>
      </c>
      <c r="H196" t="s">
        <v>112</v>
      </c>
      <c r="I196" s="79">
        <v>975</v>
      </c>
      <c r="J196" s="79">
        <v>4468</v>
      </c>
      <c r="K196" s="79">
        <v>157.480245</v>
      </c>
      <c r="L196" s="79">
        <v>0</v>
      </c>
      <c r="M196" s="79">
        <v>0.26</v>
      </c>
      <c r="N196" s="79">
        <v>0.11</v>
      </c>
    </row>
    <row r="197" spans="2:14">
      <c r="B197" t="s">
        <v>815</v>
      </c>
      <c r="C197" t="s">
        <v>816</v>
      </c>
      <c r="D197" t="s">
        <v>579</v>
      </c>
      <c r="E197" t="s">
        <v>580</v>
      </c>
      <c r="F197" t="s">
        <v>817</v>
      </c>
      <c r="G197" t="s">
        <v>609</v>
      </c>
      <c r="H197" t="s">
        <v>119</v>
      </c>
      <c r="I197" s="79">
        <v>1080</v>
      </c>
      <c r="J197" s="79">
        <v>1566</v>
      </c>
      <c r="K197" s="79">
        <v>76.041640079999993</v>
      </c>
      <c r="L197" s="79">
        <v>0</v>
      </c>
      <c r="M197" s="79">
        <v>0.12</v>
      </c>
      <c r="N197" s="79">
        <v>0.05</v>
      </c>
    </row>
    <row r="198" spans="2:14">
      <c r="B198" t="s">
        <v>818</v>
      </c>
      <c r="C198" t="s">
        <v>819</v>
      </c>
      <c r="D198" t="s">
        <v>579</v>
      </c>
      <c r="E198" t="s">
        <v>580</v>
      </c>
      <c r="F198" t="s">
        <v>820</v>
      </c>
      <c r="G198" t="s">
        <v>609</v>
      </c>
      <c r="H198" t="s">
        <v>112</v>
      </c>
      <c r="I198" s="79">
        <v>1499</v>
      </c>
      <c r="J198" s="79">
        <v>8901</v>
      </c>
      <c r="K198" s="79">
        <v>482.33495384999998</v>
      </c>
      <c r="L198" s="79">
        <v>0</v>
      </c>
      <c r="M198" s="79">
        <v>0.78</v>
      </c>
      <c r="N198" s="79">
        <v>0.34</v>
      </c>
    </row>
    <row r="199" spans="2:14">
      <c r="B199" t="s">
        <v>821</v>
      </c>
      <c r="C199" t="s">
        <v>822</v>
      </c>
      <c r="D199" t="s">
        <v>739</v>
      </c>
      <c r="E199" t="s">
        <v>580</v>
      </c>
      <c r="F199">
        <v>1103891</v>
      </c>
      <c r="G199" t="s">
        <v>619</v>
      </c>
      <c r="H199" t="s">
        <v>116</v>
      </c>
      <c r="I199" s="79">
        <v>245</v>
      </c>
      <c r="J199" s="79">
        <v>8718</v>
      </c>
      <c r="K199" s="79">
        <v>82.916026200000005</v>
      </c>
      <c r="L199" s="79">
        <v>0</v>
      </c>
      <c r="M199" s="79">
        <v>0.13</v>
      </c>
      <c r="N199" s="79">
        <v>0.06</v>
      </c>
    </row>
    <row r="200" spans="2:14">
      <c r="B200" t="s">
        <v>823</v>
      </c>
      <c r="C200" t="s">
        <v>824</v>
      </c>
      <c r="D200" t="s">
        <v>579</v>
      </c>
      <c r="E200" t="s">
        <v>580</v>
      </c>
      <c r="F200" t="s">
        <v>825</v>
      </c>
      <c r="G200" t="s">
        <v>619</v>
      </c>
      <c r="H200" t="s">
        <v>112</v>
      </c>
      <c r="I200" s="79">
        <v>1200</v>
      </c>
      <c r="J200" s="79">
        <v>3374</v>
      </c>
      <c r="K200" s="79">
        <v>146.36412000000001</v>
      </c>
      <c r="L200" s="79">
        <v>0</v>
      </c>
      <c r="M200" s="79">
        <v>0.24</v>
      </c>
      <c r="N200" s="79">
        <v>0.1</v>
      </c>
    </row>
    <row r="201" spans="2:14">
      <c r="B201" t="s">
        <v>826</v>
      </c>
      <c r="C201" t="s">
        <v>827</v>
      </c>
      <c r="D201" t="s">
        <v>579</v>
      </c>
      <c r="E201" t="s">
        <v>580</v>
      </c>
      <c r="F201" t="s">
        <v>828</v>
      </c>
      <c r="G201" t="s">
        <v>619</v>
      </c>
      <c r="H201" t="s">
        <v>112</v>
      </c>
      <c r="I201" s="79">
        <v>1040</v>
      </c>
      <c r="J201" s="79">
        <v>2770</v>
      </c>
      <c r="K201" s="79">
        <v>104.14091999999999</v>
      </c>
      <c r="L201" s="79">
        <v>0</v>
      </c>
      <c r="M201" s="79">
        <v>0.17</v>
      </c>
      <c r="N201" s="79">
        <v>7.0000000000000007E-2</v>
      </c>
    </row>
    <row r="202" spans="2:14">
      <c r="B202" t="s">
        <v>829</v>
      </c>
      <c r="C202" t="s">
        <v>830</v>
      </c>
      <c r="D202" t="s">
        <v>579</v>
      </c>
      <c r="E202" t="s">
        <v>580</v>
      </c>
      <c r="F202" t="s">
        <v>831</v>
      </c>
      <c r="G202" t="s">
        <v>832</v>
      </c>
      <c r="H202" t="s">
        <v>112</v>
      </c>
      <c r="I202" s="79">
        <v>1771</v>
      </c>
      <c r="J202" s="79">
        <v>14241</v>
      </c>
      <c r="K202" s="79">
        <v>911.73231765000003</v>
      </c>
      <c r="L202" s="79">
        <v>0</v>
      </c>
      <c r="M202" s="79">
        <v>1.48</v>
      </c>
      <c r="N202" s="79">
        <v>0.65</v>
      </c>
    </row>
    <row r="203" spans="2:14">
      <c r="B203" t="s">
        <v>833</v>
      </c>
      <c r="C203" t="s">
        <v>834</v>
      </c>
      <c r="D203" t="s">
        <v>579</v>
      </c>
      <c r="E203" t="s">
        <v>580</v>
      </c>
      <c r="F203" t="s">
        <v>835</v>
      </c>
      <c r="G203" t="s">
        <v>832</v>
      </c>
      <c r="H203" t="s">
        <v>116</v>
      </c>
      <c r="I203" s="79">
        <v>1130</v>
      </c>
      <c r="J203" s="79">
        <v>1462.5</v>
      </c>
      <c r="K203" s="79">
        <v>64.154902500000006</v>
      </c>
      <c r="L203" s="79">
        <v>0</v>
      </c>
      <c r="M203" s="79">
        <v>0.1</v>
      </c>
      <c r="N203" s="79">
        <v>0.05</v>
      </c>
    </row>
    <row r="204" spans="2:14">
      <c r="B204" t="s">
        <v>836</v>
      </c>
      <c r="C204" t="s">
        <v>837</v>
      </c>
      <c r="D204" t="s">
        <v>747</v>
      </c>
      <c r="E204" t="s">
        <v>580</v>
      </c>
      <c r="F204" t="s">
        <v>838</v>
      </c>
      <c r="G204" t="s">
        <v>832</v>
      </c>
      <c r="H204" t="s">
        <v>119</v>
      </c>
      <c r="I204" s="79">
        <v>6975</v>
      </c>
      <c r="J204" s="79">
        <v>208.8</v>
      </c>
      <c r="K204" s="79">
        <v>65.480301179999998</v>
      </c>
      <c r="L204" s="79">
        <v>0</v>
      </c>
      <c r="M204" s="79">
        <v>0.11</v>
      </c>
      <c r="N204" s="79">
        <v>0.05</v>
      </c>
    </row>
    <row r="205" spans="2:14">
      <c r="B205" t="s">
        <v>839</v>
      </c>
      <c r="C205" t="s">
        <v>840</v>
      </c>
      <c r="D205" t="s">
        <v>579</v>
      </c>
      <c r="E205" t="s">
        <v>580</v>
      </c>
      <c r="F205" t="s">
        <v>841</v>
      </c>
      <c r="G205" t="s">
        <v>842</v>
      </c>
      <c r="H205" t="s">
        <v>198</v>
      </c>
      <c r="I205" s="79">
        <v>12</v>
      </c>
      <c r="J205" s="79">
        <v>1175000</v>
      </c>
      <c r="K205" s="79">
        <v>73.573800000000006</v>
      </c>
      <c r="L205" s="79">
        <v>0</v>
      </c>
      <c r="M205" s="79">
        <v>0.12</v>
      </c>
      <c r="N205" s="79">
        <v>0.05</v>
      </c>
    </row>
    <row r="206" spans="2:14">
      <c r="B206" t="s">
        <v>843</v>
      </c>
      <c r="C206" t="s">
        <v>844</v>
      </c>
      <c r="D206" t="s">
        <v>747</v>
      </c>
      <c r="E206" t="s">
        <v>580</v>
      </c>
      <c r="F206" t="s">
        <v>845</v>
      </c>
      <c r="G206" t="s">
        <v>842</v>
      </c>
      <c r="H206" t="s">
        <v>119</v>
      </c>
      <c r="I206" s="79">
        <v>1250</v>
      </c>
      <c r="J206" s="79">
        <v>1007</v>
      </c>
      <c r="K206" s="79">
        <v>56.594658750000001</v>
      </c>
      <c r="L206" s="79">
        <v>0</v>
      </c>
      <c r="M206" s="79">
        <v>0.09</v>
      </c>
      <c r="N206" s="79">
        <v>0.04</v>
      </c>
    </row>
    <row r="207" spans="2:14">
      <c r="B207" t="s">
        <v>846</v>
      </c>
      <c r="C207" t="s">
        <v>847</v>
      </c>
      <c r="D207" t="s">
        <v>579</v>
      </c>
      <c r="E207" t="s">
        <v>580</v>
      </c>
      <c r="F207" t="s">
        <v>848</v>
      </c>
      <c r="G207" t="s">
        <v>842</v>
      </c>
      <c r="H207" t="s">
        <v>112</v>
      </c>
      <c r="I207" s="79">
        <v>436</v>
      </c>
      <c r="J207" s="79">
        <v>5383</v>
      </c>
      <c r="K207" s="79">
        <v>84.8436162</v>
      </c>
      <c r="L207" s="79">
        <v>0</v>
      </c>
      <c r="M207" s="79">
        <v>0.14000000000000001</v>
      </c>
      <c r="N207" s="79">
        <v>0.06</v>
      </c>
    </row>
    <row r="208" spans="2:14">
      <c r="B208" t="s">
        <v>849</v>
      </c>
      <c r="C208" t="s">
        <v>850</v>
      </c>
      <c r="D208" t="s">
        <v>579</v>
      </c>
      <c r="E208" t="s">
        <v>580</v>
      </c>
      <c r="F208" t="s">
        <v>851</v>
      </c>
      <c r="G208" t="s">
        <v>628</v>
      </c>
      <c r="H208" t="s">
        <v>199</v>
      </c>
      <c r="I208" s="79">
        <v>41484</v>
      </c>
      <c r="J208" s="79">
        <v>507</v>
      </c>
      <c r="K208" s="79">
        <v>97.884733752000002</v>
      </c>
      <c r="L208" s="79">
        <v>0</v>
      </c>
      <c r="M208" s="79">
        <v>0.16</v>
      </c>
      <c r="N208" s="79">
        <v>7.0000000000000007E-2</v>
      </c>
    </row>
    <row r="209" spans="2:14">
      <c r="B209" t="s">
        <v>852</v>
      </c>
      <c r="C209" t="s">
        <v>792</v>
      </c>
      <c r="D209" t="s">
        <v>579</v>
      </c>
      <c r="E209" t="s">
        <v>580</v>
      </c>
      <c r="F209" t="s">
        <v>793</v>
      </c>
      <c r="G209" t="s">
        <v>628</v>
      </c>
      <c r="H209" t="s">
        <v>112</v>
      </c>
      <c r="I209" s="79">
        <v>924</v>
      </c>
      <c r="J209" s="79">
        <v>1550</v>
      </c>
      <c r="K209" s="79">
        <v>51.774030000000003</v>
      </c>
      <c r="L209" s="79">
        <v>0</v>
      </c>
      <c r="M209" s="79">
        <v>0.08</v>
      </c>
      <c r="N209" s="79">
        <v>0.04</v>
      </c>
    </row>
    <row r="210" spans="2:14">
      <c r="B210" t="s">
        <v>853</v>
      </c>
      <c r="C210" t="s">
        <v>854</v>
      </c>
      <c r="D210" t="s">
        <v>579</v>
      </c>
      <c r="E210" t="s">
        <v>580</v>
      </c>
      <c r="F210" t="s">
        <v>855</v>
      </c>
      <c r="G210" t="s">
        <v>107</v>
      </c>
      <c r="H210" t="s">
        <v>116</v>
      </c>
      <c r="I210" s="79">
        <v>780</v>
      </c>
      <c r="J210" s="79">
        <v>3255</v>
      </c>
      <c r="K210" s="79">
        <v>98.560097999999996</v>
      </c>
      <c r="L210" s="79">
        <v>0</v>
      </c>
      <c r="M210" s="79">
        <v>0.16</v>
      </c>
      <c r="N210" s="79">
        <v>7.0000000000000007E-2</v>
      </c>
    </row>
    <row r="211" spans="2:14">
      <c r="B211" t="s">
        <v>856</v>
      </c>
      <c r="C211" t="s">
        <v>857</v>
      </c>
      <c r="D211" t="s">
        <v>579</v>
      </c>
      <c r="E211" t="s">
        <v>580</v>
      </c>
      <c r="F211" t="s">
        <v>858</v>
      </c>
      <c r="G211" t="s">
        <v>268</v>
      </c>
      <c r="H211" t="s">
        <v>112</v>
      </c>
      <c r="I211" s="79">
        <v>1544</v>
      </c>
      <c r="J211" s="79">
        <v>1032</v>
      </c>
      <c r="K211" s="79">
        <v>57.601699199999999</v>
      </c>
      <c r="L211" s="79">
        <v>0</v>
      </c>
      <c r="M211" s="79">
        <v>0.09</v>
      </c>
      <c r="N211" s="79">
        <v>0.04</v>
      </c>
    </row>
    <row r="212" spans="2:14">
      <c r="B212" t="s">
        <v>859</v>
      </c>
      <c r="C212" t="s">
        <v>860</v>
      </c>
      <c r="D212" t="s">
        <v>579</v>
      </c>
      <c r="E212" t="s">
        <v>580</v>
      </c>
      <c r="F212" t="s">
        <v>861</v>
      </c>
      <c r="G212" t="s">
        <v>134</v>
      </c>
      <c r="H212" t="s">
        <v>112</v>
      </c>
      <c r="I212" s="79">
        <v>750</v>
      </c>
      <c r="J212" s="79">
        <v>5118</v>
      </c>
      <c r="K212" s="79">
        <v>138.761775</v>
      </c>
      <c r="L212" s="79">
        <v>0</v>
      </c>
      <c r="M212" s="79">
        <v>0.22</v>
      </c>
      <c r="N212" s="79">
        <v>0.1</v>
      </c>
    </row>
    <row r="213" spans="2:14">
      <c r="B213" t="s">
        <v>235</v>
      </c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" workbookViewId="0">
      <selection activeCell="E30" sqref="E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6" t="s">
        <v>190</v>
      </c>
    </row>
    <row r="2" spans="2:62">
      <c r="B2" s="2" t="s">
        <v>1</v>
      </c>
      <c r="C2" s="12" t="s">
        <v>1223</v>
      </c>
    </row>
    <row r="3" spans="2:62">
      <c r="B3" s="2" t="s">
        <v>2</v>
      </c>
      <c r="C3" s="86" t="s">
        <v>191</v>
      </c>
    </row>
    <row r="4" spans="2:62">
      <c r="B4" s="2" t="s">
        <v>3</v>
      </c>
      <c r="C4" s="86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693322</v>
      </c>
      <c r="I11" s="7"/>
      <c r="J11" s="78">
        <v>66746.698348146398</v>
      </c>
      <c r="K11" s="7"/>
      <c r="L11" s="78">
        <v>100</v>
      </c>
      <c r="M11" s="78">
        <v>47.44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187820</v>
      </c>
      <c r="J12" s="81">
        <v>3049.4155000000001</v>
      </c>
      <c r="L12" s="81">
        <v>4.57</v>
      </c>
      <c r="M12" s="81">
        <v>2.17</v>
      </c>
    </row>
    <row r="13" spans="2:62">
      <c r="B13" s="80" t="s">
        <v>862</v>
      </c>
      <c r="D13" s="16"/>
      <c r="E13" s="16"/>
      <c r="F13" s="16"/>
      <c r="G13" s="16"/>
      <c r="H13" s="81">
        <v>187820</v>
      </c>
      <c r="J13" s="81">
        <v>3049.4155000000001</v>
      </c>
      <c r="L13" s="81">
        <v>4.57</v>
      </c>
      <c r="M13" s="81">
        <v>2.17</v>
      </c>
    </row>
    <row r="14" spans="2:62">
      <c r="B14" t="s">
        <v>863</v>
      </c>
      <c r="C14" t="s">
        <v>864</v>
      </c>
      <c r="D14" t="s">
        <v>106</v>
      </c>
      <c r="E14" t="s">
        <v>865</v>
      </c>
      <c r="F14" t="s">
        <v>129</v>
      </c>
      <c r="G14" t="s">
        <v>108</v>
      </c>
      <c r="H14" s="79">
        <v>128750</v>
      </c>
      <c r="I14" s="79">
        <v>1243</v>
      </c>
      <c r="J14" s="79">
        <v>1600.3625</v>
      </c>
      <c r="K14" s="79">
        <v>0.05</v>
      </c>
      <c r="L14" s="79">
        <v>2.4</v>
      </c>
      <c r="M14" s="79">
        <v>1.1399999999999999</v>
      </c>
    </row>
    <row r="15" spans="2:62">
      <c r="B15" t="s">
        <v>866</v>
      </c>
      <c r="C15" t="s">
        <v>867</v>
      </c>
      <c r="D15" t="s">
        <v>106</v>
      </c>
      <c r="E15" t="s">
        <v>868</v>
      </c>
      <c r="F15" t="s">
        <v>129</v>
      </c>
      <c r="G15" t="s">
        <v>108</v>
      </c>
      <c r="H15" s="79">
        <v>2370</v>
      </c>
      <c r="I15" s="79">
        <v>12450</v>
      </c>
      <c r="J15" s="79">
        <v>295.065</v>
      </c>
      <c r="K15" s="79">
        <v>0</v>
      </c>
      <c r="L15" s="79">
        <v>0.44</v>
      </c>
      <c r="M15" s="79">
        <v>0.21</v>
      </c>
    </row>
    <row r="16" spans="2:62">
      <c r="B16" t="s">
        <v>869</v>
      </c>
      <c r="C16" t="s">
        <v>870</v>
      </c>
      <c r="D16" t="s">
        <v>106</v>
      </c>
      <c r="E16" t="s">
        <v>871</v>
      </c>
      <c r="F16" t="s">
        <v>129</v>
      </c>
      <c r="G16" t="s">
        <v>108</v>
      </c>
      <c r="H16" s="79">
        <v>4000</v>
      </c>
      <c r="I16" s="79">
        <v>12460</v>
      </c>
      <c r="J16" s="79">
        <v>498.4</v>
      </c>
      <c r="K16" s="79">
        <v>0.01</v>
      </c>
      <c r="L16" s="79">
        <v>0.75</v>
      </c>
      <c r="M16" s="79">
        <v>0.35</v>
      </c>
    </row>
    <row r="17" spans="2:13">
      <c r="B17" t="s">
        <v>872</v>
      </c>
      <c r="C17" t="s">
        <v>873</v>
      </c>
      <c r="D17" t="s">
        <v>106</v>
      </c>
      <c r="E17" t="s">
        <v>874</v>
      </c>
      <c r="F17" t="s">
        <v>134</v>
      </c>
      <c r="G17" t="s">
        <v>108</v>
      </c>
      <c r="H17" s="79">
        <v>52700</v>
      </c>
      <c r="I17" s="79">
        <v>1244</v>
      </c>
      <c r="J17" s="79">
        <v>655.58799999999997</v>
      </c>
      <c r="K17" s="79">
        <v>0.03</v>
      </c>
      <c r="L17" s="79">
        <v>0.98</v>
      </c>
      <c r="M17" s="79">
        <v>0.47</v>
      </c>
    </row>
    <row r="18" spans="2:13">
      <c r="B18" s="80" t="s">
        <v>875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227</v>
      </c>
      <c r="C19" t="s">
        <v>227</v>
      </c>
      <c r="D19" s="16"/>
      <c r="E19" s="16"/>
      <c r="F19" t="s">
        <v>227</v>
      </c>
      <c r="G19" t="s">
        <v>227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876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877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245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878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227</v>
      </c>
      <c r="C27" t="s">
        <v>227</v>
      </c>
      <c r="D27" s="16"/>
      <c r="E27" s="16"/>
      <c r="F27" t="s">
        <v>227</v>
      </c>
      <c r="G27" t="s">
        <v>227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232</v>
      </c>
      <c r="D28" s="16"/>
      <c r="E28" s="16"/>
      <c r="F28" s="16"/>
      <c r="G28" s="16"/>
      <c r="H28" s="81">
        <v>505502</v>
      </c>
      <c r="J28" s="81">
        <v>63697.282848146402</v>
      </c>
      <c r="L28" s="81">
        <v>95.43</v>
      </c>
      <c r="M28" s="81">
        <v>45.28</v>
      </c>
    </row>
    <row r="29" spans="2:13">
      <c r="B29" s="80" t="s">
        <v>879</v>
      </c>
      <c r="D29" s="16"/>
      <c r="E29" s="16"/>
      <c r="F29" s="16"/>
      <c r="G29" s="16"/>
      <c r="H29" s="81">
        <v>505502</v>
      </c>
      <c r="J29" s="81">
        <v>63697.282848146402</v>
      </c>
      <c r="L29" s="81">
        <v>95.43</v>
      </c>
      <c r="M29" s="81">
        <v>45.28</v>
      </c>
    </row>
    <row r="30" spans="2:13">
      <c r="B30" t="s">
        <v>880</v>
      </c>
      <c r="C30" t="s">
        <v>881</v>
      </c>
      <c r="D30" t="s">
        <v>579</v>
      </c>
      <c r="E30">
        <v>1102280</v>
      </c>
      <c r="F30" t="s">
        <v>680</v>
      </c>
      <c r="G30" t="s">
        <v>112</v>
      </c>
      <c r="H30" s="79">
        <v>2116</v>
      </c>
      <c r="I30" s="79">
        <v>22511</v>
      </c>
      <c r="J30" s="79">
        <v>1721.9429273999999</v>
      </c>
      <c r="K30" s="79">
        <v>0</v>
      </c>
      <c r="L30" s="79">
        <v>2.58</v>
      </c>
      <c r="M30" s="79">
        <v>1.22</v>
      </c>
    </row>
    <row r="31" spans="2:13">
      <c r="B31" t="s">
        <v>882</v>
      </c>
      <c r="C31" t="s">
        <v>883</v>
      </c>
      <c r="D31" t="s">
        <v>579</v>
      </c>
      <c r="E31" t="s">
        <v>884</v>
      </c>
      <c r="F31" t="s">
        <v>680</v>
      </c>
      <c r="G31" t="s">
        <v>112</v>
      </c>
      <c r="H31" s="79">
        <v>9200</v>
      </c>
      <c r="I31" s="79">
        <v>2817</v>
      </c>
      <c r="J31" s="79">
        <v>936.87786000000006</v>
      </c>
      <c r="K31" s="79">
        <v>0.11</v>
      </c>
      <c r="L31" s="79">
        <v>1.4</v>
      </c>
      <c r="M31" s="79">
        <v>0.67</v>
      </c>
    </row>
    <row r="32" spans="2:13">
      <c r="B32" t="s">
        <v>885</v>
      </c>
      <c r="C32" t="s">
        <v>886</v>
      </c>
      <c r="D32" t="s">
        <v>579</v>
      </c>
      <c r="E32" t="s">
        <v>689</v>
      </c>
      <c r="F32" t="s">
        <v>680</v>
      </c>
      <c r="G32" t="s">
        <v>112</v>
      </c>
      <c r="H32" s="79">
        <v>1750</v>
      </c>
      <c r="I32" s="79">
        <v>6298</v>
      </c>
      <c r="J32" s="79">
        <v>398.42722500000002</v>
      </c>
      <c r="K32" s="79">
        <v>0.03</v>
      </c>
      <c r="L32" s="79">
        <v>0.6</v>
      </c>
      <c r="M32" s="79">
        <v>0.28000000000000003</v>
      </c>
    </row>
    <row r="33" spans="2:13">
      <c r="B33" t="s">
        <v>887</v>
      </c>
      <c r="C33" t="s">
        <v>888</v>
      </c>
      <c r="D33" t="s">
        <v>579</v>
      </c>
      <c r="E33" t="s">
        <v>889</v>
      </c>
      <c r="F33" t="s">
        <v>680</v>
      </c>
      <c r="G33" t="s">
        <v>112</v>
      </c>
      <c r="H33" s="79">
        <v>743</v>
      </c>
      <c r="I33" s="79">
        <v>8794</v>
      </c>
      <c r="J33" s="79">
        <v>236.2020033</v>
      </c>
      <c r="K33" s="79">
        <v>0</v>
      </c>
      <c r="L33" s="79">
        <v>0.35</v>
      </c>
      <c r="M33" s="79">
        <v>0.17</v>
      </c>
    </row>
    <row r="34" spans="2:13">
      <c r="B34" t="s">
        <v>890</v>
      </c>
      <c r="C34" t="s">
        <v>891</v>
      </c>
      <c r="D34" t="s">
        <v>579</v>
      </c>
      <c r="E34" t="s">
        <v>892</v>
      </c>
      <c r="F34" t="s">
        <v>680</v>
      </c>
      <c r="G34" t="s">
        <v>112</v>
      </c>
      <c r="H34" s="79">
        <v>6250</v>
      </c>
      <c r="I34" s="79">
        <v>2077</v>
      </c>
      <c r="J34" s="79">
        <v>469.27218749999997</v>
      </c>
      <c r="K34" s="79">
        <v>7.0000000000000007E-2</v>
      </c>
      <c r="L34" s="79">
        <v>0.7</v>
      </c>
      <c r="M34" s="79">
        <v>0.33</v>
      </c>
    </row>
    <row r="35" spans="2:13">
      <c r="B35" t="s">
        <v>893</v>
      </c>
      <c r="C35" t="s">
        <v>894</v>
      </c>
      <c r="D35" t="s">
        <v>579</v>
      </c>
      <c r="E35" t="s">
        <v>895</v>
      </c>
      <c r="F35" t="s">
        <v>680</v>
      </c>
      <c r="G35" t="s">
        <v>112</v>
      </c>
      <c r="H35" s="79">
        <v>3521</v>
      </c>
      <c r="I35" s="79">
        <v>7457</v>
      </c>
      <c r="J35" s="79">
        <v>949.15790655000001</v>
      </c>
      <c r="K35" s="79">
        <v>0</v>
      </c>
      <c r="L35" s="79">
        <v>1.42</v>
      </c>
      <c r="M35" s="79">
        <v>0.67</v>
      </c>
    </row>
    <row r="36" spans="2:13">
      <c r="B36" t="s">
        <v>896</v>
      </c>
      <c r="C36" t="s">
        <v>897</v>
      </c>
      <c r="D36" t="s">
        <v>579</v>
      </c>
      <c r="E36" t="s">
        <v>898</v>
      </c>
      <c r="F36" t="s">
        <v>680</v>
      </c>
      <c r="G36" t="s">
        <v>116</v>
      </c>
      <c r="H36" s="79">
        <v>1177</v>
      </c>
      <c r="I36" s="79">
        <v>17817</v>
      </c>
      <c r="J36" s="79">
        <v>814.07904138000004</v>
      </c>
      <c r="K36" s="79">
        <v>0.03</v>
      </c>
      <c r="L36" s="79">
        <v>1.22</v>
      </c>
      <c r="M36" s="79">
        <v>0.57999999999999996</v>
      </c>
    </row>
    <row r="37" spans="2:13">
      <c r="B37" t="s">
        <v>899</v>
      </c>
      <c r="C37" t="s">
        <v>900</v>
      </c>
      <c r="D37" t="s">
        <v>668</v>
      </c>
      <c r="E37" t="s">
        <v>901</v>
      </c>
      <c r="F37" t="s">
        <v>680</v>
      </c>
      <c r="G37" t="s">
        <v>116</v>
      </c>
      <c r="H37" s="79">
        <v>49430</v>
      </c>
      <c r="I37" s="79">
        <v>3502</v>
      </c>
      <c r="J37" s="79">
        <v>6719.8918451999998</v>
      </c>
      <c r="K37" s="79">
        <v>0.02</v>
      </c>
      <c r="L37" s="79">
        <v>10.07</v>
      </c>
      <c r="M37" s="79">
        <v>4.78</v>
      </c>
    </row>
    <row r="38" spans="2:13">
      <c r="B38" t="s">
        <v>902</v>
      </c>
      <c r="C38" t="s">
        <v>903</v>
      </c>
      <c r="D38" t="s">
        <v>579</v>
      </c>
      <c r="E38" t="s">
        <v>904</v>
      </c>
      <c r="F38" t="s">
        <v>680</v>
      </c>
      <c r="G38" t="s">
        <v>112</v>
      </c>
      <c r="H38" s="79">
        <v>1770</v>
      </c>
      <c r="I38" s="79">
        <v>3199</v>
      </c>
      <c r="J38" s="79">
        <v>204.6896145</v>
      </c>
      <c r="K38" s="79">
        <v>0</v>
      </c>
      <c r="L38" s="79">
        <v>0.31</v>
      </c>
      <c r="M38" s="79">
        <v>0.15</v>
      </c>
    </row>
    <row r="39" spans="2:13">
      <c r="B39" t="s">
        <v>905</v>
      </c>
      <c r="C39" t="s">
        <v>906</v>
      </c>
      <c r="D39" t="s">
        <v>579</v>
      </c>
      <c r="E39" t="s">
        <v>907</v>
      </c>
      <c r="F39" t="s">
        <v>680</v>
      </c>
      <c r="G39" t="s">
        <v>112</v>
      </c>
      <c r="H39" s="79">
        <v>600</v>
      </c>
      <c r="I39" s="79">
        <v>16465</v>
      </c>
      <c r="J39" s="79">
        <v>357.12585000000001</v>
      </c>
      <c r="K39" s="79">
        <v>0.01</v>
      </c>
      <c r="L39" s="79">
        <v>0.54</v>
      </c>
      <c r="M39" s="79">
        <v>0.25</v>
      </c>
    </row>
    <row r="40" spans="2:13">
      <c r="B40" t="s">
        <v>908</v>
      </c>
      <c r="C40" t="s">
        <v>909</v>
      </c>
      <c r="D40" t="s">
        <v>579</v>
      </c>
      <c r="E40" t="s">
        <v>910</v>
      </c>
      <c r="F40" t="s">
        <v>680</v>
      </c>
      <c r="G40" t="s">
        <v>112</v>
      </c>
      <c r="H40" s="79">
        <v>4470</v>
      </c>
      <c r="I40" s="79">
        <v>3880</v>
      </c>
      <c r="J40" s="79">
        <v>626.97113999999999</v>
      </c>
      <c r="K40" s="79">
        <v>0.01</v>
      </c>
      <c r="L40" s="79">
        <v>0.94</v>
      </c>
      <c r="M40" s="79">
        <v>0.45</v>
      </c>
    </row>
    <row r="41" spans="2:13">
      <c r="B41" t="s">
        <v>911</v>
      </c>
      <c r="C41" t="s">
        <v>912</v>
      </c>
      <c r="D41" t="s">
        <v>579</v>
      </c>
      <c r="E41" t="s">
        <v>913</v>
      </c>
      <c r="F41" t="s">
        <v>680</v>
      </c>
      <c r="G41" t="s">
        <v>119</v>
      </c>
      <c r="H41" s="79">
        <v>109053</v>
      </c>
      <c r="I41" s="79">
        <v>730.8</v>
      </c>
      <c r="J41" s="79">
        <v>3583.2088166364001</v>
      </c>
      <c r="K41" s="79">
        <v>0.02</v>
      </c>
      <c r="L41" s="79">
        <v>5.37</v>
      </c>
      <c r="M41" s="79">
        <v>2.5499999999999998</v>
      </c>
    </row>
    <row r="42" spans="2:13">
      <c r="B42" t="s">
        <v>914</v>
      </c>
      <c r="C42" t="s">
        <v>915</v>
      </c>
      <c r="D42" t="s">
        <v>579</v>
      </c>
      <c r="E42" t="s">
        <v>916</v>
      </c>
      <c r="F42" t="s">
        <v>680</v>
      </c>
      <c r="G42" t="s">
        <v>112</v>
      </c>
      <c r="H42" s="79">
        <v>2778</v>
      </c>
      <c r="I42" s="79">
        <v>3742</v>
      </c>
      <c r="J42" s="79">
        <v>375.78922740000002</v>
      </c>
      <c r="K42" s="79">
        <v>0</v>
      </c>
      <c r="L42" s="79">
        <v>0.56000000000000005</v>
      </c>
      <c r="M42" s="79">
        <v>0.27</v>
      </c>
    </row>
    <row r="43" spans="2:13">
      <c r="B43" t="s">
        <v>917</v>
      </c>
      <c r="C43" t="s">
        <v>918</v>
      </c>
      <c r="D43" t="s">
        <v>579</v>
      </c>
      <c r="E43" t="s">
        <v>919</v>
      </c>
      <c r="F43" t="s">
        <v>680</v>
      </c>
      <c r="G43" t="s">
        <v>112</v>
      </c>
      <c r="H43" s="79">
        <v>9304</v>
      </c>
      <c r="I43" s="79">
        <v>2288</v>
      </c>
      <c r="J43" s="79">
        <v>769.54500480000002</v>
      </c>
      <c r="K43" s="79">
        <v>0.08</v>
      </c>
      <c r="L43" s="79">
        <v>1.1499999999999999</v>
      </c>
      <c r="M43" s="79">
        <v>0.55000000000000004</v>
      </c>
    </row>
    <row r="44" spans="2:13">
      <c r="B44" t="s">
        <v>920</v>
      </c>
      <c r="C44" t="s">
        <v>921</v>
      </c>
      <c r="D44" t="s">
        <v>579</v>
      </c>
      <c r="E44" t="s">
        <v>922</v>
      </c>
      <c r="F44" t="s">
        <v>680</v>
      </c>
      <c r="G44" t="s">
        <v>112</v>
      </c>
      <c r="H44" s="79">
        <v>297</v>
      </c>
      <c r="I44" s="79">
        <v>29339</v>
      </c>
      <c r="J44" s="79">
        <v>314.99964045000002</v>
      </c>
      <c r="K44" s="79">
        <v>0</v>
      </c>
      <c r="L44" s="79">
        <v>0.47</v>
      </c>
      <c r="M44" s="79">
        <v>0.22</v>
      </c>
    </row>
    <row r="45" spans="2:13">
      <c r="B45" t="s">
        <v>923</v>
      </c>
      <c r="C45" t="s">
        <v>924</v>
      </c>
      <c r="D45" t="s">
        <v>579</v>
      </c>
      <c r="E45" t="s">
        <v>925</v>
      </c>
      <c r="F45" t="s">
        <v>680</v>
      </c>
      <c r="G45" t="s">
        <v>112</v>
      </c>
      <c r="H45" s="79">
        <v>2764</v>
      </c>
      <c r="I45" s="79">
        <v>13726</v>
      </c>
      <c r="J45" s="79">
        <v>1371.4827035999999</v>
      </c>
      <c r="K45" s="79">
        <v>0</v>
      </c>
      <c r="L45" s="79">
        <v>2.0499999999999998</v>
      </c>
      <c r="M45" s="79">
        <v>0.97</v>
      </c>
    </row>
    <row r="46" spans="2:13">
      <c r="B46" t="s">
        <v>926</v>
      </c>
      <c r="C46" t="s">
        <v>927</v>
      </c>
      <c r="D46" t="s">
        <v>579</v>
      </c>
      <c r="E46" t="s">
        <v>928</v>
      </c>
      <c r="F46" t="s">
        <v>680</v>
      </c>
      <c r="G46" t="s">
        <v>112</v>
      </c>
      <c r="H46" s="79">
        <v>6189</v>
      </c>
      <c r="I46" s="79">
        <v>3184</v>
      </c>
      <c r="J46" s="79">
        <v>712.36380240000005</v>
      </c>
      <c r="K46" s="79">
        <v>0.02</v>
      </c>
      <c r="L46" s="79">
        <v>1.07</v>
      </c>
      <c r="M46" s="79">
        <v>0.51</v>
      </c>
    </row>
    <row r="47" spans="2:13">
      <c r="B47" t="s">
        <v>929</v>
      </c>
      <c r="C47" t="s">
        <v>930</v>
      </c>
      <c r="D47" t="s">
        <v>579</v>
      </c>
      <c r="E47" t="s">
        <v>931</v>
      </c>
      <c r="F47" t="s">
        <v>680</v>
      </c>
      <c r="G47" t="s">
        <v>116</v>
      </c>
      <c r="H47" s="79">
        <v>1087</v>
      </c>
      <c r="I47" s="79">
        <v>5480</v>
      </c>
      <c r="J47" s="79">
        <v>231.24142320000001</v>
      </c>
      <c r="K47" s="79">
        <v>0.03</v>
      </c>
      <c r="L47" s="79">
        <v>0.35</v>
      </c>
      <c r="M47" s="79">
        <v>0.16</v>
      </c>
    </row>
    <row r="48" spans="2:13">
      <c r="B48" t="s">
        <v>932</v>
      </c>
      <c r="C48" t="s">
        <v>933</v>
      </c>
      <c r="D48" t="s">
        <v>579</v>
      </c>
      <c r="E48" t="s">
        <v>934</v>
      </c>
      <c r="F48" t="s">
        <v>680</v>
      </c>
      <c r="G48" t="s">
        <v>112</v>
      </c>
      <c r="H48" s="79">
        <v>1100</v>
      </c>
      <c r="I48" s="79">
        <v>4234</v>
      </c>
      <c r="J48" s="79">
        <v>168.36501000000001</v>
      </c>
      <c r="K48" s="79">
        <v>0.02</v>
      </c>
      <c r="L48" s="79">
        <v>0.25</v>
      </c>
      <c r="M48" s="79">
        <v>0.12</v>
      </c>
    </row>
    <row r="49" spans="2:13">
      <c r="B49" t="s">
        <v>935</v>
      </c>
      <c r="C49" t="s">
        <v>936</v>
      </c>
      <c r="D49" t="s">
        <v>739</v>
      </c>
      <c r="E49" t="s">
        <v>937</v>
      </c>
      <c r="F49" t="s">
        <v>680</v>
      </c>
      <c r="G49" t="s">
        <v>116</v>
      </c>
      <c r="H49" s="79">
        <v>780</v>
      </c>
      <c r="I49" s="79">
        <v>10554</v>
      </c>
      <c r="J49" s="79">
        <v>319.57089839999998</v>
      </c>
      <c r="K49" s="79">
        <v>0.03</v>
      </c>
      <c r="L49" s="79">
        <v>0.48</v>
      </c>
      <c r="M49" s="79">
        <v>0.23</v>
      </c>
    </row>
    <row r="50" spans="2:13">
      <c r="B50" t="s">
        <v>938</v>
      </c>
      <c r="C50" t="s">
        <v>939</v>
      </c>
      <c r="D50" t="s">
        <v>579</v>
      </c>
      <c r="E50" t="s">
        <v>937</v>
      </c>
      <c r="F50" t="s">
        <v>680</v>
      </c>
      <c r="G50" t="s">
        <v>116</v>
      </c>
      <c r="H50" s="79">
        <v>861</v>
      </c>
      <c r="I50" s="79">
        <v>4952</v>
      </c>
      <c r="J50" s="79">
        <v>165.51574704000001</v>
      </c>
      <c r="K50" s="79">
        <v>0.03</v>
      </c>
      <c r="L50" s="79">
        <v>0.25</v>
      </c>
      <c r="M50" s="79">
        <v>0.12</v>
      </c>
    </row>
    <row r="51" spans="2:13">
      <c r="B51" t="s">
        <v>940</v>
      </c>
      <c r="C51" t="s">
        <v>941</v>
      </c>
      <c r="D51" t="s">
        <v>579</v>
      </c>
      <c r="E51" t="s">
        <v>937</v>
      </c>
      <c r="F51" t="s">
        <v>680</v>
      </c>
      <c r="G51" t="s">
        <v>116</v>
      </c>
      <c r="H51" s="79">
        <v>5397</v>
      </c>
      <c r="I51" s="79">
        <v>3943</v>
      </c>
      <c r="J51" s="79">
        <v>826.10400221999998</v>
      </c>
      <c r="K51" s="79">
        <v>7.0000000000000007E-2</v>
      </c>
      <c r="L51" s="79">
        <v>1.24</v>
      </c>
      <c r="M51" s="79">
        <v>0.59</v>
      </c>
    </row>
    <row r="52" spans="2:13">
      <c r="B52" t="s">
        <v>942</v>
      </c>
      <c r="C52" t="s">
        <v>943</v>
      </c>
      <c r="D52" t="s">
        <v>579</v>
      </c>
      <c r="E52" t="s">
        <v>944</v>
      </c>
      <c r="F52" t="s">
        <v>680</v>
      </c>
      <c r="G52" t="s">
        <v>112</v>
      </c>
      <c r="H52" s="79">
        <v>4764</v>
      </c>
      <c r="I52" s="79">
        <v>3062</v>
      </c>
      <c r="J52" s="79">
        <v>527.33335320000003</v>
      </c>
      <c r="K52" s="79">
        <v>0.01</v>
      </c>
      <c r="L52" s="79">
        <v>0.79</v>
      </c>
      <c r="M52" s="79">
        <v>0.37</v>
      </c>
    </row>
    <row r="53" spans="2:13">
      <c r="B53" t="s">
        <v>945</v>
      </c>
      <c r="C53" t="s">
        <v>946</v>
      </c>
      <c r="D53" t="s">
        <v>739</v>
      </c>
      <c r="E53" t="s">
        <v>944</v>
      </c>
      <c r="F53" t="s">
        <v>680</v>
      </c>
      <c r="G53" t="s">
        <v>112</v>
      </c>
      <c r="H53" s="79">
        <v>16094</v>
      </c>
      <c r="I53" s="79">
        <v>2102</v>
      </c>
      <c r="J53" s="79">
        <v>1222.9396062000001</v>
      </c>
      <c r="K53" s="79">
        <v>0.01</v>
      </c>
      <c r="L53" s="79">
        <v>1.83</v>
      </c>
      <c r="M53" s="79">
        <v>0.87</v>
      </c>
    </row>
    <row r="54" spans="2:13">
      <c r="B54" t="s">
        <v>947</v>
      </c>
      <c r="C54" t="s">
        <v>948</v>
      </c>
      <c r="D54" t="s">
        <v>579</v>
      </c>
      <c r="E54" t="s">
        <v>949</v>
      </c>
      <c r="F54" t="s">
        <v>680</v>
      </c>
      <c r="G54" t="s">
        <v>196</v>
      </c>
      <c r="H54" s="79">
        <v>144330</v>
      </c>
      <c r="I54" s="79">
        <v>160200</v>
      </c>
      <c r="J54" s="79">
        <v>7519.8594331800005</v>
      </c>
      <c r="K54" s="79">
        <v>0.01</v>
      </c>
      <c r="L54" s="79">
        <v>11.27</v>
      </c>
      <c r="M54" s="79">
        <v>5.35</v>
      </c>
    </row>
    <row r="55" spans="2:13">
      <c r="B55" t="s">
        <v>950</v>
      </c>
      <c r="C55" t="s">
        <v>951</v>
      </c>
      <c r="D55" t="s">
        <v>579</v>
      </c>
      <c r="E55" t="s">
        <v>952</v>
      </c>
      <c r="F55" t="s">
        <v>680</v>
      </c>
      <c r="G55" t="s">
        <v>112</v>
      </c>
      <c r="H55" s="79">
        <v>4553</v>
      </c>
      <c r="I55" s="79">
        <v>41190</v>
      </c>
      <c r="J55" s="79">
        <v>6779.5012305</v>
      </c>
      <c r="K55" s="79">
        <v>7.0000000000000007E-2</v>
      </c>
      <c r="L55" s="79">
        <v>10.16</v>
      </c>
      <c r="M55" s="79">
        <v>4.82</v>
      </c>
    </row>
    <row r="56" spans="2:13">
      <c r="B56" t="s">
        <v>953</v>
      </c>
      <c r="C56" t="s">
        <v>954</v>
      </c>
      <c r="D56" t="s">
        <v>579</v>
      </c>
      <c r="E56" t="s">
        <v>955</v>
      </c>
      <c r="F56" t="s">
        <v>680</v>
      </c>
      <c r="G56" t="s">
        <v>116</v>
      </c>
      <c r="H56" s="79">
        <v>1869</v>
      </c>
      <c r="I56" s="79">
        <v>2573</v>
      </c>
      <c r="J56" s="79">
        <v>186.68293434</v>
      </c>
      <c r="K56" s="79">
        <v>0.06</v>
      </c>
      <c r="L56" s="79">
        <v>0.28000000000000003</v>
      </c>
      <c r="M56" s="79">
        <v>0.13</v>
      </c>
    </row>
    <row r="57" spans="2:13">
      <c r="B57" t="s">
        <v>956</v>
      </c>
      <c r="C57" t="s">
        <v>957</v>
      </c>
      <c r="D57" t="s">
        <v>579</v>
      </c>
      <c r="E57" t="s">
        <v>955</v>
      </c>
      <c r="F57" t="s">
        <v>680</v>
      </c>
      <c r="G57" t="s">
        <v>112</v>
      </c>
      <c r="H57" s="79">
        <v>5110</v>
      </c>
      <c r="I57" s="79">
        <v>3722</v>
      </c>
      <c r="J57" s="79">
        <v>687.55203300000005</v>
      </c>
      <c r="K57" s="79">
        <v>0.02</v>
      </c>
      <c r="L57" s="79">
        <v>1.03</v>
      </c>
      <c r="M57" s="79">
        <v>0.49</v>
      </c>
    </row>
    <row r="58" spans="2:13">
      <c r="B58" t="s">
        <v>958</v>
      </c>
      <c r="C58" t="s">
        <v>959</v>
      </c>
      <c r="D58" t="s">
        <v>579</v>
      </c>
      <c r="E58" t="s">
        <v>960</v>
      </c>
      <c r="F58" t="s">
        <v>680</v>
      </c>
      <c r="G58" t="s">
        <v>112</v>
      </c>
      <c r="H58" s="79">
        <v>9552</v>
      </c>
      <c r="I58" s="79">
        <v>23629</v>
      </c>
      <c r="J58" s="79">
        <v>8159.2071192000003</v>
      </c>
      <c r="K58" s="79">
        <v>0</v>
      </c>
      <c r="L58" s="79">
        <v>12.22</v>
      </c>
      <c r="M58" s="79">
        <v>5.8</v>
      </c>
    </row>
    <row r="59" spans="2:13">
      <c r="B59" t="s">
        <v>961</v>
      </c>
      <c r="C59" t="s">
        <v>962</v>
      </c>
      <c r="D59" t="s">
        <v>579</v>
      </c>
      <c r="E59" t="s">
        <v>963</v>
      </c>
      <c r="F59" t="s">
        <v>680</v>
      </c>
      <c r="G59" t="s">
        <v>112</v>
      </c>
      <c r="H59" s="79">
        <v>74720</v>
      </c>
      <c r="I59" s="79">
        <v>4498</v>
      </c>
      <c r="J59" s="79">
        <v>12149.673744</v>
      </c>
      <c r="K59" s="79">
        <v>0.02</v>
      </c>
      <c r="L59" s="79">
        <v>18.2</v>
      </c>
      <c r="M59" s="79">
        <v>8.64</v>
      </c>
    </row>
    <row r="60" spans="2:13">
      <c r="B60" t="s">
        <v>964</v>
      </c>
      <c r="C60" t="s">
        <v>965</v>
      </c>
      <c r="D60" t="s">
        <v>579</v>
      </c>
      <c r="E60" t="s">
        <v>966</v>
      </c>
      <c r="F60" t="s">
        <v>680</v>
      </c>
      <c r="G60" t="s">
        <v>112</v>
      </c>
      <c r="H60" s="79">
        <v>803</v>
      </c>
      <c r="I60" s="79">
        <v>8210</v>
      </c>
      <c r="J60" s="79">
        <v>238.32357450000001</v>
      </c>
      <c r="K60" s="79">
        <v>0</v>
      </c>
      <c r="L60" s="79">
        <v>0.36</v>
      </c>
      <c r="M60" s="79">
        <v>0.17</v>
      </c>
    </row>
    <row r="61" spans="2:13">
      <c r="B61" t="s">
        <v>967</v>
      </c>
      <c r="C61" t="s">
        <v>968</v>
      </c>
      <c r="D61" t="s">
        <v>739</v>
      </c>
      <c r="E61" t="s">
        <v>966</v>
      </c>
      <c r="F61" t="s">
        <v>680</v>
      </c>
      <c r="G61" t="s">
        <v>112</v>
      </c>
      <c r="H61" s="79">
        <v>820</v>
      </c>
      <c r="I61" s="79">
        <v>12274</v>
      </c>
      <c r="J61" s="79">
        <v>363.83818200000002</v>
      </c>
      <c r="K61" s="79">
        <v>0</v>
      </c>
      <c r="L61" s="79">
        <v>0.55000000000000004</v>
      </c>
      <c r="M61" s="79">
        <v>0.26</v>
      </c>
    </row>
    <row r="62" spans="2:13">
      <c r="B62" t="s">
        <v>969</v>
      </c>
      <c r="C62" t="s">
        <v>970</v>
      </c>
      <c r="D62" t="s">
        <v>579</v>
      </c>
      <c r="E62" t="s">
        <v>966</v>
      </c>
      <c r="F62" t="s">
        <v>680</v>
      </c>
      <c r="G62" t="s">
        <v>112</v>
      </c>
      <c r="H62" s="79">
        <v>1311</v>
      </c>
      <c r="I62" s="79">
        <v>13568</v>
      </c>
      <c r="J62" s="79">
        <v>643.02347520000001</v>
      </c>
      <c r="K62" s="79">
        <v>0</v>
      </c>
      <c r="L62" s="79">
        <v>0.96</v>
      </c>
      <c r="M62" s="79">
        <v>0.46</v>
      </c>
    </row>
    <row r="63" spans="2:13">
      <c r="B63" t="s">
        <v>971</v>
      </c>
      <c r="C63" t="s">
        <v>972</v>
      </c>
      <c r="D63" t="s">
        <v>579</v>
      </c>
      <c r="E63" t="s">
        <v>973</v>
      </c>
      <c r="F63" t="s">
        <v>680</v>
      </c>
      <c r="G63" t="s">
        <v>112</v>
      </c>
      <c r="H63" s="79">
        <v>15000</v>
      </c>
      <c r="I63" s="79">
        <v>4002</v>
      </c>
      <c r="J63" s="79">
        <v>2170.0844999999999</v>
      </c>
      <c r="K63" s="79">
        <v>0</v>
      </c>
      <c r="L63" s="79">
        <v>3.25</v>
      </c>
      <c r="M63" s="79">
        <v>1.54</v>
      </c>
    </row>
    <row r="64" spans="2:13">
      <c r="B64" t="s">
        <v>974</v>
      </c>
      <c r="C64" t="s">
        <v>975</v>
      </c>
      <c r="D64" t="s">
        <v>579</v>
      </c>
      <c r="E64" t="s">
        <v>976</v>
      </c>
      <c r="F64" t="s">
        <v>680</v>
      </c>
      <c r="G64" t="s">
        <v>112</v>
      </c>
      <c r="H64" s="79">
        <v>4289</v>
      </c>
      <c r="I64" s="79">
        <v>2411</v>
      </c>
      <c r="J64" s="79">
        <v>373.81916085</v>
      </c>
      <c r="K64" s="79">
        <v>0.01</v>
      </c>
      <c r="L64" s="79">
        <v>0.56000000000000005</v>
      </c>
      <c r="M64" s="79">
        <v>0.27</v>
      </c>
    </row>
    <row r="65" spans="2:13">
      <c r="B65" t="s">
        <v>977</v>
      </c>
      <c r="C65" t="s">
        <v>978</v>
      </c>
      <c r="D65" t="s">
        <v>579</v>
      </c>
      <c r="E65" t="s">
        <v>979</v>
      </c>
      <c r="F65" t="s">
        <v>680</v>
      </c>
      <c r="G65" t="s">
        <v>112</v>
      </c>
      <c r="H65" s="79">
        <v>1650</v>
      </c>
      <c r="I65" s="79">
        <v>6750</v>
      </c>
      <c r="J65" s="79">
        <v>402.62062500000002</v>
      </c>
      <c r="K65" s="79">
        <v>0.02</v>
      </c>
      <c r="L65" s="79">
        <v>0.6</v>
      </c>
      <c r="M65" s="79">
        <v>0.28999999999999998</v>
      </c>
    </row>
    <row r="66" spans="2:13">
      <c r="B66" s="80" t="s">
        <v>980</v>
      </c>
      <c r="D66" s="16"/>
      <c r="E66" s="16"/>
      <c r="F66" s="16"/>
      <c r="G66" s="16"/>
      <c r="H66" s="81">
        <v>0</v>
      </c>
      <c r="J66" s="81">
        <v>0</v>
      </c>
      <c r="L66" s="81">
        <v>0</v>
      </c>
      <c r="M66" s="81">
        <v>0</v>
      </c>
    </row>
    <row r="67" spans="2:13">
      <c r="B67" t="s">
        <v>227</v>
      </c>
      <c r="C67" t="s">
        <v>227</v>
      </c>
      <c r="D67" s="16"/>
      <c r="E67" s="16"/>
      <c r="F67" t="s">
        <v>227</v>
      </c>
      <c r="G67" t="s">
        <v>227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</row>
    <row r="68" spans="2:13">
      <c r="B68" s="80" t="s">
        <v>245</v>
      </c>
      <c r="D68" s="16"/>
      <c r="E68" s="16"/>
      <c r="F68" s="16"/>
      <c r="G68" s="16"/>
      <c r="H68" s="81">
        <v>0</v>
      </c>
      <c r="J68" s="81">
        <v>0</v>
      </c>
      <c r="L68" s="81">
        <v>0</v>
      </c>
      <c r="M68" s="81">
        <v>0</v>
      </c>
    </row>
    <row r="69" spans="2:13">
      <c r="B69" t="s">
        <v>227</v>
      </c>
      <c r="C69" t="s">
        <v>227</v>
      </c>
      <c r="D69" s="16"/>
      <c r="E69" s="16"/>
      <c r="F69" t="s">
        <v>227</v>
      </c>
      <c r="G69" t="s">
        <v>227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</row>
    <row r="70" spans="2:13">
      <c r="B70" s="80" t="s">
        <v>878</v>
      </c>
      <c r="D70" s="16"/>
      <c r="E70" s="16"/>
      <c r="F70" s="16"/>
      <c r="G70" s="16"/>
      <c r="H70" s="81">
        <v>0</v>
      </c>
      <c r="J70" s="81">
        <v>0</v>
      </c>
      <c r="L70" s="81">
        <v>0</v>
      </c>
      <c r="M70" s="81">
        <v>0</v>
      </c>
    </row>
    <row r="71" spans="2:13">
      <c r="B71" t="s">
        <v>227</v>
      </c>
      <c r="C71" t="s">
        <v>227</v>
      </c>
      <c r="D71" s="16"/>
      <c r="E71" s="16"/>
      <c r="F71" t="s">
        <v>227</v>
      </c>
      <c r="G71" t="s">
        <v>227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</row>
    <row r="72" spans="2:13">
      <c r="B72" t="s">
        <v>235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6" t="s">
        <v>190</v>
      </c>
    </row>
    <row r="2" spans="2:65">
      <c r="B2" s="2" t="s">
        <v>1</v>
      </c>
      <c r="C2" s="12" t="s">
        <v>1223</v>
      </c>
    </row>
    <row r="3" spans="2:65">
      <c r="B3" s="2" t="s">
        <v>2</v>
      </c>
      <c r="C3" s="86" t="s">
        <v>191</v>
      </c>
    </row>
    <row r="4" spans="2:65">
      <c r="B4" s="2" t="s">
        <v>3</v>
      </c>
      <c r="C4" s="86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56647.57</v>
      </c>
      <c r="K11" s="7"/>
      <c r="L11" s="78">
        <v>6226.221181960007</v>
      </c>
      <c r="M11" s="7"/>
      <c r="N11" s="78">
        <v>100</v>
      </c>
      <c r="O11" s="78">
        <v>4.43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981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232</v>
      </c>
      <c r="C15" s="16"/>
      <c r="D15" s="16"/>
      <c r="E15" s="16"/>
      <c r="J15" s="81">
        <v>56647.57</v>
      </c>
      <c r="L15" s="81">
        <v>6226.221181960007</v>
      </c>
      <c r="N15" s="81">
        <v>100</v>
      </c>
      <c r="O15" s="81">
        <v>4.43</v>
      </c>
    </row>
    <row r="16" spans="2:65">
      <c r="B16" s="80" t="s">
        <v>982</v>
      </c>
      <c r="C16" s="16"/>
      <c r="D16" s="16"/>
      <c r="E16" s="16"/>
      <c r="J16" s="81">
        <v>56647.57</v>
      </c>
      <c r="L16" s="81">
        <v>6226.221181960007</v>
      </c>
      <c r="N16" s="81">
        <v>100</v>
      </c>
      <c r="O16" s="81">
        <v>4.43</v>
      </c>
    </row>
    <row r="17" spans="2:15">
      <c r="B17" t="s">
        <v>983</v>
      </c>
      <c r="C17" t="s">
        <v>984</v>
      </c>
      <c r="D17" t="s">
        <v>129</v>
      </c>
      <c r="E17" t="s">
        <v>985</v>
      </c>
      <c r="F17" t="s">
        <v>680</v>
      </c>
      <c r="G17" t="s">
        <v>986</v>
      </c>
      <c r="H17" t="s">
        <v>203</v>
      </c>
      <c r="I17" t="s">
        <v>116</v>
      </c>
      <c r="J17" s="79">
        <v>8016.79</v>
      </c>
      <c r="K17" s="79">
        <v>1194.5</v>
      </c>
      <c r="L17" s="79">
        <v>371.74248052709999</v>
      </c>
      <c r="M17" s="79">
        <v>0</v>
      </c>
      <c r="N17" s="79">
        <v>5.97</v>
      </c>
      <c r="O17" s="79">
        <v>0.26</v>
      </c>
    </row>
    <row r="18" spans="2:15">
      <c r="B18" t="s">
        <v>987</v>
      </c>
      <c r="C18" t="s">
        <v>988</v>
      </c>
      <c r="D18" t="s">
        <v>129</v>
      </c>
      <c r="E18">
        <v>1104020</v>
      </c>
      <c r="F18" t="s">
        <v>756</v>
      </c>
      <c r="G18" t="s">
        <v>227</v>
      </c>
      <c r="H18" t="s">
        <v>989</v>
      </c>
      <c r="I18" t="s">
        <v>116</v>
      </c>
      <c r="J18" s="79">
        <v>115</v>
      </c>
      <c r="K18" s="79">
        <v>161404</v>
      </c>
      <c r="L18" s="79">
        <v>720.55587720000005</v>
      </c>
      <c r="M18" s="79">
        <v>0</v>
      </c>
      <c r="N18" s="79">
        <v>11.57</v>
      </c>
      <c r="O18" s="79">
        <v>0.51</v>
      </c>
    </row>
    <row r="19" spans="2:15">
      <c r="B19" t="s">
        <v>990</v>
      </c>
      <c r="C19" t="s">
        <v>991</v>
      </c>
      <c r="D19" t="s">
        <v>129</v>
      </c>
      <c r="E19" t="s">
        <v>992</v>
      </c>
      <c r="F19" t="s">
        <v>680</v>
      </c>
      <c r="G19" t="s">
        <v>227</v>
      </c>
      <c r="H19" t="s">
        <v>989</v>
      </c>
      <c r="I19" t="s">
        <v>116</v>
      </c>
      <c r="J19" s="79">
        <v>2270</v>
      </c>
      <c r="K19" s="79">
        <v>3901</v>
      </c>
      <c r="L19" s="79">
        <v>343.76158140000001</v>
      </c>
      <c r="M19" s="79">
        <v>0</v>
      </c>
      <c r="N19" s="79">
        <v>5.52</v>
      </c>
      <c r="O19" s="79">
        <v>0.24</v>
      </c>
    </row>
    <row r="20" spans="2:15">
      <c r="B20" t="s">
        <v>993</v>
      </c>
      <c r="C20" t="s">
        <v>994</v>
      </c>
      <c r="D20" t="s">
        <v>129</v>
      </c>
      <c r="E20" t="s">
        <v>995</v>
      </c>
      <c r="F20" t="s">
        <v>680</v>
      </c>
      <c r="G20" t="s">
        <v>227</v>
      </c>
      <c r="H20" t="s">
        <v>989</v>
      </c>
      <c r="I20" t="s">
        <v>116</v>
      </c>
      <c r="J20" s="79">
        <v>2160</v>
      </c>
      <c r="K20" s="79">
        <v>2245</v>
      </c>
      <c r="L20" s="79">
        <v>188.24594400000001</v>
      </c>
      <c r="M20" s="79">
        <v>0</v>
      </c>
      <c r="N20" s="79">
        <v>3.02</v>
      </c>
      <c r="O20" s="79">
        <v>0.13</v>
      </c>
    </row>
    <row r="21" spans="2:15">
      <c r="B21" t="s">
        <v>996</v>
      </c>
      <c r="C21" t="s">
        <v>997</v>
      </c>
      <c r="D21" t="s">
        <v>129</v>
      </c>
      <c r="E21" t="s">
        <v>998</v>
      </c>
      <c r="F21" t="s">
        <v>680</v>
      </c>
      <c r="G21" t="s">
        <v>227</v>
      </c>
      <c r="H21" t="s">
        <v>989</v>
      </c>
      <c r="I21" t="s">
        <v>112</v>
      </c>
      <c r="J21" s="79">
        <v>757.64</v>
      </c>
      <c r="K21" s="79">
        <v>12413</v>
      </c>
      <c r="L21" s="79">
        <v>339.97575931799997</v>
      </c>
      <c r="M21" s="79">
        <v>0</v>
      </c>
      <c r="N21" s="79">
        <v>5.46</v>
      </c>
      <c r="O21" s="79">
        <v>0.24</v>
      </c>
    </row>
    <row r="22" spans="2:15">
      <c r="B22" t="s">
        <v>999</v>
      </c>
      <c r="C22" t="s">
        <v>1000</v>
      </c>
      <c r="D22" t="s">
        <v>129</v>
      </c>
      <c r="E22">
        <v>1100886</v>
      </c>
      <c r="F22" t="s">
        <v>756</v>
      </c>
      <c r="G22" t="s">
        <v>227</v>
      </c>
      <c r="H22" t="s">
        <v>989</v>
      </c>
      <c r="I22" t="s">
        <v>116</v>
      </c>
      <c r="J22" s="79">
        <v>187</v>
      </c>
      <c r="K22" s="79">
        <v>117303</v>
      </c>
      <c r="L22" s="79">
        <v>851.54236002000005</v>
      </c>
      <c r="M22" s="79">
        <v>0</v>
      </c>
      <c r="N22" s="79">
        <v>13.68</v>
      </c>
      <c r="O22" s="79">
        <v>0.61</v>
      </c>
    </row>
    <row r="23" spans="2:15">
      <c r="B23" t="s">
        <v>1001</v>
      </c>
      <c r="C23" t="s">
        <v>1002</v>
      </c>
      <c r="D23" t="s">
        <v>129</v>
      </c>
      <c r="E23" t="s">
        <v>1003</v>
      </c>
      <c r="F23" t="s">
        <v>680</v>
      </c>
      <c r="G23" t="s">
        <v>227</v>
      </c>
      <c r="H23" t="s">
        <v>989</v>
      </c>
      <c r="I23" t="s">
        <v>112</v>
      </c>
      <c r="J23" s="79">
        <v>5657.71</v>
      </c>
      <c r="K23" s="79">
        <v>1607.62</v>
      </c>
      <c r="L23" s="79">
        <v>328.80043616973001</v>
      </c>
      <c r="M23" s="79">
        <v>0</v>
      </c>
      <c r="N23" s="79">
        <v>5.28</v>
      </c>
      <c r="O23" s="79">
        <v>0.23</v>
      </c>
    </row>
    <row r="24" spans="2:15">
      <c r="B24" t="s">
        <v>1004</v>
      </c>
      <c r="C24" t="s">
        <v>1005</v>
      </c>
      <c r="D24" t="s">
        <v>129</v>
      </c>
      <c r="E24" t="s">
        <v>1006</v>
      </c>
      <c r="F24" t="s">
        <v>680</v>
      </c>
      <c r="G24" t="s">
        <v>227</v>
      </c>
      <c r="H24" t="s">
        <v>989</v>
      </c>
      <c r="I24" t="s">
        <v>112</v>
      </c>
      <c r="J24" s="79">
        <v>6539.59</v>
      </c>
      <c r="K24" s="79">
        <v>1555</v>
      </c>
      <c r="L24" s="79">
        <v>367.61160756750002</v>
      </c>
      <c r="M24" s="79">
        <v>0</v>
      </c>
      <c r="N24" s="79">
        <v>5.9</v>
      </c>
      <c r="O24" s="79">
        <v>0.26</v>
      </c>
    </row>
    <row r="25" spans="2:15">
      <c r="B25" t="s">
        <v>1007</v>
      </c>
      <c r="C25" t="s">
        <v>1008</v>
      </c>
      <c r="D25" t="s">
        <v>129</v>
      </c>
      <c r="E25" t="s">
        <v>1009</v>
      </c>
      <c r="F25" t="s">
        <v>129</v>
      </c>
      <c r="G25" t="s">
        <v>227</v>
      </c>
      <c r="H25" t="s">
        <v>989</v>
      </c>
      <c r="I25" t="s">
        <v>112</v>
      </c>
      <c r="J25" s="79">
        <v>300</v>
      </c>
      <c r="K25" s="79">
        <v>45372</v>
      </c>
      <c r="L25" s="79">
        <v>492.05934000000002</v>
      </c>
      <c r="M25" s="79">
        <v>0</v>
      </c>
      <c r="N25" s="79">
        <v>7.9</v>
      </c>
      <c r="O25" s="79">
        <v>0.35</v>
      </c>
    </row>
    <row r="26" spans="2:15">
      <c r="B26" t="s">
        <v>1010</v>
      </c>
      <c r="C26" t="s">
        <v>1011</v>
      </c>
      <c r="D26" t="s">
        <v>129</v>
      </c>
      <c r="E26" t="s">
        <v>1012</v>
      </c>
      <c r="F26" t="s">
        <v>680</v>
      </c>
      <c r="G26" t="s">
        <v>227</v>
      </c>
      <c r="H26" t="s">
        <v>989</v>
      </c>
      <c r="I26" t="s">
        <v>112</v>
      </c>
      <c r="J26" s="79">
        <v>5714.64</v>
      </c>
      <c r="K26" s="79">
        <v>1900.29</v>
      </c>
      <c r="L26" s="79">
        <v>392.56995782844001</v>
      </c>
      <c r="M26" s="79">
        <v>0</v>
      </c>
      <c r="N26" s="79">
        <v>6.31</v>
      </c>
      <c r="O26" s="79">
        <v>0.28000000000000003</v>
      </c>
    </row>
    <row r="27" spans="2:15">
      <c r="B27" t="s">
        <v>1013</v>
      </c>
      <c r="C27" t="s">
        <v>1014</v>
      </c>
      <c r="D27" t="s">
        <v>129</v>
      </c>
      <c r="E27" t="s">
        <v>1015</v>
      </c>
      <c r="F27" t="s">
        <v>680</v>
      </c>
      <c r="G27" t="s">
        <v>227</v>
      </c>
      <c r="H27" t="s">
        <v>989</v>
      </c>
      <c r="I27" t="s">
        <v>116</v>
      </c>
      <c r="J27" s="79">
        <v>22212</v>
      </c>
      <c r="K27" s="79">
        <v>1183.8399999999999</v>
      </c>
      <c r="L27" s="79">
        <v>1020.7895273856</v>
      </c>
      <c r="M27" s="79">
        <v>0</v>
      </c>
      <c r="N27" s="79">
        <v>16.399999999999999</v>
      </c>
      <c r="O27" s="79">
        <v>0.73</v>
      </c>
    </row>
    <row r="28" spans="2:15">
      <c r="B28" t="s">
        <v>1016</v>
      </c>
      <c r="C28" t="s">
        <v>1017</v>
      </c>
      <c r="D28" t="s">
        <v>129</v>
      </c>
      <c r="E28" t="s">
        <v>1018</v>
      </c>
      <c r="F28" t="s">
        <v>680</v>
      </c>
      <c r="G28" t="s">
        <v>227</v>
      </c>
      <c r="H28" t="s">
        <v>989</v>
      </c>
      <c r="I28" t="s">
        <v>196</v>
      </c>
      <c r="J28" s="79">
        <v>2717.2</v>
      </c>
      <c r="K28" s="79">
        <v>914962.80000000028</v>
      </c>
      <c r="L28" s="79">
        <v>808.56631054363697</v>
      </c>
      <c r="M28" s="79">
        <v>0</v>
      </c>
      <c r="N28" s="79">
        <v>12.99</v>
      </c>
      <c r="O28" s="79">
        <v>0.56999999999999995</v>
      </c>
    </row>
    <row r="29" spans="2:15">
      <c r="B29" t="s">
        <v>235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12" t="s">
        <v>1223</v>
      </c>
    </row>
    <row r="3" spans="2:60">
      <c r="B3" s="2" t="s">
        <v>2</v>
      </c>
      <c r="C3" s="86" t="s">
        <v>191</v>
      </c>
    </row>
    <row r="4" spans="2:60">
      <c r="B4" s="2" t="s">
        <v>3</v>
      </c>
      <c r="C4" s="86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22706</v>
      </c>
      <c r="H11" s="7"/>
      <c r="I11" s="78">
        <v>9.6488999999999994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22706</v>
      </c>
      <c r="I12" s="81">
        <v>9.6488999999999994</v>
      </c>
      <c r="K12" s="81">
        <v>100</v>
      </c>
      <c r="L12" s="81">
        <v>0.01</v>
      </c>
    </row>
    <row r="13" spans="2:60">
      <c r="B13" s="80" t="s">
        <v>1019</v>
      </c>
      <c r="D13" s="16"/>
      <c r="E13" s="16"/>
      <c r="G13" s="81">
        <v>22706</v>
      </c>
      <c r="I13" s="81">
        <v>9.6488999999999994</v>
      </c>
      <c r="K13" s="81">
        <v>100</v>
      </c>
      <c r="L13" s="81">
        <v>0.01</v>
      </c>
    </row>
    <row r="14" spans="2:60">
      <c r="B14" t="s">
        <v>1020</v>
      </c>
      <c r="C14" t="s">
        <v>1021</v>
      </c>
      <c r="D14" t="s">
        <v>106</v>
      </c>
      <c r="E14" t="s">
        <v>308</v>
      </c>
      <c r="F14" t="s">
        <v>108</v>
      </c>
      <c r="G14" s="79">
        <v>75</v>
      </c>
      <c r="H14" s="79">
        <v>5683</v>
      </c>
      <c r="I14" s="79">
        <v>4.2622499999999999</v>
      </c>
      <c r="J14" s="79">
        <v>0</v>
      </c>
      <c r="K14" s="79">
        <v>44.17</v>
      </c>
      <c r="L14" s="79">
        <v>0</v>
      </c>
    </row>
    <row r="15" spans="2:60">
      <c r="B15" t="s">
        <v>1022</v>
      </c>
      <c r="C15" t="s">
        <v>1023</v>
      </c>
      <c r="D15" t="s">
        <v>106</v>
      </c>
      <c r="E15" t="s">
        <v>410</v>
      </c>
      <c r="F15" t="s">
        <v>108</v>
      </c>
      <c r="G15" s="79">
        <v>4359</v>
      </c>
      <c r="H15" s="79">
        <v>111</v>
      </c>
      <c r="I15" s="79">
        <v>4.8384900000000002</v>
      </c>
      <c r="J15" s="79">
        <v>7.0000000000000007E-2</v>
      </c>
      <c r="K15" s="79">
        <v>50.15</v>
      </c>
      <c r="L15" s="79">
        <v>0</v>
      </c>
    </row>
    <row r="16" spans="2:60">
      <c r="B16" t="s">
        <v>1024</v>
      </c>
      <c r="C16" t="s">
        <v>1025</v>
      </c>
      <c r="D16" t="s">
        <v>106</v>
      </c>
      <c r="E16" t="s">
        <v>410</v>
      </c>
      <c r="F16" t="s">
        <v>108</v>
      </c>
      <c r="G16" s="79">
        <v>18272</v>
      </c>
      <c r="H16" s="79">
        <v>3</v>
      </c>
      <c r="I16" s="79">
        <v>0.54815999999999998</v>
      </c>
      <c r="J16" s="79">
        <v>0.05</v>
      </c>
      <c r="K16" s="79">
        <v>5.68</v>
      </c>
      <c r="L16" s="79">
        <v>0</v>
      </c>
    </row>
    <row r="17" spans="2:12">
      <c r="B17" s="80" t="s">
        <v>232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1026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227</v>
      </c>
      <c r="C19" t="s">
        <v>227</v>
      </c>
      <c r="D19" s="16"/>
      <c r="E19" t="s">
        <v>227</v>
      </c>
      <c r="F19" t="s">
        <v>227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235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07D5D7-A65A-42EE-8D3E-F0011392D371}"/>
</file>

<file path=customXml/itemProps2.xml><?xml version="1.0" encoding="utf-8"?>
<ds:datastoreItem xmlns:ds="http://schemas.openxmlformats.org/officeDocument/2006/customXml" ds:itemID="{B739EF4A-D486-46BD-99A9-26E6A34AE09B}"/>
</file>

<file path=customXml/itemProps3.xml><?xml version="1.0" encoding="utf-8"?>
<ds:datastoreItem xmlns:ds="http://schemas.openxmlformats.org/officeDocument/2006/customXml" ds:itemID="{3B0F6E32-39B4-413B-B558-26A9391671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'מזומנים 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