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calcChain.xml><?xml version="1.0" encoding="utf-8"?>
<calcChain xmlns="http://schemas.openxmlformats.org/spreadsheetml/2006/main">
  <c r="J12" i="26" l="1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11" i="26"/>
  <c r="I11" i="26"/>
  <c r="I12" i="26"/>
  <c r="I13" i="26"/>
  <c r="C37" i="1"/>
  <c r="J12" i="2"/>
  <c r="J13" i="2"/>
  <c r="K12" i="2" l="1"/>
  <c r="J11" i="2"/>
  <c r="C43" i="1"/>
  <c r="C15" i="27"/>
  <c r="C12" i="27"/>
  <c r="C11" i="27" s="1"/>
  <c r="K14" i="2" l="1"/>
  <c r="K18" i="2"/>
  <c r="K22" i="2"/>
  <c r="K26" i="2"/>
  <c r="K30" i="2"/>
  <c r="K34" i="2"/>
  <c r="K19" i="2"/>
  <c r="K23" i="2"/>
  <c r="K31" i="2"/>
  <c r="K11" i="2"/>
  <c r="K20" i="2"/>
  <c r="K28" i="2"/>
  <c r="K15" i="2"/>
  <c r="K27" i="2"/>
  <c r="K24" i="2"/>
  <c r="K32" i="2"/>
  <c r="K16" i="2"/>
  <c r="C11" i="1"/>
  <c r="K13" i="2"/>
  <c r="K17" i="2"/>
  <c r="K21" i="2"/>
  <c r="K25" i="2"/>
  <c r="K29" i="2"/>
  <c r="K33" i="2"/>
  <c r="C42" i="1" l="1"/>
  <c r="D11" i="1"/>
  <c r="L11" i="2" l="1"/>
  <c r="K14" i="26"/>
  <c r="K16" i="26"/>
  <c r="K18" i="26"/>
  <c r="K20" i="26"/>
  <c r="K22" i="26"/>
  <c r="K26" i="26"/>
  <c r="K28" i="26"/>
  <c r="K32" i="26"/>
  <c r="K12" i="26"/>
  <c r="K24" i="26"/>
  <c r="K30" i="26"/>
  <c r="K11" i="26"/>
  <c r="K13" i="26"/>
  <c r="K15" i="26"/>
  <c r="K17" i="26"/>
  <c r="K19" i="26"/>
  <c r="K21" i="26"/>
  <c r="K23" i="26"/>
  <c r="K25" i="26"/>
  <c r="K27" i="26"/>
  <c r="K29" i="26"/>
  <c r="K31" i="26"/>
  <c r="D17" i="1"/>
  <c r="D21" i="1"/>
  <c r="D39" i="1"/>
  <c r="D27" i="1"/>
  <c r="D15" i="1"/>
  <c r="D32" i="1"/>
  <c r="L34" i="2"/>
  <c r="D20" i="1"/>
  <c r="D42" i="1"/>
  <c r="L13" i="2"/>
  <c r="L30" i="2"/>
  <c r="L29" i="2"/>
  <c r="L21" i="2"/>
  <c r="L14" i="2"/>
  <c r="D43" i="1"/>
  <c r="D36" i="1"/>
  <c r="L26" i="2"/>
  <c r="L32" i="2"/>
  <c r="L22" i="2"/>
  <c r="L27" i="2"/>
  <c r="L12" i="2"/>
  <c r="L33" i="2"/>
  <c r="D28" i="1"/>
  <c r="D16" i="1"/>
  <c r="L20" i="2"/>
  <c r="L31" i="2"/>
  <c r="D37" i="1"/>
  <c r="D26" i="1"/>
  <c r="D31" i="1"/>
  <c r="D19" i="1"/>
  <c r="D25" i="1"/>
  <c r="L18" i="2"/>
  <c r="L19" i="2"/>
  <c r="L25" i="2"/>
  <c r="D34" i="1"/>
  <c r="D40" i="1"/>
  <c r="D14" i="1"/>
  <c r="L16" i="2"/>
  <c r="L15" i="2"/>
  <c r="D13" i="1"/>
  <c r="D30" i="1"/>
  <c r="D18" i="1"/>
  <c r="D35" i="1"/>
  <c r="D24" i="1"/>
  <c r="D41" i="1"/>
  <c r="D29" i="1"/>
  <c r="L28" i="2"/>
  <c r="L24" i="2"/>
  <c r="L17" i="2"/>
  <c r="D22" i="1"/>
  <c r="D33" i="1"/>
  <c r="L23" i="2"/>
</calcChain>
</file>

<file path=xl/sharedStrings.xml><?xml version="1.0" encoding="utf-8"?>
<sst xmlns="http://schemas.openxmlformats.org/spreadsheetml/2006/main" count="4254" uniqueCount="1028">
  <si>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</si>
  <si>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</si>
  <si>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</si>
  <si>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</si>
  <si>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</si>
  <si>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</si>
  <si>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</si>
  <si>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</si>
  <si>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</si>
  <si>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</si>
  <si>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</si>
  <si>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</si>
  <si>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</si>
  <si>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</si>
  <si>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</si>
  <si>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</si>
  <si>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</si>
  <si>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</si>
  <si>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</si>
  <si>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</si>
  <si>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</si>
  <si>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</si>
  <si>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</si>
  <si>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</si>
  <si>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</si>
  <si>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</si>
  <si>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</si>
  <si>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</si>
  <si>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</si>
  <si>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</si>
  <si>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</si>
  <si>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</si>
  <si>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</si>
  <si>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</si>
  <si>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</si>
  <si>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</si>
  <si>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</si>
  <si>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</si>
  <si>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</si>
  <si>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</si>
  <si>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</si>
  <si>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</si>
  <si>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</si>
  <si>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</si>
  <si>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</si>
  <si>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</si>
  <si>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</si>
  <si>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</si>
  <si>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</si>
  <si>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</si>
  <si>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</si>
  <si>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</si>
  <si>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</si>
  <si>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</si>
  <si>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</si>
  <si>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</si>
  <si>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</si>
  <si>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</si>
  <si>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</si>
  <si>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</si>
  <si>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</si>
  <si>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</si>
  <si>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</si>
  <si>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</si>
  <si>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</si>
  <si>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</si>
  <si>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</si>
  <si>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</si>
  <si>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</si>
  <si>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</si>
  <si>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</si>
  <si>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</si>
  <si>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</si>
  <si>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</si>
  <si>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</si>
  <si>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</si>
  <si>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</si>
  <si>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</si>
  <si>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</si>
  <si>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</si>
  <si>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</si>
  <si>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</si>
  <si>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</si>
  <si>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</si>
  <si>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</si>
  <si>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</si>
  <si>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</si>
  <si>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</si>
  <si>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</si>
  <si>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</si>
  <si>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</si>
  <si>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</si>
  <si>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</si>
  <si>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</si>
  <si>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</si>
  <si>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</si>
  <si>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</si>
  <si>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</si>
  <si>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</si>
  <si>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</si>
  <si>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</si>
  <si>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</si>
  <si>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</si>
  <si>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</si>
  <si>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</si>
  <si>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</si>
  <si>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</si>
  <si>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</si>
  <si>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</si>
  <si>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</si>
  <si>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</si>
  <si>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</si>
  <si>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</si>
  <si>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</si>
  <si>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</si>
  <si>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</si>
  <si>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</si>
  <si>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</si>
  <si>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</si>
  <si>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</si>
  <si>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</si>
  <si>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</si>
  <si>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</si>
  <si>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</si>
  <si>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</si>
  <si>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</si>
  <si>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</si>
  <si>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</si>
  <si>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</si>
  <si>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</si>
  <si>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</si>
  <si>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</si>
  <si>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</si>
  <si>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</si>
  <si>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</si>
  <si>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</si>
  <si>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</si>
  <si>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</si>
  <si>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</si>
  <si>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</si>
  <si>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</si>
  <si>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</si>
  <si>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</si>
  <si>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</si>
  <si>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</si>
  <si>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</si>
  <si>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</si>
  <si>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</si>
  <si>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</si>
  <si>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</si>
  <si>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</si>
  <si>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</si>
  <si>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</si>
  <si>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</si>
  <si>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</si>
  <si>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</si>
  <si>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</si>
  <si>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</si>
  <si>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</si>
  <si>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</si>
  <si>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</si>
  <si>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</si>
  <si>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</si>
  <si>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</si>
  <si>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</si>
  <si>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</si>
  <si>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</si>
  <si>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</si>
  <si>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</si>
  <si>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</si>
  <si>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</si>
  <si>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</si>
  <si>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</si>
  <si>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</si>
  <si>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</si>
  <si>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</si>
  <si>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</si>
  <si>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</si>
  <si>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</si>
  <si>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</si>
  <si>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</si>
  <si>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</si>
  <si>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</si>
  <si>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</si>
  <si>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</si>
  <si>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</si>
  <si>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</si>
  <si>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</si>
  <si>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</si>
  <si>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</si>
  <si>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</si>
  <si>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1042מגדל לתגמולים ולפיצויים מסלול לבני 50 ומטה</t>
  </si>
  <si>
    <t>9779</t>
  </si>
  <si>
    <t>קוד קופת הגמל</t>
  </si>
  <si>
    <t/>
  </si>
  <si>
    <t>יין יפני</t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</si>
  <si>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</si>
  <si>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</si>
  <si>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</si>
  <si>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</si>
  <si>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</si>
  <si>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</si>
  <si>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20001- 10-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</si>
  <si>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</si>
  <si>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</si>
  <si>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</si>
  <si>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</si>
  <si>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</si>
  <si>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</si>
  <si>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</si>
  <si>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</si>
  <si>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</si>
  <si>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</si>
  <si>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</si>
  <si>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</si>
  <si>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</si>
  <si>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</si>
  <si>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</si>
  <si>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</si>
  <si>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</si>
  <si>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</si>
  <si>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15/02/16</t>
  </si>
  <si>
    <t>גליל 5904- גליל</t>
  </si>
  <si>
    <t>9590431</t>
  </si>
  <si>
    <t>15/03/17</t>
  </si>
  <si>
    <t>ממשל צמודה 0418- גליל</t>
  </si>
  <si>
    <t>1108927</t>
  </si>
  <si>
    <t>28/07/16</t>
  </si>
  <si>
    <t>ממשל צמודה 0923- גליל</t>
  </si>
  <si>
    <t>1128081</t>
  </si>
  <si>
    <t>04/01/16</t>
  </si>
  <si>
    <t>ממשל צמודה 1019- גליל</t>
  </si>
  <si>
    <t>1114750</t>
  </si>
  <si>
    <t>02/02/16</t>
  </si>
  <si>
    <t>ממשלתי צמוד 1020- גליל</t>
  </si>
  <si>
    <t>1137181</t>
  </si>
  <si>
    <t>15/12/16</t>
  </si>
  <si>
    <t>ממשלתי צמודה 0536- גליל</t>
  </si>
  <si>
    <t>1097708</t>
  </si>
  <si>
    <t>21/01/16</t>
  </si>
  <si>
    <t>ממשלתי צמודה 922- גליל</t>
  </si>
  <si>
    <t>1124056</t>
  </si>
  <si>
    <t>14/01/16</t>
  </si>
  <si>
    <t>סה"כ לא צמודות</t>
  </si>
  <si>
    <t>סה"כ מלווה קצר מועד</t>
  </si>
  <si>
    <t>סה"כ שחר</t>
  </si>
  <si>
    <t>ממשל שקלית 0122- שחר</t>
  </si>
  <si>
    <t>1123272</t>
  </si>
  <si>
    <t>26/10/16</t>
  </si>
  <si>
    <t>ממשל שקלית 0219- שחר</t>
  </si>
  <si>
    <t>1110907</t>
  </si>
  <si>
    <t>07/02/17</t>
  </si>
  <si>
    <t>ממשל שקלית 0825- שחר</t>
  </si>
  <si>
    <t>1135557</t>
  </si>
  <si>
    <t>02/05/16</t>
  </si>
  <si>
    <t>ממשל שקלית 1018- שחר</t>
  </si>
  <si>
    <t>1136548</t>
  </si>
  <si>
    <t>06/10/16</t>
  </si>
  <si>
    <t>ממשל שקלית 120- שחר</t>
  </si>
  <si>
    <t>1115773</t>
  </si>
  <si>
    <t>ממשל שקלית 323- שחר</t>
  </si>
  <si>
    <t>1126747</t>
  </si>
  <si>
    <t>03/01/16</t>
  </si>
  <si>
    <t>ממשל שקלית 421- שחר</t>
  </si>
  <si>
    <t>1138130</t>
  </si>
  <si>
    <t>01/11/16</t>
  </si>
  <si>
    <t>ממשל שקלית 519- שחר</t>
  </si>
  <si>
    <t>1131770</t>
  </si>
  <si>
    <t>ממשלתי שקלי 324- שחר</t>
  </si>
  <si>
    <t>1130848</t>
  </si>
  <si>
    <t>24/01/16</t>
  </si>
  <si>
    <t>ממשלתי שקלית 0142- שחר</t>
  </si>
  <si>
    <t>1125400</t>
  </si>
  <si>
    <t>28/08/16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</si>
  <si>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</si>
  <si>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</si>
  <si>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</si>
  <si>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</si>
  <si>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</si>
  <si>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</si>
  <si>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</si>
  <si>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</si>
  <si>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</si>
  <si>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</si>
  <si>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</si>
  <si>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</si>
  <si>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09/06/16</t>
  </si>
  <si>
    <t>מזרחי הנפ 44 2022 0.99%- מזרחי טפחות חברה להנפקות בע"מ</t>
  </si>
  <si>
    <t>2310209</t>
  </si>
  <si>
    <t>231</t>
  </si>
  <si>
    <t>26/09/16</t>
  </si>
  <si>
    <t>מזרחי טפ הנפק אגח 38- מזרחי טפחות חברה להנפקות בע"מ</t>
  </si>
  <si>
    <t>2310142</t>
  </si>
  <si>
    <t>22/12/16</t>
  </si>
  <si>
    <t>מזרחי טפ הנפק אגח 39- מזרחי טפחות חברה להנפקות בע"מ</t>
  </si>
  <si>
    <t>2310159</t>
  </si>
  <si>
    <t>18/07/16</t>
  </si>
  <si>
    <t>מזרחי טפחות הנפ ס 43- מזרחי טפחות חברה להנפקות בע"מ</t>
  </si>
  <si>
    <t>2310191</t>
  </si>
  <si>
    <t>05/06/16</t>
  </si>
  <si>
    <t>פועלים הנפ אגח 32- הפועלים הנפקות בע"מ</t>
  </si>
  <si>
    <t>1940535</t>
  </si>
  <si>
    <t>194</t>
  </si>
  <si>
    <t>29/05/16</t>
  </si>
  <si>
    <t>פועלים הנפקות סדרה 34- הפועלים הנפקות בע"מ</t>
  </si>
  <si>
    <t>1940576</t>
  </si>
  <si>
    <t>*עזריאלי אגח ג- קבוצת עזריאלי בע"מ (לשעבר קנית מימון)</t>
  </si>
  <si>
    <t>1136324</t>
  </si>
  <si>
    <t>1420</t>
  </si>
  <si>
    <t>נדל"ן ובינוי</t>
  </si>
  <si>
    <t>AA+</t>
  </si>
  <si>
    <t>29/03/17</t>
  </si>
  <si>
    <t>*עזריאלי אגח ד- קבוצת עזריאלי בע"מ (לשעבר קנית מימון)</t>
  </si>
  <si>
    <t>1138650</t>
  </si>
  <si>
    <t>Aa1</t>
  </si>
  <si>
    <t>07/07/16</t>
  </si>
  <si>
    <t>בינלאומי הנפק ט- הבינלאומי הראשון הנפקות בע"מ</t>
  </si>
  <si>
    <t>1135177</t>
  </si>
  <si>
    <t>1153</t>
  </si>
  <si>
    <t>01/09/16</t>
  </si>
  <si>
    <t>לאומי התח נד יד- בנק לאומי לישראל בע"מ</t>
  </si>
  <si>
    <t>6040299</t>
  </si>
  <si>
    <t>13/11/16</t>
  </si>
  <si>
    <t>פועלים הנפ הת י כתה"נ 10- הפועלים הנפקות בע"מ</t>
  </si>
  <si>
    <t>1940402</t>
  </si>
  <si>
    <t>12/07/16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</si>
  <si>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</si>
  <si>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</si>
  <si>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</si>
  <si>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</si>
  <si>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1300</t>
  </si>
  <si>
    <t>AA</t>
  </si>
  <si>
    <t>05/09/16</t>
  </si>
  <si>
    <t>בזק אגח 6- בזק החברה הישראלית לתקשורת בע"מ</t>
  </si>
  <si>
    <t>2300143</t>
  </si>
  <si>
    <t>230</t>
  </si>
  <si>
    <t>14/06/16</t>
  </si>
  <si>
    <t>בינל הנפק התח כא- הבינלאומי הראשון הנפקות בע"מ</t>
  </si>
  <si>
    <t>1126598</t>
  </si>
  <si>
    <t>08/08/16</t>
  </si>
  <si>
    <t>בינלאומי הנפקות כ נדחה- הבינלאומי הראשון הנפקות בע"מ</t>
  </si>
  <si>
    <t>1121953</t>
  </si>
  <si>
    <t>06/07/16</t>
  </si>
  <si>
    <t>חשמל     אגח 29- חברת החשמל לישראל בע"מ</t>
  </si>
  <si>
    <t>6000236</t>
  </si>
  <si>
    <t>600</t>
  </si>
  <si>
    <t>חיפושי נפט וגז</t>
  </si>
  <si>
    <t>28/03/17</t>
  </si>
  <si>
    <t>חשמל אגח 27- חברת החשמל לישראל בע"מ</t>
  </si>
  <si>
    <t>6000210</t>
  </si>
  <si>
    <t>12/09/16</t>
  </si>
  <si>
    <t>כה דיסקונט סדרה י 6.2010- בנק דיסקונט לישראל בע"מ</t>
  </si>
  <si>
    <t>6910129</t>
  </si>
  <si>
    <t>691</t>
  </si>
  <si>
    <t>05/07/16</t>
  </si>
  <si>
    <t>*אמות אגח ב- אמות השקעות בע"מ</t>
  </si>
  <si>
    <t>1126630</t>
  </si>
  <si>
    <t>1328</t>
  </si>
  <si>
    <t>Aa3</t>
  </si>
  <si>
    <t>27/11/16</t>
  </si>
  <si>
    <t>*אמות אגח ג- אמות השקעות בע"מ</t>
  </si>
  <si>
    <t>1117357</t>
  </si>
  <si>
    <t>12/02/17</t>
  </si>
  <si>
    <t>*אמות השקעות אג"ח ד- אמות השקעות בע"מ</t>
  </si>
  <si>
    <t>1133149</t>
  </si>
  <si>
    <t>14/12/16</t>
  </si>
  <si>
    <t>*גב ים סד' ו'- חברת גב-ים לקרקעות בע"מ</t>
  </si>
  <si>
    <t>7590128</t>
  </si>
  <si>
    <t>759</t>
  </si>
  <si>
    <t>AA-</t>
  </si>
  <si>
    <t>*מליסרון אג"ח יג- מליסרון בע"מ</t>
  </si>
  <si>
    <t>3230224</t>
  </si>
  <si>
    <t>323</t>
  </si>
  <si>
    <t>23/11/16</t>
  </si>
  <si>
    <t>*מליסרון אגח יא- מליסרון בע"מ</t>
  </si>
  <si>
    <t>3230208</t>
  </si>
  <si>
    <t>15/11/16</t>
  </si>
  <si>
    <t>*מליסרון אגח יד- מליסרון בע"מ</t>
  </si>
  <si>
    <t>3230232</t>
  </si>
  <si>
    <t>*מליסרון טז'- מליסרון בע"מ</t>
  </si>
  <si>
    <t>3230265</t>
  </si>
  <si>
    <t>15/01/17</t>
  </si>
  <si>
    <t>*פז נפט  ו- פז חברת הנפט בע"מ</t>
  </si>
  <si>
    <t>1139542</t>
  </si>
  <si>
    <t>1363</t>
  </si>
  <si>
    <t>01/12/16</t>
  </si>
  <si>
    <t>*ריט 1 אגח ו- ריט 1 בע"מ</t>
  </si>
  <si>
    <t>1138544</t>
  </si>
  <si>
    <t>1357</t>
  </si>
  <si>
    <t>18/09/16</t>
  </si>
  <si>
    <t>*ריט 1 סד ה- ריט 1 בע"מ</t>
  </si>
  <si>
    <t>1136753</t>
  </si>
  <si>
    <t>08/12/16</t>
  </si>
  <si>
    <t>אדמה אגח ב- אדמה פתרונות לחקלאות בע"מ</t>
  </si>
  <si>
    <t>1110915</t>
  </si>
  <si>
    <t>1063</t>
  </si>
  <si>
    <t>כימיה, גומי ופלסטיק</t>
  </si>
  <si>
    <t>17/07/16</t>
  </si>
  <si>
    <t>דקסיה הנ אגח י- דקסיה ישראל הנפקות בע"מ</t>
  </si>
  <si>
    <t>1134147</t>
  </si>
  <si>
    <t>1291</t>
  </si>
  <si>
    <t>23/01/17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</si>
  <si>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</si>
  <si>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</si>
  <si>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</si>
  <si>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</si>
  <si>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</si>
  <si>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21/03/17</t>
  </si>
  <si>
    <t>הראל הנפק אגח ו- הראל ביטוח מימון והנפקות בע"מ</t>
  </si>
  <si>
    <t>1126069</t>
  </si>
  <si>
    <t>1367</t>
  </si>
  <si>
    <t>ביטוח</t>
  </si>
  <si>
    <t>01/06/16</t>
  </si>
  <si>
    <t>הראל הנפק אגח ז- הראל ביטוח מימון והנפקות בע"מ</t>
  </si>
  <si>
    <t>1126077</t>
  </si>
  <si>
    <t>30/05/16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</si>
  <si>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</si>
  <si>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</si>
  <si>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</si>
  <si>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</si>
  <si>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1324</t>
  </si>
  <si>
    <t>כללביט אגח ט- כללביט מימון בע"מ</t>
  </si>
  <si>
    <t>1136050</t>
  </si>
  <si>
    <t>31/05/16</t>
  </si>
  <si>
    <t>מנורה מבטחים אגח א- מנורה מבטחים החזקות בע"מ</t>
  </si>
  <si>
    <t>5660048</t>
  </si>
  <si>
    <t>566</t>
  </si>
  <si>
    <t>21/06/16</t>
  </si>
  <si>
    <t>פניקס הון אגח ה- הפניקס גיוסי הון (2009) בע"מ</t>
  </si>
  <si>
    <t>1135417</t>
  </si>
  <si>
    <t>1527</t>
  </si>
  <si>
    <t>05/03/17</t>
  </si>
  <si>
    <t>ביג  ח- ביג מרכזי קניות (2004) בע"מ</t>
  </si>
  <si>
    <t>1138924</t>
  </si>
  <si>
    <t>1327</t>
  </si>
  <si>
    <t>A1</t>
  </si>
  <si>
    <t>09/01/17</t>
  </si>
  <si>
    <t>ביג אגח ג- ביג מרכזי קניות (2004) בע"מ</t>
  </si>
  <si>
    <t>1106947</t>
  </si>
  <si>
    <t>A+</t>
  </si>
  <si>
    <t>20/09/16</t>
  </si>
  <si>
    <t>ביג אגח ז- ביג מרכזי קניות (2004) בע"מ</t>
  </si>
  <si>
    <t>1136084</t>
  </si>
  <si>
    <t>22/06/16</t>
  </si>
  <si>
    <t>בינלאומי הנפק התח כב- הבינלאומי הראשון הנפקות בע"מ</t>
  </si>
  <si>
    <t>1138585</t>
  </si>
  <si>
    <t>29/12/16</t>
  </si>
  <si>
    <t>ירושלים הנ סדרה ט- ירושלים מימון והנפקות (2005) בע"מ</t>
  </si>
  <si>
    <t>1127422</t>
  </si>
  <si>
    <t>1248</t>
  </si>
  <si>
    <t>ישרס אגח טו- ישרס חברה להשקעות בע"מ</t>
  </si>
  <si>
    <t>6130207</t>
  </si>
  <si>
    <t>613</t>
  </si>
  <si>
    <t>04/09/16</t>
  </si>
  <si>
    <t>סלע נדלן אגח ב- סלע קפיטל נדל"ן בע"מ</t>
  </si>
  <si>
    <t>1132927</t>
  </si>
  <si>
    <t>1514</t>
  </si>
  <si>
    <t>21/09/16</t>
  </si>
  <si>
    <t>סלע נדלן ג- סלע קפיטל נדל"ן בע"מ</t>
  </si>
  <si>
    <t>1138973</t>
  </si>
  <si>
    <t>16/08/16</t>
  </si>
  <si>
    <t>אשטרום נכ אגח 8- אשטרום נכסים בע"מ</t>
  </si>
  <si>
    <t>2510162</t>
  </si>
  <si>
    <t>251</t>
  </si>
  <si>
    <t>A</t>
  </si>
  <si>
    <t>28/12/16</t>
  </si>
  <si>
    <t>אשטרום נכסים אגח 10- אשטרום נכסים בע"מ</t>
  </si>
  <si>
    <t>2510204</t>
  </si>
  <si>
    <t>29/09/16</t>
  </si>
  <si>
    <t>מגה אור ג- מגה אור החזקות בע"מ</t>
  </si>
  <si>
    <t>1127323</t>
  </si>
  <si>
    <t>1450</t>
  </si>
  <si>
    <t>29/11/16</t>
  </si>
  <si>
    <t>אדגר אגח ז- אדגר השקעות ופיתוח בע"מ</t>
  </si>
  <si>
    <t>1820158</t>
  </si>
  <si>
    <t>182</t>
  </si>
  <si>
    <t>A3</t>
  </si>
  <si>
    <t>06/02/17</t>
  </si>
  <si>
    <t>ירושלים הנ סדרה 10 נ- ירושלים מימון והנפקות (2005) בע"מ</t>
  </si>
  <si>
    <t>1127414</t>
  </si>
  <si>
    <t>A-</t>
  </si>
  <si>
    <t>מבני תעשיה אגח יז- מבני תעשיה בע"מ</t>
  </si>
  <si>
    <t>2260446</t>
  </si>
  <si>
    <t>226</t>
  </si>
  <si>
    <t>22/02/17</t>
  </si>
  <si>
    <t>מבני תעשיה יח- מבני תעשיה בע"מ</t>
  </si>
  <si>
    <t>2260479</t>
  </si>
  <si>
    <t>13/07/16</t>
  </si>
  <si>
    <t>מבני תעשייה אגח יד- מבני תעשיה בע"מ</t>
  </si>
  <si>
    <t>2260412</t>
  </si>
  <si>
    <t>כלכלית ים אגח י- כלכלית ירושלים בע"מ</t>
  </si>
  <si>
    <t>1980317</t>
  </si>
  <si>
    <t>198</t>
  </si>
  <si>
    <t>Baa1</t>
  </si>
  <si>
    <t>פועלים הנפקות אגח 29- הפועלים הנפקות בע"מ</t>
  </si>
  <si>
    <t>1940485</t>
  </si>
  <si>
    <t>25/07/16</t>
  </si>
  <si>
    <t>לאומי התח נד יג- בנק לאומי לישראל בע"מ</t>
  </si>
  <si>
    <t>6040281</t>
  </si>
  <si>
    <t>26/07/16</t>
  </si>
  <si>
    <t>פועלים הנפ כתהתח יא- הפועלים הנפקות בע"מ</t>
  </si>
  <si>
    <t>1940410</t>
  </si>
  <si>
    <t>14/02/17</t>
  </si>
  <si>
    <t>בזק אגח 7- בזק החברה הישראלית לתקשורת בע"מ</t>
  </si>
  <si>
    <t>2300150</t>
  </si>
  <si>
    <t>חברת חשמל 26 4.8% 2016/2023- חברת החשמל לישראל בע"מ</t>
  </si>
  <si>
    <t>6000202</t>
  </si>
  <si>
    <t>כה דיסקונט סידרה יא 6.2010- בנק דיסקונט לישראל בע"מ</t>
  </si>
  <si>
    <t>6910137</t>
  </si>
  <si>
    <t>לאומי שה נד 301- בנק לאומי לישראל בע"מ</t>
  </si>
  <si>
    <t>6040265</t>
  </si>
  <si>
    <t>*אמות אגח ה- אמות השקעות בע"מ</t>
  </si>
  <si>
    <t>1138114</t>
  </si>
  <si>
    <t>03/01/17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</si>
  <si>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</si>
  <si>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</si>
  <si>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</si>
  <si>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</si>
  <si>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</si>
  <si>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</si>
  <si>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10/08/16</t>
  </si>
  <si>
    <t>דה זראסאי אג ג- דה זראסאי גרופ לטד</t>
  </si>
  <si>
    <t>1137975</t>
  </si>
  <si>
    <t>1604</t>
  </si>
  <si>
    <t>25/05/16</t>
  </si>
  <si>
    <t>דה זראסאי אגח ב- דה זראסאי גרופ לטד</t>
  </si>
  <si>
    <t>1131028</t>
  </si>
  <si>
    <t>הראל הנפקות יב ש- הראל ביטוח מימון והנפקות בע"מ</t>
  </si>
  <si>
    <t>1138163</t>
  </si>
  <si>
    <t>וורטון פרופרטיז אגח א</t>
  </si>
  <si>
    <t>1140169</t>
  </si>
  <si>
    <t>28/02/17</t>
  </si>
  <si>
    <t>כללביט אגח י'- כללביט מימון בע"מ</t>
  </si>
  <si>
    <t>1136068</t>
  </si>
  <si>
    <t>מויניאן אגח א- מויניאן לימיטד</t>
  </si>
  <si>
    <t>1135656</t>
  </si>
  <si>
    <t>1643</t>
  </si>
  <si>
    <t>פניקס הון אגח ח- הפניקס גיוסי הון (2009) בע"מ</t>
  </si>
  <si>
    <t>1139815</t>
  </si>
  <si>
    <t>קרסו מוטורס אגח א- קרסו מוטורס בע"מ</t>
  </si>
  <si>
    <t>1136464</t>
  </si>
  <si>
    <t>1585</t>
  </si>
  <si>
    <t>מסחר</t>
  </si>
  <si>
    <t>דיסקונט התחי נד- בנק דיסקונט לישראל בע"מ</t>
  </si>
  <si>
    <t>6910160</t>
  </si>
  <si>
    <t>10/01/17</t>
  </si>
  <si>
    <t>לייטסטון אגח א- לייטסטון אנטרפרייזס לימיטד</t>
  </si>
  <si>
    <t>1133891</t>
  </si>
  <si>
    <t>1630</t>
  </si>
  <si>
    <t>ממן אגח ב- ממן-מסופי מטען וניטול בע"מ</t>
  </si>
  <si>
    <t>2380046</t>
  </si>
  <si>
    <t>238</t>
  </si>
  <si>
    <t>פרטנר אגח ד- חברת פרטנר תקשורת בע"מ</t>
  </si>
  <si>
    <t>1118835</t>
  </si>
  <si>
    <t>2095</t>
  </si>
  <si>
    <t>קרסו אגח ב- קרסו מוטורס בע"מ</t>
  </si>
  <si>
    <t>1139591</t>
  </si>
  <si>
    <t>11/12/16</t>
  </si>
  <si>
    <t>יו.טי.אס אגח ח- יו.טי.אס יוניברסל פתרונות תחבורה בע"מ</t>
  </si>
  <si>
    <t>4590147</t>
  </si>
  <si>
    <t>459</t>
  </si>
  <si>
    <t>מגה אור אגח ה- מגה אור החזקות בע"מ</t>
  </si>
  <si>
    <t>1132687</t>
  </si>
  <si>
    <t>בזן אגח ה- בתי זקוק לנפט בע"מ</t>
  </si>
  <si>
    <t>2590388</t>
  </si>
  <si>
    <t>259</t>
  </si>
  <si>
    <t>דה לסר ה- דה לסר גרופ לימיטד</t>
  </si>
  <si>
    <t>1135664</t>
  </si>
  <si>
    <t>1513</t>
  </si>
  <si>
    <t>אלדן תחבורה  א- אלדן בע"מ</t>
  </si>
  <si>
    <t>1134840</t>
  </si>
  <si>
    <t>10503</t>
  </si>
  <si>
    <t>24/05/16</t>
  </si>
  <si>
    <t>אלדן תחבורה  ב- אלדן בע"מ</t>
  </si>
  <si>
    <t>1138254</t>
  </si>
  <si>
    <t>בזן אגח ד- בתי זקוק לנפט בע"מ</t>
  </si>
  <si>
    <t>2590362</t>
  </si>
  <si>
    <t>BBB+</t>
  </si>
  <si>
    <t>סה"כ אחר</t>
  </si>
  <si>
    <t>סה"כ תל אביב 35</t>
  </si>
  <si>
    <t>טבע- טבע תעשיות פרמצבטיות בע"מ</t>
  </si>
  <si>
    <t>629014</t>
  </si>
  <si>
    <t>629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</si>
  <si>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</si>
  <si>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</si>
  <si>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</si>
  <si>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</si>
  <si>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</si>
  <si>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</si>
  <si>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</si>
  <si>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</si>
  <si>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</si>
  <si>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</si>
  <si>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</si>
  <si>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</si>
  <si>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</si>
  <si>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</si>
  <si>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</si>
  <si>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</si>
  <si>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</si>
  <si>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</si>
  <si>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</si>
  <si>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</si>
  <si>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</si>
  <si>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</si>
  <si>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</si>
  <si>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</si>
  <si>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אבנר יהש- אבנר חיפושי נפט וגז - שותפות מוגבלת</t>
  </si>
  <si>
    <t>268011</t>
  </si>
  <si>
    <t>268</t>
  </si>
  <si>
    <t>בזן- בתי זקוק לנפט בע"מ</t>
  </si>
  <si>
    <t>2590248</t>
  </si>
  <si>
    <t>דלק קדוחים יהש- דלק קידוחים - שותפות מוגבלת</t>
  </si>
  <si>
    <t>475020</t>
  </si>
  <si>
    <t>475</t>
  </si>
  <si>
    <t>*ישראמקו יהש- ישראמקו נגב 2 שותפות מוגבלת</t>
  </si>
  <si>
    <t>232017</t>
  </si>
  <si>
    <t>232</t>
  </si>
  <si>
    <t>*פז נפט- פז חברת הנפט בע"מ</t>
  </si>
  <si>
    <t>1100007</t>
  </si>
  <si>
    <t>כיל- כימיקלים לישראל בע"מ</t>
  </si>
  <si>
    <t>281014</t>
  </si>
  <si>
    <t>281</t>
  </si>
  <si>
    <t>טאואר- טאואר סמיקונדקטור בע"מ</t>
  </si>
  <si>
    <t>1082379</t>
  </si>
  <si>
    <t>2028</t>
  </si>
  <si>
    <t>מוליכים למחצה</t>
  </si>
  <si>
    <t>*פרוטרום- פרוטרום תעשיות בע"מ</t>
  </si>
  <si>
    <t>1081082</t>
  </si>
  <si>
    <t>1037</t>
  </si>
  <si>
    <t>מזון</t>
  </si>
  <si>
    <t>*שטראוס- שטראוס גרופ בע"מ</t>
  </si>
  <si>
    <t>746016</t>
  </si>
  <si>
    <t>746</t>
  </si>
  <si>
    <t>*אירפורט סיטי- איירפורט סיטי בע"מ</t>
  </si>
  <si>
    <t>1095835</t>
  </si>
  <si>
    <t>*אלוני חץ- אלוני-חץ נכסים והשקעות בע"מ</t>
  </si>
  <si>
    <t>390013</t>
  </si>
  <si>
    <t>390</t>
  </si>
  <si>
    <t>גזית גלוב- גזית-גלוב בע"מ</t>
  </si>
  <si>
    <t>126011</t>
  </si>
  <si>
    <t>126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</si>
  <si>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</si>
  <si>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</si>
  <si>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</si>
  <si>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</si>
  <si>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</si>
  <si>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</si>
  <si>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2250</t>
  </si>
  <si>
    <t>*נייס- נייס מערכות בע"מ</t>
  </si>
  <si>
    <t>273011</t>
  </si>
  <si>
    <t>273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</si>
  <si>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</si>
  <si>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</si>
  <si>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</si>
  <si>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</si>
  <si>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</si>
  <si>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</si>
  <si>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2066</t>
  </si>
  <si>
    <t>סה"כ תל אביב 90</t>
  </si>
  <si>
    <t>דלתא גליל- דלתא-גליל תעשיות בע"מ</t>
  </si>
  <si>
    <t>627034</t>
  </si>
  <si>
    <t>627</t>
  </si>
  <si>
    <t>*פוקס- ויזל- פוקס-ויזל בע"מ</t>
  </si>
  <si>
    <t>1087022</t>
  </si>
  <si>
    <t>1140</t>
  </si>
  <si>
    <t>*מיטרוניקס- מיטרוניקס בע"מ</t>
  </si>
  <si>
    <t>1091065</t>
  </si>
  <si>
    <t>1212</t>
  </si>
  <si>
    <t>אלקטרוניקה ואופטיקה</t>
  </si>
  <si>
    <t>רדהיל- רדהיל ביופארמה בע"מ</t>
  </si>
  <si>
    <t>1122381</t>
  </si>
  <si>
    <t>1573</t>
  </si>
  <si>
    <t>איידיאיי ביטוח- איי.די.איי. חברה לביטוח בע"מ</t>
  </si>
  <si>
    <t>1129501</t>
  </si>
  <si>
    <t>1608</t>
  </si>
  <si>
    <t>*אלקטרה- אלקטרה בע"מ</t>
  </si>
  <si>
    <t>739037</t>
  </si>
  <si>
    <t>739</t>
  </si>
  <si>
    <t>*יואל- י.ו.א.ל. ירושלים אויל אקספלורשיין בע"מ</t>
  </si>
  <si>
    <t>583013</t>
  </si>
  <si>
    <t>583</t>
  </si>
  <si>
    <t>*נפטא-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</si>
  <si>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</si>
  <si>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</si>
  <si>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</si>
  <si>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</si>
  <si>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</si>
  <si>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*אפקון תעשיות 1- אפקון תעשיות בע"מ</t>
  </si>
  <si>
    <t>578013</t>
  </si>
  <si>
    <t>578</t>
  </si>
  <si>
    <t>חשמל</t>
  </si>
  <si>
    <t>*פלסאון תעשיות- פלסאון תעשיות בע"מ</t>
  </si>
  <si>
    <t>1081603</t>
  </si>
  <si>
    <t>1057</t>
  </si>
  <si>
    <t>*נובה- נובה מכשירי מדידה בע"מ</t>
  </si>
  <si>
    <t>1084557</t>
  </si>
  <si>
    <t>2177</t>
  </si>
  <si>
    <t>*מזור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</si>
  <si>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</si>
  <si>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</si>
  <si>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</si>
  <si>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</si>
  <si>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</si>
  <si>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</si>
  <si>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</si>
  <si>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</si>
  <si>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</si>
  <si>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</si>
  <si>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</si>
  <si>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</si>
  <si>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</si>
  <si>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</si>
  <si>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</si>
  <si>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</si>
  <si>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*גב ים- חברת גב-ים לקרקעות בע"מ</t>
  </si>
  <si>
    <t>759019</t>
  </si>
  <si>
    <t>דמרי- י.ח.דמרי בניה ופיתוח בע"מ</t>
  </si>
  <si>
    <t>1090315</t>
  </si>
  <si>
    <t>1193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</si>
  <si>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</si>
  <si>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</si>
  <si>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</si>
  <si>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</si>
  <si>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</si>
  <si>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</si>
  <si>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1068</t>
  </si>
  <si>
    <t>*אבגול- אבגול תעשיות 1953 בע"מ</t>
  </si>
  <si>
    <t>1100957</t>
  </si>
  <si>
    <t>1390</t>
  </si>
  <si>
    <t>עץ, נייר ודפוס</t>
  </si>
  <si>
    <t>*ספאנטק- נ.ר. ספאנטק תעשיות בע"מ</t>
  </si>
  <si>
    <t>1090117</t>
  </si>
  <si>
    <t>1182</t>
  </si>
  <si>
    <t>וואן טכנולוגיות תוכנה- וואן טכנולוגיות תוכנה(או.אס.טי)בע"מ</t>
  </si>
  <si>
    <t>161018</t>
  </si>
  <si>
    <t>161</t>
  </si>
  <si>
    <t>שירותי מידע</t>
  </si>
  <si>
    <t>*חילן טק- חילן טק בע"מ</t>
  </si>
  <si>
    <t>1084698</t>
  </si>
  <si>
    <t>1110</t>
  </si>
  <si>
    <t>*מטריקס- מטריקס אי.טי בע"מ</t>
  </si>
  <si>
    <t>445015</t>
  </si>
  <si>
    <t>445</t>
  </si>
  <si>
    <t>פורמולה מערכות- פורמולה מערכות (1985)בע"מ</t>
  </si>
  <si>
    <t>256016</t>
  </si>
  <si>
    <t>256</t>
  </si>
  <si>
    <t>סה"כ מניות היתר</t>
  </si>
  <si>
    <t>אוברסיז מניה- אוברסיז</t>
  </si>
  <si>
    <t>1139617</t>
  </si>
  <si>
    <t>27350</t>
  </si>
  <si>
    <t>סה"כ call 001 אופציות</t>
  </si>
  <si>
    <t>CAESAR STONE SDOT- CAESAR STON SDOT</t>
  </si>
  <si>
    <t>IL0011259137</t>
  </si>
  <si>
    <t>NASDAQ</t>
  </si>
  <si>
    <t>בלומברג</t>
  </si>
  <si>
    <t>12277</t>
  </si>
  <si>
    <t>Materials</t>
  </si>
  <si>
    <t>REDHILL BIOPHARMA- REDHILL BIOPHARMA LTD</t>
  </si>
  <si>
    <t>US7574681034</t>
  </si>
  <si>
    <t>12904</t>
  </si>
  <si>
    <t>Pharmaceuticals &amp; Biotechnology</t>
  </si>
  <si>
    <t>Mellanox Technologies- מלאנוקס טכנולוגיות בע"מ</t>
  </si>
  <si>
    <t>IL0011017329</t>
  </si>
  <si>
    <t>2254</t>
  </si>
  <si>
    <t>Semiconductors &amp; Semiconductor Equipment</t>
  </si>
  <si>
    <t>Verint Systems Inc- VERINT SYSTEMS</t>
  </si>
  <si>
    <t>US92343X1000</t>
  </si>
  <si>
    <t>10467</t>
  </si>
  <si>
    <t>Software &amp; Services</t>
  </si>
  <si>
    <t>Check Point Software- צ'ק פוינט</t>
  </si>
  <si>
    <t>IL0010824113-70416896</t>
  </si>
  <si>
    <t>10548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</si>
  <si>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</si>
  <si>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</si>
  <si>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</si>
  <si>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</si>
  <si>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</si>
  <si>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</si>
  <si>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10497</t>
  </si>
  <si>
    <t>Kite pharma inc- Kite Pharma Inc</t>
  </si>
  <si>
    <t>us49803l1098</t>
  </si>
  <si>
    <t>12845</t>
  </si>
  <si>
    <t>SEDG US_SOLAREDGE TECHNOLOGI- SOLAREDGE TECHNOLOGIES INC</t>
  </si>
  <si>
    <t>US83417M1045</t>
  </si>
  <si>
    <t>27183</t>
  </si>
  <si>
    <t>Amdocs Ltd- AMDOCS LTD</t>
  </si>
  <si>
    <t>GB0022569080</t>
  </si>
  <si>
    <t>10018</t>
  </si>
  <si>
    <t>סה"כ שמחקות מדדי מניות בישראל</t>
  </si>
  <si>
    <t>מיטבמ ב תא 125- פסגות מוצרי מדדים בע"מ</t>
  </si>
  <si>
    <t>1125327</t>
  </si>
  <si>
    <t>1249</t>
  </si>
  <si>
    <t>קסםסמ 33 תא 125- קסם תעודות סל ומוצרי מדדים בע"מ</t>
  </si>
  <si>
    <t>1117266</t>
  </si>
  <si>
    <t>1224</t>
  </si>
  <si>
    <t>125תכלית סל א ת"א- תכלית תעודות סל בע"מ</t>
  </si>
  <si>
    <t>1091818</t>
  </si>
  <si>
    <t>1223</t>
  </si>
  <si>
    <t>הראל סל ב' ת"א 125- הראל סל בע"מ</t>
  </si>
  <si>
    <t>1113232</t>
  </si>
  <si>
    <t>1523</t>
  </si>
  <si>
    <t>סה"כ שמחקות מדדי מניות בחו"ל</t>
  </si>
  <si>
    <t>סה"כ שמחקות מדדים אחרים בישראל</t>
  </si>
  <si>
    <t>תכלית מר טו בונד 60- תכלית מורכבות בע"מ</t>
  </si>
  <si>
    <t>1109362</t>
  </si>
  <si>
    <t>1475</t>
  </si>
  <si>
    <t>הראל סל ג תל בונד 20- הראל סל בע"מ</t>
  </si>
  <si>
    <t>1113240</t>
  </si>
  <si>
    <t>הראל סל ד' תל בונד 60- הראל סל בע"מ</t>
  </si>
  <si>
    <t>1113257</t>
  </si>
  <si>
    <t>הראל סל יג תל-בונד 40- הראל סל בע"מ</t>
  </si>
  <si>
    <t>1113760</t>
  </si>
  <si>
    <t>פסגות מדד סא בונדשקלי- פסגות תעודות סל מדדים בע"מ</t>
  </si>
  <si>
    <t>1116326</t>
  </si>
  <si>
    <t>1446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</si>
  <si>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</si>
  <si>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</si>
  <si>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</si>
  <si>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</si>
  <si>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</si>
  <si>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</si>
  <si>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</si>
  <si>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</si>
  <si>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</si>
  <si>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</si>
  <si>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1337</t>
  </si>
  <si>
    <t>תכלית גל מה בונד שקל- תכלית גלובל בע"מ</t>
  </si>
  <si>
    <t>1116250</t>
  </si>
  <si>
    <t>1336</t>
  </si>
  <si>
    <t>תכלית מר טז בונד 20- תכלית מורכבות בע"מ</t>
  </si>
  <si>
    <t>1109370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</si>
  <si>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</si>
  <si>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</si>
  <si>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</si>
  <si>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</si>
  <si>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</si>
  <si>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11121</t>
  </si>
  <si>
    <t>Diversified Financials</t>
  </si>
  <si>
    <t>Dbx Eur Hedge- Deutsche x-trackers MSCI Eur</t>
  </si>
  <si>
    <t>US2330518539</t>
  </si>
  <si>
    <t>12921</t>
  </si>
  <si>
    <t>Dow Jones Stoxx600- Dow  Jones STOXX 600  Source ITF</t>
  </si>
  <si>
    <t>IE00B60SWW18</t>
  </si>
  <si>
    <t>FWB</t>
  </si>
  <si>
    <t>25010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</si>
  <si>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</si>
  <si>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</si>
  <si>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</si>
  <si>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</si>
  <si>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</si>
  <si>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</si>
  <si>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</si>
  <si>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</si>
  <si>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</si>
  <si>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S&amp;P 500 SOURCE- S&amp;P 500</t>
  </si>
  <si>
    <t>IE00B3YCGJ38</t>
  </si>
  <si>
    <t>10369</t>
  </si>
  <si>
    <t>Spdr s&amp;p 500 etf trust- SPDR - State Street Global Advisors</t>
  </si>
  <si>
    <t>US78462F1030</t>
  </si>
  <si>
    <t>NYSE</t>
  </si>
  <si>
    <t>22040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</si>
  <si>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</si>
  <si>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</si>
  <si>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</si>
  <si>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</si>
  <si>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</si>
  <si>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</si>
  <si>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</si>
  <si>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</si>
  <si>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</si>
  <si>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</si>
  <si>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</si>
  <si>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</si>
  <si>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</si>
  <si>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</si>
  <si>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</si>
  <si>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</si>
  <si>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</si>
  <si>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</si>
  <si>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</si>
  <si>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</si>
  <si>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Spdr emerging bond- SPDR BARCLAYS</t>
  </si>
  <si>
    <t>IE00B4613386</t>
  </si>
  <si>
    <t>12423</t>
  </si>
  <si>
    <t>Vanguard shortterm bnd etf- VANGUARD</t>
  </si>
  <si>
    <t>US92206C4096</t>
  </si>
  <si>
    <t>10457</t>
  </si>
  <si>
    <t>סה"כ תעודות השתתפות בקרנות נאמנות בישראל</t>
  </si>
  <si>
    <t>סה"כ תעודות השתתפות בקרנות נאמנות בחו"ל</t>
  </si>
  <si>
    <t>Neuber Berman hy bond- Neuberger Berman</t>
  </si>
  <si>
    <t>IE00B8QBJF01</t>
  </si>
  <si>
    <t>11100</t>
  </si>
  <si>
    <t>Other</t>
  </si>
  <si>
    <t>B</t>
  </si>
  <si>
    <t>Ubs Lux Bnd- UBS LUXEM</t>
  </si>
  <si>
    <t>LU0396367608</t>
  </si>
  <si>
    <t>10441</t>
  </si>
  <si>
    <t>לא מדורג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</si>
  <si>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</si>
  <si>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</si>
  <si>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</si>
  <si>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</si>
  <si>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</si>
  <si>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</si>
  <si>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</si>
  <si>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</si>
  <si>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</si>
  <si>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</si>
  <si>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</si>
  <si>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</si>
  <si>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</si>
  <si>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</si>
  <si>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</si>
  <si>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</si>
  <si>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</si>
  <si>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</si>
  <si>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</si>
  <si>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</si>
  <si>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</si>
  <si>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</si>
  <si>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</si>
  <si>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</si>
  <si>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</si>
  <si>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23/09/16</t>
  </si>
  <si>
    <t>מקורות אגח 8 רמ- מקורות חברת מים בע"מ</t>
  </si>
  <si>
    <t>1124346</t>
  </si>
  <si>
    <t>22/09/16</t>
  </si>
  <si>
    <t>רפאל ג'- רפאל-רשות לפיתוח אמצעי לחימה בע"מ</t>
  </si>
  <si>
    <t>1140276</t>
  </si>
  <si>
    <t>1315</t>
  </si>
  <si>
    <t>Aaa</t>
  </si>
  <si>
    <t>02/03/17</t>
  </si>
  <si>
    <t>חשמל צמוד 2020 רמ- חברת החשמל לישראל בע"מ</t>
  </si>
  <si>
    <t>6000111</t>
  </si>
  <si>
    <t>01/02/17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</si>
  <si>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</si>
  <si>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</si>
  <si>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</si>
  <si>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</si>
  <si>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</si>
  <si>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</si>
  <si>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1666</t>
  </si>
  <si>
    <t>Aa2</t>
  </si>
  <si>
    <t>18/08/16</t>
  </si>
  <si>
    <t>*אורמת 3 MG- אורמת טכנולגיות אינק דואלי</t>
  </si>
  <si>
    <t>443862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</si>
  <si>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</si>
  <si>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</si>
  <si>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</si>
  <si>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</si>
  <si>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</si>
  <si>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</si>
  <si>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</si>
  <si>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</si>
  <si>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</si>
  <si>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</si>
  <si>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</si>
  <si>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REDHILL WARRANT- REDHILL BIOPHARMA LTD</t>
  </si>
  <si>
    <t>455863</t>
  </si>
  <si>
    <t>26/12/16</t>
  </si>
  <si>
    <t>סה"כ מט"ח/מט"ח</t>
  </si>
  <si>
    <t>סה"כ מטבע</t>
  </si>
  <si>
    <t>FWD CCY\ILS 20170227 USD\ILS 3.6593000 20170605- בנק לאומי לישראל בע"מ</t>
  </si>
  <si>
    <t>90003655</t>
  </si>
  <si>
    <t>27/02/17</t>
  </si>
  <si>
    <t>FWD CCY\ILS 20170227 USD\ILS 3.6700000 20170605- בנק לאומי לישראל בע"מ</t>
  </si>
  <si>
    <t>90003653</t>
  </si>
  <si>
    <t>FWD CCY\ILS 20170301 USD\ILS 3.6240000 20170605- בנק לאומי לישראל בע"מ</t>
  </si>
  <si>
    <t>90003687</t>
  </si>
  <si>
    <t>01/03/17</t>
  </si>
  <si>
    <t>FWD CCY\ILS 20170306 USD\ILS 3.6770000 20170605- בנק לאומי לישראל בע"מ</t>
  </si>
  <si>
    <t>90003710</t>
  </si>
  <si>
    <t>06/03/17</t>
  </si>
  <si>
    <t>FWD CCY\ILS 20170327 USD\ILS 3.6100000 20170605- בנק לאומי לישראל בע"מ</t>
  </si>
  <si>
    <t>90003894</t>
  </si>
  <si>
    <t>27/03/17</t>
  </si>
  <si>
    <t>FWD CCY\ILS 20170329 USD\ILS 3.6151000 20170605- בנק לאומי לישראל בע"מ</t>
  </si>
  <si>
    <t>90003910</t>
  </si>
  <si>
    <t>FWD CCY\CCY 20170228 EUR\USD 1.0631500 20170606- בנק לאומי לישראל בע"מ</t>
  </si>
  <si>
    <t>90003672</t>
  </si>
  <si>
    <t>FWD CCY\CCY 20170316 EUR\USD 1.0776100 20170606- בנק לאומי לישראל בע"מ</t>
  </si>
  <si>
    <t>90003810</t>
  </si>
  <si>
    <t>16/03/17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</si>
  <si>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</si>
  <si>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</si>
  <si>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</si>
  <si>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</si>
  <si>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לא</t>
  </si>
  <si>
    <t>458869</t>
  </si>
  <si>
    <t>458870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</si>
  <si>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</si>
  <si>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</si>
  <si>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</si>
  <si>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</si>
  <si>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</si>
  <si>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</si>
  <si>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</si>
  <si>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</si>
  <si>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</si>
  <si>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</si>
  <si>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</si>
  <si>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</si>
  <si>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</si>
  <si>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</si>
  <si>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</si>
  <si>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</si>
  <si>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</si>
  <si>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ממשל שקלית 323(ריבית לקבל)</t>
  </si>
  <si>
    <t>ממשלתי שקלי 324(ריבית לקבל)</t>
  </si>
  <si>
    <t>איידיאיי ביטוח(דיבידנד לקבל)</t>
  </si>
  <si>
    <t>בינלאומי 5(דיבידנד לקבל)</t>
  </si>
  <si>
    <t>כיל(דיבידנד לקבל)</t>
  </si>
  <si>
    <t>*אלוני חץ(דיבידנד לקבל)</t>
  </si>
  <si>
    <t>ביג אגח ג(פדיון לקבל)</t>
  </si>
  <si>
    <t>ביג אגח ג(ריבית לקבל)</t>
  </si>
  <si>
    <t>*גב ים סד' ו'(ריבית לקבל)</t>
  </si>
  <si>
    <t>ישרס(דיבידנד לקבל)</t>
  </si>
  <si>
    <t>*מליסרון טז'(פדיון לקבל)</t>
  </si>
  <si>
    <t>*מליסרון טז'(ריבית לקבל)</t>
  </si>
  <si>
    <t>*ריט 1(דיבידנד לקבל)</t>
  </si>
  <si>
    <t>*אורמת טכנולוגיות(דיבידנד לקבל)</t>
  </si>
  <si>
    <t>וואן טכנולוגיות תוכנה(דיבידנד לקבל)</t>
  </si>
  <si>
    <t>לוויתן</t>
  </si>
  <si>
    <t>ARES private credit solutions</t>
  </si>
  <si>
    <t>בנק לאומי</t>
  </si>
  <si>
    <t>גורם 41</t>
  </si>
  <si>
    <t>מגדל מקפת קרנות פנסיה וקופות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</si>
</sst>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  <font>
      <sz val="9"/>
      <color theme="1"/>
      <name val="Arial"/>
      <family val="2"/>
      <charset val="177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17" fontId="20" fillId="0" borderId="0" xfId="0" applyNumberFormat="1" applyFont="1" applyFill="1" applyBorder="1" applyAlignment="1">
      <alignment horizontal="right"/>
    </xf>
    <xf numFmtId="0" fontId="1" fillId="0" borderId="0" xfId="0" applyFont="1"/>
    <xf numFmtId="4" fontId="21" fillId="4" borderId="0" xfId="0" applyNumberFormat="1" applyFont="1" applyFill="1"/>
    <xf numFmtId="0" fontId="21" fillId="0" borderId="0" xfId="0" applyFont="1"/>
    <xf numFmtId="4" fontId="21" fillId="0" borderId="0" xfId="0" applyNumberFormat="1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C1" sqref="C1: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90" t="s">
        <v>190</v>
      </c>
    </row>
    <row r="2" spans="1:36">
      <c r="B2" s="2" t="s">
        <v>1</v>
      </c>
      <c r="C2" s="12" t="s">
        <v>1027</v>
      </c>
    </row>
    <row r="3" spans="1:36">
      <c r="B3" s="2" t="s">
        <v>2</v>
      </c>
      <c r="C3" s="90" t="s">
        <v>191</v>
      </c>
    </row>
    <row r="4" spans="1:36">
      <c r="B4" s="2" t="s">
        <v>3</v>
      </c>
      <c r="C4" s="90" t="s">
        <v>192</v>
      </c>
    </row>
    <row r="5" spans="1:36">
      <c r="B5" s="77" t="s">
        <v>193</v>
      </c>
      <c r="C5" t="s">
        <v>194</v>
      </c>
    </row>
    <row r="6" spans="1:36" ht="26.25" customHeight="1">
      <c r="B6" s="91" t="s">
        <v>4</v>
      </c>
      <c r="C6" s="92"/>
      <c r="D6" s="9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f>מזומנים!J11</f>
        <v>10268.56755850306</v>
      </c>
      <c r="D11" s="78">
        <f>C11/$C$42*100</f>
        <v>7.4937202761746553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23265.0479266</v>
      </c>
      <c r="D13" s="79">
        <f t="shared" ref="D13:D43" si="0">C13/$C$42*100</f>
        <v>16.978196849800234</v>
      </c>
    </row>
    <row r="14" spans="1:36">
      <c r="A14" s="10" t="s">
        <v>13</v>
      </c>
      <c r="B14" s="73" t="s">
        <v>17</v>
      </c>
      <c r="C14" s="79">
        <v>0</v>
      </c>
      <c r="D14" s="79">
        <f t="shared" si="0"/>
        <v>0</v>
      </c>
    </row>
    <row r="15" spans="1:36">
      <c r="A15" s="10" t="s">
        <v>13</v>
      </c>
      <c r="B15" s="73" t="s">
        <v>18</v>
      </c>
      <c r="C15" s="79">
        <v>18038.043042793</v>
      </c>
      <c r="D15" s="79">
        <f t="shared" si="0"/>
        <v>13.163671380859505</v>
      </c>
    </row>
    <row r="16" spans="1:36">
      <c r="A16" s="10" t="s">
        <v>13</v>
      </c>
      <c r="B16" s="73" t="s">
        <v>19</v>
      </c>
      <c r="C16" s="79">
        <v>19764.336747689998</v>
      </c>
      <c r="D16" s="79">
        <f t="shared" si="0"/>
        <v>14.423473399526374</v>
      </c>
    </row>
    <row r="17" spans="1:4">
      <c r="A17" s="10" t="s">
        <v>13</v>
      </c>
      <c r="B17" s="73" t="s">
        <v>20</v>
      </c>
      <c r="C17" s="79">
        <v>61817.646907625</v>
      </c>
      <c r="D17" s="79">
        <f t="shared" si="0"/>
        <v>45.112831114742754</v>
      </c>
    </row>
    <row r="18" spans="1:4">
      <c r="A18" s="10" t="s">
        <v>13</v>
      </c>
      <c r="B18" s="73" t="s">
        <v>21</v>
      </c>
      <c r="C18" s="79">
        <v>3308.0537054430001</v>
      </c>
      <c r="D18" s="79">
        <f t="shared" si="0"/>
        <v>2.4141272856139939</v>
      </c>
    </row>
    <row r="19" spans="1:4">
      <c r="A19" s="10" t="s">
        <v>13</v>
      </c>
      <c r="B19" s="73" t="s">
        <v>22</v>
      </c>
      <c r="C19" s="79">
        <v>0</v>
      </c>
      <c r="D19" s="79">
        <f t="shared" si="0"/>
        <v>0</v>
      </c>
    </row>
    <row r="20" spans="1:4">
      <c r="A20" s="10" t="s">
        <v>13</v>
      </c>
      <c r="B20" s="73" t="s">
        <v>23</v>
      </c>
      <c r="C20" s="79">
        <v>0</v>
      </c>
      <c r="D20" s="79">
        <f t="shared" si="0"/>
        <v>0</v>
      </c>
    </row>
    <row r="21" spans="1:4">
      <c r="A21" s="10" t="s">
        <v>13</v>
      </c>
      <c r="B21" s="73" t="s">
        <v>24</v>
      </c>
      <c r="C21" s="79">
        <v>0</v>
      </c>
      <c r="D21" s="79">
        <f t="shared" si="0"/>
        <v>0</v>
      </c>
    </row>
    <row r="22" spans="1:4">
      <c r="A22" s="10" t="s">
        <v>13</v>
      </c>
      <c r="B22" s="73" t="s">
        <v>25</v>
      </c>
      <c r="C22" s="79">
        <v>0</v>
      </c>
      <c r="D22" s="79">
        <f t="shared" si="0"/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f t="shared" si="0"/>
        <v>0</v>
      </c>
    </row>
    <row r="25" spans="1:4">
      <c r="A25" s="10" t="s">
        <v>13</v>
      </c>
      <c r="B25" s="73" t="s">
        <v>28</v>
      </c>
      <c r="C25" s="79">
        <v>0</v>
      </c>
      <c r="D25" s="79">
        <f t="shared" si="0"/>
        <v>0</v>
      </c>
    </row>
    <row r="26" spans="1:4">
      <c r="A26" s="10" t="s">
        <v>13</v>
      </c>
      <c r="B26" s="73" t="s">
        <v>18</v>
      </c>
      <c r="C26" s="79">
        <v>610.37133860350002</v>
      </c>
      <c r="D26" s="79">
        <f t="shared" si="0"/>
        <v>0.44543234000553228</v>
      </c>
    </row>
    <row r="27" spans="1:4">
      <c r="A27" s="10" t="s">
        <v>13</v>
      </c>
      <c r="B27" s="73" t="s">
        <v>29</v>
      </c>
      <c r="C27" s="79">
        <v>0</v>
      </c>
      <c r="D27" s="79">
        <f t="shared" si="0"/>
        <v>0</v>
      </c>
    </row>
    <row r="28" spans="1:4">
      <c r="A28" s="10" t="s">
        <v>13</v>
      </c>
      <c r="B28" s="73" t="s">
        <v>30</v>
      </c>
      <c r="C28" s="79">
        <v>0</v>
      </c>
      <c r="D28" s="79">
        <f t="shared" si="0"/>
        <v>0</v>
      </c>
    </row>
    <row r="29" spans="1:4">
      <c r="A29" s="10" t="s">
        <v>13</v>
      </c>
      <c r="B29" s="73" t="s">
        <v>31</v>
      </c>
      <c r="C29" s="79">
        <v>0.70547963137500003</v>
      </c>
      <c r="D29" s="79">
        <f t="shared" si="0"/>
        <v>5.1483977564965671E-4</v>
      </c>
    </row>
    <row r="30" spans="1:4">
      <c r="A30" s="10" t="s">
        <v>13</v>
      </c>
      <c r="B30" s="73" t="s">
        <v>32</v>
      </c>
      <c r="C30" s="79">
        <v>0</v>
      </c>
      <c r="D30" s="79">
        <f t="shared" si="0"/>
        <v>0</v>
      </c>
    </row>
    <row r="31" spans="1:4">
      <c r="A31" s="10" t="s">
        <v>13</v>
      </c>
      <c r="B31" s="73" t="s">
        <v>33</v>
      </c>
      <c r="C31" s="79">
        <v>269.0045474485018</v>
      </c>
      <c r="D31" s="79">
        <f t="shared" si="0"/>
        <v>0.19631217500524412</v>
      </c>
    </row>
    <row r="32" spans="1:4">
      <c r="A32" s="10" t="s">
        <v>13</v>
      </c>
      <c r="B32" s="73" t="s">
        <v>34</v>
      </c>
      <c r="C32" s="79">
        <v>0</v>
      </c>
      <c r="D32" s="79">
        <f t="shared" si="0"/>
        <v>0</v>
      </c>
    </row>
    <row r="33" spans="1:4">
      <c r="A33" s="10" t="s">
        <v>13</v>
      </c>
      <c r="B33" s="72" t="s">
        <v>35</v>
      </c>
      <c r="C33" s="79">
        <v>30.604370509999999</v>
      </c>
      <c r="D33" s="79">
        <f t="shared" si="0"/>
        <v>2.2334234110427537E-2</v>
      </c>
    </row>
    <row r="34" spans="1:4">
      <c r="A34" s="10" t="s">
        <v>13</v>
      </c>
      <c r="B34" s="72" t="s">
        <v>36</v>
      </c>
      <c r="C34" s="79">
        <v>0</v>
      </c>
      <c r="D34" s="79">
        <f t="shared" si="0"/>
        <v>0</v>
      </c>
    </row>
    <row r="35" spans="1:4">
      <c r="A35" s="10" t="s">
        <v>13</v>
      </c>
      <c r="B35" s="72" t="s">
        <v>37</v>
      </c>
      <c r="C35" s="79">
        <v>0</v>
      </c>
      <c r="D35" s="79">
        <f t="shared" si="0"/>
        <v>0</v>
      </c>
    </row>
    <row r="36" spans="1:4">
      <c r="A36" s="10" t="s">
        <v>13</v>
      </c>
      <c r="B36" s="72" t="s">
        <v>38</v>
      </c>
      <c r="C36" s="79">
        <v>0</v>
      </c>
      <c r="D36" s="79">
        <f t="shared" si="0"/>
        <v>0</v>
      </c>
    </row>
    <row r="37" spans="1:4">
      <c r="A37" s="10" t="s">
        <v>13</v>
      </c>
      <c r="B37" s="72" t="s">
        <v>39</v>
      </c>
      <c r="C37" s="79">
        <f>'השקעות אחרות '!I11</f>
        <v>-343.41363480000007</v>
      </c>
      <c r="D37" s="79">
        <f t="shared" si="0"/>
        <v>-0.25061389561435116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f t="shared" si="0"/>
        <v>0</v>
      </c>
    </row>
    <row r="40" spans="1:4">
      <c r="A40" s="10" t="s">
        <v>13</v>
      </c>
      <c r="B40" s="75" t="s">
        <v>42</v>
      </c>
      <c r="C40" s="79">
        <v>0</v>
      </c>
      <c r="D40" s="79">
        <f t="shared" si="0"/>
        <v>0</v>
      </c>
    </row>
    <row r="41" spans="1:4">
      <c r="A41" s="10" t="s">
        <v>13</v>
      </c>
      <c r="B41" s="75" t="s">
        <v>43</v>
      </c>
      <c r="C41" s="79">
        <v>0</v>
      </c>
      <c r="D41" s="79">
        <f t="shared" si="0"/>
        <v>0</v>
      </c>
    </row>
    <row r="42" spans="1:4">
      <c r="B42" s="75" t="s">
        <v>44</v>
      </c>
      <c r="C42" s="79">
        <f>SUM(C11:C41)</f>
        <v>137028.96799004741</v>
      </c>
      <c r="D42" s="79">
        <f t="shared" si="0"/>
        <v>100</v>
      </c>
    </row>
    <row r="43" spans="1:4">
      <c r="A43" s="10" t="s">
        <v>13</v>
      </c>
      <c r="B43" s="76" t="s">
        <v>45</v>
      </c>
      <c r="C43" s="79">
        <f>'יתרת התחייבות להשקעה'!C11</f>
        <v>293.61352725796257</v>
      </c>
      <c r="D43" s="79">
        <f t="shared" si="0"/>
        <v>0.21427113665432265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119</v>
      </c>
      <c r="D49">
        <v>4.4961000000000002</v>
      </c>
    </row>
    <row r="50" spans="3:4">
      <c r="C50" t="s">
        <v>195</v>
      </c>
      <c r="D50">
        <v>3.2523000000000003E-2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2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90" t="s">
        <v>190</v>
      </c>
    </row>
    <row r="2" spans="2:61">
      <c r="B2" s="2" t="s">
        <v>1</v>
      </c>
      <c r="C2" s="12" t="s">
        <v>1027</v>
      </c>
    </row>
    <row r="3" spans="2:61">
      <c r="B3" s="2" t="s">
        <v>2</v>
      </c>
      <c r="C3" s="90" t="s">
        <v>191</v>
      </c>
    </row>
    <row r="4" spans="2:61">
      <c r="B4" s="2" t="s">
        <v>3</v>
      </c>
      <c r="C4" s="90" t="s">
        <v>192</v>
      </c>
    </row>
    <row r="5" spans="2:61">
      <c r="B5" s="77" t="s">
        <v>193</v>
      </c>
      <c r="C5" t="s">
        <v>194</v>
      </c>
    </row>
    <row r="6" spans="2:6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1" ht="26.25" customHeight="1">
      <c r="B7" s="104" t="s">
        <v>104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901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207</v>
      </c>
      <c r="C14" t="s">
        <v>207</v>
      </c>
      <c r="D14" s="16"/>
      <c r="E14" t="s">
        <v>207</v>
      </c>
      <c r="F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902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207</v>
      </c>
      <c r="C16" t="s">
        <v>207</v>
      </c>
      <c r="D16" s="16"/>
      <c r="E16" t="s">
        <v>207</v>
      </c>
      <c r="F16" t="s">
        <v>207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903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207</v>
      </c>
      <c r="C18" t="s">
        <v>207</v>
      </c>
      <c r="D18" s="16"/>
      <c r="E18" t="s">
        <v>207</v>
      </c>
      <c r="F18" t="s">
        <v>207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578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207</v>
      </c>
      <c r="C20" t="s">
        <v>207</v>
      </c>
      <c r="D20" s="16"/>
      <c r="E20" t="s">
        <v>207</v>
      </c>
      <c r="F20" t="s">
        <v>207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212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901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207</v>
      </c>
      <c r="C23" t="s">
        <v>207</v>
      </c>
      <c r="D23" s="16"/>
      <c r="E23" t="s">
        <v>207</v>
      </c>
      <c r="F23" t="s">
        <v>207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903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s="16"/>
      <c r="E25" t="s">
        <v>207</v>
      </c>
      <c r="F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904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s="16"/>
      <c r="E27" t="s">
        <v>207</v>
      </c>
      <c r="F27" t="s">
        <v>207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578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s="16"/>
      <c r="E29" t="s">
        <v>207</v>
      </c>
      <c r="F29" t="s">
        <v>207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215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90" t="s">
        <v>190</v>
      </c>
    </row>
    <row r="2" spans="1:60">
      <c r="B2" s="2" t="s">
        <v>1</v>
      </c>
      <c r="C2" s="12" t="s">
        <v>1027</v>
      </c>
    </row>
    <row r="3" spans="1:60">
      <c r="B3" s="2" t="s">
        <v>2</v>
      </c>
      <c r="C3" s="90" t="s">
        <v>191</v>
      </c>
    </row>
    <row r="4" spans="1:60">
      <c r="B4" s="2" t="s">
        <v>3</v>
      </c>
      <c r="C4" s="90" t="s">
        <v>192</v>
      </c>
    </row>
    <row r="5" spans="1:60">
      <c r="B5" s="77" t="s">
        <v>193</v>
      </c>
      <c r="C5" t="s">
        <v>194</v>
      </c>
    </row>
    <row r="6" spans="1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6"/>
      <c r="BD6" s="16" t="s">
        <v>106</v>
      </c>
      <c r="BF6" s="16" t="s">
        <v>107</v>
      </c>
      <c r="BH6" s="19" t="s">
        <v>108</v>
      </c>
    </row>
    <row r="7" spans="1:60" ht="26.25" customHeight="1">
      <c r="B7" s="104" t="s">
        <v>109</v>
      </c>
      <c r="C7" s="105"/>
      <c r="D7" s="105"/>
      <c r="E7" s="105"/>
      <c r="F7" s="105"/>
      <c r="G7" s="105"/>
      <c r="H7" s="105"/>
      <c r="I7" s="105"/>
      <c r="J7" s="105"/>
      <c r="K7" s="10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207</v>
      </c>
      <c r="C13" t="s">
        <v>207</v>
      </c>
      <c r="D13" s="19"/>
      <c r="E13" t="s">
        <v>207</v>
      </c>
      <c r="F13" t="s">
        <v>207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212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207</v>
      </c>
      <c r="C15" t="s">
        <v>207</v>
      </c>
      <c r="D15" s="19"/>
      <c r="E15" t="s">
        <v>207</v>
      </c>
      <c r="F15" t="s">
        <v>207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215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90" t="s">
        <v>190</v>
      </c>
    </row>
    <row r="2" spans="2:81">
      <c r="B2" s="2" t="s">
        <v>1</v>
      </c>
      <c r="C2" s="12" t="s">
        <v>1027</v>
      </c>
    </row>
    <row r="3" spans="2:81">
      <c r="B3" s="2" t="s">
        <v>2</v>
      </c>
      <c r="C3" s="90" t="s">
        <v>191</v>
      </c>
      <c r="E3" s="15"/>
    </row>
    <row r="4" spans="2:81">
      <c r="B4" s="2" t="s">
        <v>3</v>
      </c>
      <c r="C4" s="90" t="s">
        <v>192</v>
      </c>
    </row>
    <row r="5" spans="2:81">
      <c r="B5" s="77" t="s">
        <v>193</v>
      </c>
      <c r="C5" t="s">
        <v>194</v>
      </c>
    </row>
    <row r="6" spans="2:8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81" ht="26.25" customHeight="1">
      <c r="B7" s="104" t="s">
        <v>139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905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207</v>
      </c>
      <c r="C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906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207</v>
      </c>
      <c r="C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907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908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207</v>
      </c>
      <c r="C19" t="s">
        <v>207</v>
      </c>
      <c r="E19" t="s">
        <v>207</v>
      </c>
      <c r="H19" s="79">
        <v>0</v>
      </c>
      <c r="I19" t="s">
        <v>207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909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207</v>
      </c>
      <c r="C21" t="s">
        <v>207</v>
      </c>
      <c r="E21" t="s">
        <v>207</v>
      </c>
      <c r="H21" s="79">
        <v>0</v>
      </c>
      <c r="I21" t="s">
        <v>207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910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207</v>
      </c>
      <c r="C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911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207</v>
      </c>
      <c r="C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212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905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207</v>
      </c>
      <c r="C28" t="s">
        <v>207</v>
      </c>
      <c r="E28" t="s">
        <v>207</v>
      </c>
      <c r="H28" s="79">
        <v>0</v>
      </c>
      <c r="I28" t="s">
        <v>207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906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207</v>
      </c>
      <c r="C30" t="s">
        <v>207</v>
      </c>
      <c r="E30" t="s">
        <v>207</v>
      </c>
      <c r="H30" s="79">
        <v>0</v>
      </c>
      <c r="I30" t="s">
        <v>207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907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908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207</v>
      </c>
      <c r="C33" t="s">
        <v>207</v>
      </c>
      <c r="E33" t="s">
        <v>207</v>
      </c>
      <c r="H33" s="79">
        <v>0</v>
      </c>
      <c r="I33" t="s">
        <v>207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909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207</v>
      </c>
      <c r="C35" t="s">
        <v>207</v>
      </c>
      <c r="E35" t="s">
        <v>207</v>
      </c>
      <c r="H35" s="79">
        <v>0</v>
      </c>
      <c r="I35" t="s">
        <v>207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910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207</v>
      </c>
      <c r="C37" t="s">
        <v>207</v>
      </c>
      <c r="E37" t="s">
        <v>207</v>
      </c>
      <c r="H37" s="79">
        <v>0</v>
      </c>
      <c r="I37" t="s">
        <v>207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911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207</v>
      </c>
      <c r="C39" t="s">
        <v>207</v>
      </c>
      <c r="E39" t="s">
        <v>207</v>
      </c>
      <c r="H39" s="79">
        <v>0</v>
      </c>
      <c r="I39" t="s">
        <v>207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90" t="s">
        <v>190</v>
      </c>
    </row>
    <row r="2" spans="2:72">
      <c r="B2" s="2" t="s">
        <v>1</v>
      </c>
      <c r="C2" s="12" t="s">
        <v>1027</v>
      </c>
    </row>
    <row r="3" spans="2:72">
      <c r="B3" s="2" t="s">
        <v>2</v>
      </c>
      <c r="C3" s="90" t="s">
        <v>191</v>
      </c>
    </row>
    <row r="4" spans="2:72">
      <c r="B4" s="2" t="s">
        <v>3</v>
      </c>
      <c r="C4" s="90" t="s">
        <v>192</v>
      </c>
    </row>
    <row r="5" spans="2:72">
      <c r="B5" s="77" t="s">
        <v>193</v>
      </c>
      <c r="C5" t="s">
        <v>194</v>
      </c>
    </row>
    <row r="6" spans="2:72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6"/>
    </row>
    <row r="7" spans="2:72" ht="26.25" customHeight="1">
      <c r="B7" s="104" t="s">
        <v>70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912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207</v>
      </c>
      <c r="C14" t="s">
        <v>207</v>
      </c>
      <c r="D14" t="s">
        <v>207</v>
      </c>
      <c r="G14" s="79">
        <v>0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913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207</v>
      </c>
      <c r="C16" t="s">
        <v>207</v>
      </c>
      <c r="D16" t="s">
        <v>207</v>
      </c>
      <c r="G16" s="79">
        <v>0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914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G18" s="79">
        <v>0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915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G20" s="79">
        <v>0</v>
      </c>
      <c r="H20" t="s">
        <v>207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578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207</v>
      </c>
      <c r="C22" t="s">
        <v>207</v>
      </c>
      <c r="D22" t="s">
        <v>207</v>
      </c>
      <c r="G22" s="79">
        <v>0</v>
      </c>
      <c r="H22" t="s">
        <v>207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212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276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G25" s="79">
        <v>0</v>
      </c>
      <c r="H25" t="s">
        <v>207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916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207</v>
      </c>
      <c r="C27" t="s">
        <v>207</v>
      </c>
      <c r="D27" t="s">
        <v>207</v>
      </c>
      <c r="G27" s="79">
        <v>0</v>
      </c>
      <c r="H27" t="s">
        <v>207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90" t="s">
        <v>190</v>
      </c>
    </row>
    <row r="2" spans="2:65">
      <c r="B2" s="2" t="s">
        <v>1</v>
      </c>
      <c r="C2" s="12" t="s">
        <v>1027</v>
      </c>
    </row>
    <row r="3" spans="2:65">
      <c r="B3" s="2" t="s">
        <v>2</v>
      </c>
      <c r="C3" s="90" t="s">
        <v>191</v>
      </c>
    </row>
    <row r="4" spans="2:65">
      <c r="B4" s="2" t="s">
        <v>3</v>
      </c>
      <c r="C4" s="90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65" ht="26.25" customHeight="1">
      <c r="B7" s="104" t="s">
        <v>86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917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9">
        <v>0</v>
      </c>
      <c r="K14" t="s">
        <v>207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918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J16" s="79">
        <v>0</v>
      </c>
      <c r="K16" t="s">
        <v>207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279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9">
        <v>0</v>
      </c>
      <c r="K18" t="s">
        <v>207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578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9">
        <v>0</v>
      </c>
      <c r="K20" t="s">
        <v>207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212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919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9">
        <v>0</v>
      </c>
      <c r="K23" t="s">
        <v>207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920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9">
        <v>0</v>
      </c>
      <c r="K25" t="s">
        <v>207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215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90" t="s">
        <v>190</v>
      </c>
    </row>
    <row r="2" spans="2:81">
      <c r="B2" s="2" t="s">
        <v>1</v>
      </c>
      <c r="C2" s="12" t="s">
        <v>1027</v>
      </c>
    </row>
    <row r="3" spans="2:81">
      <c r="B3" s="2" t="s">
        <v>2</v>
      </c>
      <c r="C3" s="90" t="s">
        <v>191</v>
      </c>
    </row>
    <row r="4" spans="2:81">
      <c r="B4" s="2" t="s">
        <v>3</v>
      </c>
      <c r="C4" s="90" t="s">
        <v>192</v>
      </c>
    </row>
    <row r="5" spans="2:81">
      <c r="B5" s="77" t="s">
        <v>193</v>
      </c>
      <c r="C5" t="s">
        <v>194</v>
      </c>
    </row>
    <row r="6" spans="2:81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81" ht="26.25" customHeight="1">
      <c r="B7" s="104" t="s">
        <v>93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7.8</v>
      </c>
      <c r="K11" s="7"/>
      <c r="L11" s="7"/>
      <c r="M11" s="78">
        <v>47.77</v>
      </c>
      <c r="N11" s="78">
        <v>509312</v>
      </c>
      <c r="O11" s="7"/>
      <c r="P11" s="78">
        <v>610.37133860350002</v>
      </c>
      <c r="Q11" s="7"/>
      <c r="R11" s="78">
        <v>100</v>
      </c>
      <c r="S11" s="78">
        <v>0.45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7.8</v>
      </c>
      <c r="M12" s="81">
        <v>47.77</v>
      </c>
      <c r="N12" s="81">
        <v>509312</v>
      </c>
      <c r="P12" s="81">
        <v>610.37133860350002</v>
      </c>
      <c r="R12" s="81">
        <v>100</v>
      </c>
      <c r="S12" s="81">
        <v>0.45</v>
      </c>
    </row>
    <row r="13" spans="2:81">
      <c r="B13" s="80" t="s">
        <v>917</v>
      </c>
      <c r="C13" s="16"/>
      <c r="D13" s="16"/>
      <c r="E13" s="16"/>
      <c r="J13" s="81">
        <v>8.8000000000000007</v>
      </c>
      <c r="M13" s="81">
        <v>81.92</v>
      </c>
      <c r="N13" s="81">
        <v>280841</v>
      </c>
      <c r="P13" s="81">
        <v>351.93606419999998</v>
      </c>
      <c r="R13" s="81">
        <v>57.66</v>
      </c>
      <c r="S13" s="81">
        <v>0.26</v>
      </c>
    </row>
    <row r="14" spans="2:81">
      <c r="B14" t="s">
        <v>921</v>
      </c>
      <c r="C14" t="s">
        <v>922</v>
      </c>
      <c r="D14" t="s">
        <v>129</v>
      </c>
      <c r="E14" t="s">
        <v>923</v>
      </c>
      <c r="F14" t="s">
        <v>133</v>
      </c>
      <c r="G14" t="s">
        <v>200</v>
      </c>
      <c r="H14" t="s">
        <v>155</v>
      </c>
      <c r="I14" t="s">
        <v>924</v>
      </c>
      <c r="J14" s="79">
        <v>9.52</v>
      </c>
      <c r="K14" t="s">
        <v>108</v>
      </c>
      <c r="L14" s="79">
        <v>4.9000000000000004</v>
      </c>
      <c r="M14" s="79">
        <v>0.02</v>
      </c>
      <c r="N14" s="79">
        <v>55541</v>
      </c>
      <c r="O14" s="79">
        <v>155.62</v>
      </c>
      <c r="P14" s="79">
        <v>86.432904199999996</v>
      </c>
      <c r="Q14" s="79">
        <v>0</v>
      </c>
      <c r="R14" s="79">
        <v>14.16</v>
      </c>
      <c r="S14" s="79">
        <v>0.06</v>
      </c>
    </row>
    <row r="15" spans="2:81">
      <c r="B15" t="s">
        <v>925</v>
      </c>
      <c r="C15" t="s">
        <v>926</v>
      </c>
      <c r="D15" t="s">
        <v>129</v>
      </c>
      <c r="E15" t="s">
        <v>923</v>
      </c>
      <c r="F15" t="s">
        <v>133</v>
      </c>
      <c r="G15" t="s">
        <v>200</v>
      </c>
      <c r="H15" t="s">
        <v>155</v>
      </c>
      <c r="I15" t="s">
        <v>927</v>
      </c>
      <c r="J15" s="79">
        <v>11.79</v>
      </c>
      <c r="K15" t="s">
        <v>108</v>
      </c>
      <c r="L15" s="79">
        <v>4.0999999999999996</v>
      </c>
      <c r="M15" s="79">
        <v>0.02</v>
      </c>
      <c r="N15" s="79">
        <v>147800</v>
      </c>
      <c r="O15" s="79">
        <v>125.22</v>
      </c>
      <c r="P15" s="79">
        <v>185.07516000000001</v>
      </c>
      <c r="Q15" s="79">
        <v>0</v>
      </c>
      <c r="R15" s="79">
        <v>30.32</v>
      </c>
      <c r="S15" s="79">
        <v>0.14000000000000001</v>
      </c>
    </row>
    <row r="16" spans="2:81">
      <c r="B16" t="s">
        <v>928</v>
      </c>
      <c r="C16" t="s">
        <v>929</v>
      </c>
      <c r="D16" t="s">
        <v>129</v>
      </c>
      <c r="E16" t="s">
        <v>930</v>
      </c>
      <c r="F16" t="s">
        <v>691</v>
      </c>
      <c r="G16" t="s">
        <v>931</v>
      </c>
      <c r="H16" t="s">
        <v>156</v>
      </c>
      <c r="I16" t="s">
        <v>932</v>
      </c>
      <c r="J16" s="79">
        <v>0.92</v>
      </c>
      <c r="K16" t="s">
        <v>108</v>
      </c>
      <c r="L16" s="79">
        <v>2.14</v>
      </c>
      <c r="M16" s="79">
        <v>406.54</v>
      </c>
      <c r="N16" s="79">
        <v>70000</v>
      </c>
      <c r="O16" s="79">
        <v>101.26</v>
      </c>
      <c r="P16" s="79">
        <v>70.882000000000005</v>
      </c>
      <c r="Q16" s="79">
        <v>0.03</v>
      </c>
      <c r="R16" s="79">
        <v>11.61</v>
      </c>
      <c r="S16" s="79">
        <v>0.05</v>
      </c>
    </row>
    <row r="17" spans="2:19">
      <c r="B17" t="s">
        <v>933</v>
      </c>
      <c r="C17" t="s">
        <v>934</v>
      </c>
      <c r="D17" t="s">
        <v>129</v>
      </c>
      <c r="E17" t="s">
        <v>345</v>
      </c>
      <c r="F17" t="s">
        <v>346</v>
      </c>
      <c r="G17" t="s">
        <v>331</v>
      </c>
      <c r="H17" t="s">
        <v>155</v>
      </c>
      <c r="I17" t="s">
        <v>935</v>
      </c>
      <c r="J17" s="79">
        <v>2.65</v>
      </c>
      <c r="K17" t="s">
        <v>108</v>
      </c>
      <c r="L17" s="79">
        <v>6.85</v>
      </c>
      <c r="M17" s="79">
        <v>0.88</v>
      </c>
      <c r="N17" s="79">
        <v>7500</v>
      </c>
      <c r="O17" s="79">
        <v>127.28</v>
      </c>
      <c r="P17" s="79">
        <v>9.5459999999999994</v>
      </c>
      <c r="Q17" s="79">
        <v>0</v>
      </c>
      <c r="R17" s="79">
        <v>1.56</v>
      </c>
      <c r="S17" s="79">
        <v>0.01</v>
      </c>
    </row>
    <row r="18" spans="2:19">
      <c r="B18" s="80" t="s">
        <v>918</v>
      </c>
      <c r="C18" s="16"/>
      <c r="D18" s="16"/>
      <c r="E18" s="16"/>
      <c r="J18" s="81">
        <v>6.44</v>
      </c>
      <c r="M18" s="81">
        <v>1.26</v>
      </c>
      <c r="N18" s="81">
        <v>228471</v>
      </c>
      <c r="P18" s="81">
        <v>258.43527440349999</v>
      </c>
      <c r="R18" s="81">
        <v>42.34</v>
      </c>
      <c r="S18" s="81">
        <v>0.19</v>
      </c>
    </row>
    <row r="19" spans="2:19">
      <c r="B19" t="s">
        <v>936</v>
      </c>
      <c r="C19" t="s">
        <v>937</v>
      </c>
      <c r="D19" t="s">
        <v>129</v>
      </c>
      <c r="E19" t="s">
        <v>930</v>
      </c>
      <c r="F19" t="s">
        <v>593</v>
      </c>
      <c r="G19" t="s">
        <v>931</v>
      </c>
      <c r="H19" t="s">
        <v>156</v>
      </c>
      <c r="I19" t="s">
        <v>932</v>
      </c>
      <c r="J19" s="79">
        <v>5.53</v>
      </c>
      <c r="K19" t="s">
        <v>108</v>
      </c>
      <c r="L19" s="79">
        <v>2.5</v>
      </c>
      <c r="M19" s="79">
        <v>0.02</v>
      </c>
      <c r="N19" s="79">
        <v>93000</v>
      </c>
      <c r="O19" s="79">
        <v>100.82</v>
      </c>
      <c r="P19" s="79">
        <v>93.762600000000006</v>
      </c>
      <c r="Q19" s="79">
        <v>0.01</v>
      </c>
      <c r="R19" s="79">
        <v>15.36</v>
      </c>
      <c r="S19" s="79">
        <v>7.0000000000000007E-2</v>
      </c>
    </row>
    <row r="20" spans="2:19">
      <c r="B20" t="s">
        <v>938</v>
      </c>
      <c r="C20" t="s">
        <v>939</v>
      </c>
      <c r="D20" t="s">
        <v>129</v>
      </c>
      <c r="E20" t="s">
        <v>930</v>
      </c>
      <c r="F20" t="s">
        <v>593</v>
      </c>
      <c r="G20" t="s">
        <v>200</v>
      </c>
      <c r="H20" t="s">
        <v>155</v>
      </c>
      <c r="I20" t="s">
        <v>932</v>
      </c>
      <c r="J20" s="79">
        <v>8.5500000000000007</v>
      </c>
      <c r="K20" t="s">
        <v>108</v>
      </c>
      <c r="L20" s="79">
        <v>3.74</v>
      </c>
      <c r="M20" s="79">
        <v>0.04</v>
      </c>
      <c r="N20" s="79">
        <v>70000</v>
      </c>
      <c r="O20" s="79">
        <v>102.14</v>
      </c>
      <c r="P20" s="79">
        <v>71.498000000000005</v>
      </c>
      <c r="Q20" s="79">
        <v>0.01</v>
      </c>
      <c r="R20" s="79">
        <v>11.71</v>
      </c>
      <c r="S20" s="79">
        <v>0.05</v>
      </c>
    </row>
    <row r="21" spans="2:19">
      <c r="B21" t="s">
        <v>940</v>
      </c>
      <c r="C21" t="s">
        <v>941</v>
      </c>
      <c r="D21" t="s">
        <v>129</v>
      </c>
      <c r="E21" t="s">
        <v>942</v>
      </c>
      <c r="F21" t="s">
        <v>309</v>
      </c>
      <c r="G21" t="s">
        <v>943</v>
      </c>
      <c r="H21" t="s">
        <v>156</v>
      </c>
      <c r="I21" t="s">
        <v>944</v>
      </c>
      <c r="J21" s="79">
        <v>6.29</v>
      </c>
      <c r="K21" t="s">
        <v>108</v>
      </c>
      <c r="L21" s="79">
        <v>3.1</v>
      </c>
      <c r="M21" s="79">
        <v>2.58</v>
      </c>
      <c r="N21" s="79">
        <v>55000</v>
      </c>
      <c r="O21" s="79">
        <v>100.73</v>
      </c>
      <c r="P21" s="79">
        <v>55.401499999999999</v>
      </c>
      <c r="Q21" s="79">
        <v>0.01</v>
      </c>
      <c r="R21" s="79">
        <v>9.08</v>
      </c>
      <c r="S21" s="79">
        <v>0.04</v>
      </c>
    </row>
    <row r="22" spans="2:19">
      <c r="B22" t="s">
        <v>945</v>
      </c>
      <c r="C22" t="s">
        <v>946</v>
      </c>
      <c r="D22" t="s">
        <v>129</v>
      </c>
      <c r="E22" t="s">
        <v>648</v>
      </c>
      <c r="F22" t="s">
        <v>131</v>
      </c>
      <c r="G22" t="s">
        <v>439</v>
      </c>
      <c r="H22" t="s">
        <v>155</v>
      </c>
      <c r="I22" t="s">
        <v>350</v>
      </c>
      <c r="J22" s="79">
        <v>4.9000000000000004</v>
      </c>
      <c r="K22" t="s">
        <v>112</v>
      </c>
      <c r="L22" s="79">
        <v>4.45</v>
      </c>
      <c r="M22" s="79">
        <v>4.72</v>
      </c>
      <c r="N22" s="79">
        <v>10471</v>
      </c>
      <c r="O22" s="79">
        <v>99.79</v>
      </c>
      <c r="P22" s="79">
        <v>37.773174403500001</v>
      </c>
      <c r="Q22" s="79">
        <v>0.01</v>
      </c>
      <c r="R22" s="79">
        <v>6.19</v>
      </c>
      <c r="S22" s="79">
        <v>0.03</v>
      </c>
    </row>
    <row r="23" spans="2:19">
      <c r="B23" s="80" t="s">
        <v>279</v>
      </c>
      <c r="C23" s="16"/>
      <c r="D23" s="16"/>
      <c r="E23" s="16"/>
      <c r="J23" s="81">
        <v>0</v>
      </c>
      <c r="M23" s="81">
        <v>0</v>
      </c>
      <c r="N23" s="81">
        <v>0</v>
      </c>
      <c r="P23" s="81">
        <v>0</v>
      </c>
      <c r="R23" s="81">
        <v>0</v>
      </c>
      <c r="S23" s="81">
        <v>0</v>
      </c>
    </row>
    <row r="24" spans="2:19">
      <c r="B24" t="s">
        <v>207</v>
      </c>
      <c r="C24" t="s">
        <v>207</v>
      </c>
      <c r="D24" s="16"/>
      <c r="E24" s="16"/>
      <c r="F24" t="s">
        <v>207</v>
      </c>
      <c r="G24" t="s">
        <v>207</v>
      </c>
      <c r="J24" s="79">
        <v>0</v>
      </c>
      <c r="K24" t="s">
        <v>207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  <c r="R24" s="79">
        <v>0</v>
      </c>
      <c r="S24" s="79">
        <v>0</v>
      </c>
    </row>
    <row r="25" spans="2:19">
      <c r="B25" s="80" t="s">
        <v>578</v>
      </c>
      <c r="C25" s="16"/>
      <c r="D25" s="16"/>
      <c r="E25" s="16"/>
      <c r="J25" s="81">
        <v>0</v>
      </c>
      <c r="M25" s="81">
        <v>0</v>
      </c>
      <c r="N25" s="81">
        <v>0</v>
      </c>
      <c r="P25" s="81">
        <v>0</v>
      </c>
      <c r="R25" s="81">
        <v>0</v>
      </c>
      <c r="S25" s="81">
        <v>0</v>
      </c>
    </row>
    <row r="26" spans="2:19">
      <c r="B26" t="s">
        <v>207</v>
      </c>
      <c r="C26" t="s">
        <v>207</v>
      </c>
      <c r="D26" s="16"/>
      <c r="E26" s="16"/>
      <c r="F26" t="s">
        <v>207</v>
      </c>
      <c r="G26" t="s">
        <v>207</v>
      </c>
      <c r="J26" s="79">
        <v>0</v>
      </c>
      <c r="K26" t="s">
        <v>207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  <c r="R26" s="79">
        <v>0</v>
      </c>
      <c r="S26" s="79">
        <v>0</v>
      </c>
    </row>
    <row r="27" spans="2:19">
      <c r="B27" s="80" t="s">
        <v>212</v>
      </c>
      <c r="C27" s="16"/>
      <c r="D27" s="16"/>
      <c r="E27" s="16"/>
      <c r="J27" s="81">
        <v>0</v>
      </c>
      <c r="M27" s="81">
        <v>0</v>
      </c>
      <c r="N27" s="81">
        <v>0</v>
      </c>
      <c r="P27" s="81">
        <v>0</v>
      </c>
      <c r="R27" s="81">
        <v>0</v>
      </c>
      <c r="S27" s="81">
        <v>0</v>
      </c>
    </row>
    <row r="28" spans="2:19">
      <c r="B28" s="80" t="s">
        <v>947</v>
      </c>
      <c r="C28" s="16"/>
      <c r="D28" s="16"/>
      <c r="E28" s="16"/>
      <c r="J28" s="81">
        <v>0</v>
      </c>
      <c r="M28" s="81">
        <v>0</v>
      </c>
      <c r="N28" s="81">
        <v>0</v>
      </c>
      <c r="P28" s="81">
        <v>0</v>
      </c>
      <c r="R28" s="81">
        <v>0</v>
      </c>
      <c r="S28" s="81">
        <v>0</v>
      </c>
    </row>
    <row r="29" spans="2:19">
      <c r="B29" t="s">
        <v>207</v>
      </c>
      <c r="C29" t="s">
        <v>207</v>
      </c>
      <c r="D29" s="16"/>
      <c r="E29" s="16"/>
      <c r="F29" t="s">
        <v>207</v>
      </c>
      <c r="G29" t="s">
        <v>207</v>
      </c>
      <c r="J29" s="79">
        <v>0</v>
      </c>
      <c r="K29" t="s">
        <v>207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  <c r="R29" s="79">
        <v>0</v>
      </c>
      <c r="S29" s="79">
        <v>0</v>
      </c>
    </row>
    <row r="30" spans="2:19">
      <c r="B30" s="80" t="s">
        <v>948</v>
      </c>
      <c r="C30" s="16"/>
      <c r="D30" s="16"/>
      <c r="E30" s="16"/>
      <c r="J30" s="81">
        <v>0</v>
      </c>
      <c r="M30" s="81">
        <v>0</v>
      </c>
      <c r="N30" s="81">
        <v>0</v>
      </c>
      <c r="P30" s="81">
        <v>0</v>
      </c>
      <c r="R30" s="81">
        <v>0</v>
      </c>
      <c r="S30" s="81">
        <v>0</v>
      </c>
    </row>
    <row r="31" spans="2:19">
      <c r="B31" t="s">
        <v>207</v>
      </c>
      <c r="C31" t="s">
        <v>207</v>
      </c>
      <c r="D31" s="16"/>
      <c r="E31" s="16"/>
      <c r="F31" t="s">
        <v>207</v>
      </c>
      <c r="G31" t="s">
        <v>207</v>
      </c>
      <c r="J31" s="79">
        <v>0</v>
      </c>
      <c r="K31" t="s">
        <v>207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  <c r="R31" s="79">
        <v>0</v>
      </c>
      <c r="S31" s="79">
        <v>0</v>
      </c>
    </row>
    <row r="32" spans="2:19">
      <c r="B32" t="s">
        <v>215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90" t="s">
        <v>190</v>
      </c>
    </row>
    <row r="2" spans="2:98">
      <c r="B2" s="2" t="s">
        <v>1</v>
      </c>
      <c r="C2" s="12" t="s">
        <v>1027</v>
      </c>
    </row>
    <row r="3" spans="2:98">
      <c r="B3" s="2" t="s">
        <v>2</v>
      </c>
      <c r="C3" s="90" t="s">
        <v>191</v>
      </c>
    </row>
    <row r="4" spans="2:98">
      <c r="B4" s="2" t="s">
        <v>3</v>
      </c>
      <c r="C4" s="90" t="s">
        <v>192</v>
      </c>
    </row>
    <row r="5" spans="2:98">
      <c r="B5" s="77" t="s">
        <v>193</v>
      </c>
      <c r="C5" t="s">
        <v>194</v>
      </c>
    </row>
    <row r="6" spans="2:98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6"/>
    </row>
    <row r="7" spans="2:98" ht="26.25" customHeight="1">
      <c r="B7" s="104" t="s">
        <v>95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207</v>
      </c>
      <c r="C13" t="s">
        <v>207</v>
      </c>
      <c r="D13" s="16"/>
      <c r="E13" s="16"/>
      <c r="F13" t="s">
        <v>207</v>
      </c>
      <c r="G13" t="s">
        <v>207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212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280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281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215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90" t="s">
        <v>190</v>
      </c>
    </row>
    <row r="2" spans="2:55">
      <c r="B2" s="2" t="s">
        <v>1</v>
      </c>
      <c r="C2" s="12" t="s">
        <v>1027</v>
      </c>
    </row>
    <row r="3" spans="2:55">
      <c r="B3" s="2" t="s">
        <v>2</v>
      </c>
      <c r="C3" s="90" t="s">
        <v>191</v>
      </c>
    </row>
    <row r="4" spans="2:55">
      <c r="B4" s="2" t="s">
        <v>3</v>
      </c>
      <c r="C4" s="90" t="s">
        <v>192</v>
      </c>
    </row>
    <row r="5" spans="2:55">
      <c r="B5" s="77" t="s">
        <v>193</v>
      </c>
      <c r="C5" t="s">
        <v>194</v>
      </c>
    </row>
    <row r="6" spans="2:55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55" ht="26.25" customHeight="1">
      <c r="B7" s="104" t="s">
        <v>145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949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207</v>
      </c>
      <c r="C14" t="s">
        <v>207</v>
      </c>
      <c r="D14" t="s">
        <v>207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950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207</v>
      </c>
      <c r="C16" t="s">
        <v>207</v>
      </c>
      <c r="D16" t="s">
        <v>207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951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207</v>
      </c>
      <c r="C18" t="s">
        <v>207</v>
      </c>
      <c r="D18" t="s">
        <v>207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952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207</v>
      </c>
      <c r="C20" t="s">
        <v>207</v>
      </c>
      <c r="D20" t="s">
        <v>207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212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953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207</v>
      </c>
      <c r="C23" t="s">
        <v>207</v>
      </c>
      <c r="D23" t="s">
        <v>207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954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207</v>
      </c>
      <c r="C25" t="s">
        <v>207</v>
      </c>
      <c r="D25" t="s">
        <v>207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955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207</v>
      </c>
      <c r="C27" t="s">
        <v>207</v>
      </c>
      <c r="D27" t="s">
        <v>207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956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207</v>
      </c>
      <c r="C29" t="s">
        <v>207</v>
      </c>
      <c r="D29" t="s">
        <v>207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215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90" t="s">
        <v>190</v>
      </c>
    </row>
    <row r="2" spans="2:59">
      <c r="B2" s="2" t="s">
        <v>1</v>
      </c>
      <c r="C2" s="12" t="s">
        <v>1027</v>
      </c>
    </row>
    <row r="3" spans="2:59">
      <c r="B3" s="2" t="s">
        <v>2</v>
      </c>
      <c r="C3" s="90" t="s">
        <v>191</v>
      </c>
    </row>
    <row r="4" spans="2:59">
      <c r="B4" s="2" t="s">
        <v>3</v>
      </c>
      <c r="C4" s="90" t="s">
        <v>192</v>
      </c>
    </row>
    <row r="5" spans="2:59">
      <c r="B5" s="77" t="s">
        <v>193</v>
      </c>
      <c r="C5" t="s">
        <v>194</v>
      </c>
    </row>
    <row r="6" spans="2:59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9" ht="26.25" customHeight="1">
      <c r="B7" s="104" t="s">
        <v>147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138.5</v>
      </c>
      <c r="H11" s="7"/>
      <c r="I11" s="78">
        <v>0.70547963137500003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957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207</v>
      </c>
      <c r="C13" t="s">
        <v>207</v>
      </c>
      <c r="D13" t="s">
        <v>207</v>
      </c>
      <c r="E13" t="s">
        <v>207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900</v>
      </c>
      <c r="C14" s="16"/>
      <c r="D14" s="16"/>
      <c r="G14" s="81">
        <v>138.5</v>
      </c>
      <c r="I14" s="81">
        <v>0.70547963137500003</v>
      </c>
      <c r="K14" s="81">
        <v>100</v>
      </c>
      <c r="L14" s="81">
        <v>0</v>
      </c>
    </row>
    <row r="15" spans="2:59">
      <c r="B15" t="s">
        <v>958</v>
      </c>
      <c r="C15" t="s">
        <v>959</v>
      </c>
      <c r="D15" t="s">
        <v>761</v>
      </c>
      <c r="E15" t="s">
        <v>112</v>
      </c>
      <c r="F15" t="s">
        <v>960</v>
      </c>
      <c r="G15" s="79">
        <v>138.5</v>
      </c>
      <c r="H15" s="79">
        <v>140.905</v>
      </c>
      <c r="I15" s="79">
        <v>0.70547963137500003</v>
      </c>
      <c r="J15" s="79">
        <v>0</v>
      </c>
      <c r="K15" s="79">
        <v>100</v>
      </c>
      <c r="L15" s="79">
        <v>0</v>
      </c>
    </row>
    <row r="16" spans="2:59">
      <c r="B16" t="s">
        <v>215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90" t="s">
        <v>190</v>
      </c>
    </row>
    <row r="2" spans="2:52">
      <c r="B2" s="2" t="s">
        <v>1</v>
      </c>
      <c r="C2" s="12" t="s">
        <v>1027</v>
      </c>
    </row>
    <row r="3" spans="2:52">
      <c r="B3" s="2" t="s">
        <v>2</v>
      </c>
      <c r="C3" s="90" t="s">
        <v>191</v>
      </c>
    </row>
    <row r="4" spans="2:52">
      <c r="B4" s="2" t="s">
        <v>3</v>
      </c>
      <c r="C4" s="90" t="s">
        <v>192</v>
      </c>
    </row>
    <row r="5" spans="2:52">
      <c r="B5" s="77" t="s">
        <v>193</v>
      </c>
      <c r="C5" t="s">
        <v>194</v>
      </c>
    </row>
    <row r="6" spans="2:52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2" ht="26.25" customHeight="1">
      <c r="B7" s="104" t="s">
        <v>148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901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207</v>
      </c>
      <c r="C14" t="s">
        <v>207</v>
      </c>
      <c r="D14" t="s">
        <v>207</v>
      </c>
      <c r="E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902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207</v>
      </c>
      <c r="C16" t="s">
        <v>207</v>
      </c>
      <c r="D16" t="s">
        <v>207</v>
      </c>
      <c r="E16" t="s">
        <v>207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961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207</v>
      </c>
      <c r="C18" t="s">
        <v>207</v>
      </c>
      <c r="D18" t="s">
        <v>207</v>
      </c>
      <c r="E18" t="s">
        <v>207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903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207</v>
      </c>
      <c r="C20" t="s">
        <v>207</v>
      </c>
      <c r="D20" t="s">
        <v>207</v>
      </c>
      <c r="E20" t="s">
        <v>207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578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207</v>
      </c>
      <c r="C22" t="s">
        <v>207</v>
      </c>
      <c r="D22" t="s">
        <v>207</v>
      </c>
      <c r="E22" t="s">
        <v>207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212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901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t="s">
        <v>207</v>
      </c>
      <c r="E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962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t="s">
        <v>207</v>
      </c>
      <c r="E27" t="s">
        <v>207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903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t="s">
        <v>207</v>
      </c>
      <c r="E29" t="s">
        <v>207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904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207</v>
      </c>
      <c r="C31" t="s">
        <v>207</v>
      </c>
      <c r="D31" t="s">
        <v>207</v>
      </c>
      <c r="E31" t="s">
        <v>207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578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207</v>
      </c>
      <c r="C33" t="s">
        <v>207</v>
      </c>
      <c r="D33" t="s">
        <v>207</v>
      </c>
      <c r="E33" t="s">
        <v>207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215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90" t="s">
        <v>190</v>
      </c>
    </row>
    <row r="2" spans="2:13">
      <c r="B2" s="2" t="s">
        <v>1</v>
      </c>
      <c r="C2" s="12" t="s">
        <v>1027</v>
      </c>
    </row>
    <row r="3" spans="2:13">
      <c r="B3" s="2" t="s">
        <v>2</v>
      </c>
      <c r="C3" s="90" t="s">
        <v>191</v>
      </c>
    </row>
    <row r="4" spans="2:13">
      <c r="B4" s="2" t="s">
        <v>3</v>
      </c>
      <c r="C4" s="90" t="s">
        <v>192</v>
      </c>
    </row>
    <row r="5" spans="2:13">
      <c r="B5" s="77" t="s">
        <v>193</v>
      </c>
      <c r="C5" t="s">
        <v>194</v>
      </c>
    </row>
    <row r="7" spans="2:13" ht="26.25" customHeight="1">
      <c r="B7" s="94" t="s">
        <v>48</v>
      </c>
      <c r="C7" s="95"/>
      <c r="D7" s="95"/>
      <c r="E7" s="95"/>
      <c r="F7" s="95"/>
      <c r="G7" s="95"/>
      <c r="H7" s="95"/>
      <c r="I7" s="95"/>
      <c r="J7" s="95"/>
      <c r="K7" s="95"/>
      <c r="L7" s="9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f>J12+J30</f>
        <v>10268.56755850306</v>
      </c>
      <c r="K11" s="78">
        <f>J11/$J$11*100</f>
        <v>100</v>
      </c>
      <c r="L11" s="78">
        <f>J11/'סכום נכסי הקרן'!$C$42*100</f>
        <v>7.4937202761746553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0</v>
      </c>
      <c r="J12" s="81">
        <f>J13+J15+J20+J22+J24+J26+J28</f>
        <v>10268.56755850306</v>
      </c>
      <c r="K12" s="81">
        <f t="shared" ref="K12:K34" si="0">J12/$J$11*100</f>
        <v>100</v>
      </c>
      <c r="L12" s="81">
        <f>J12/'סכום נכסי הקרן'!$C$42*100</f>
        <v>7.4937202761746553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f>SUM(J14:J14)</f>
        <v>9996.7652799999996</v>
      </c>
      <c r="K13" s="81">
        <f t="shared" si="0"/>
        <v>97.353065294116988</v>
      </c>
      <c r="L13" s="81">
        <f>J13/'סכום נכסי הקרן'!$C$42*100</f>
        <v>7.2953663934227961</v>
      </c>
    </row>
    <row r="14" spans="2:13">
      <c r="B14" s="86" t="s">
        <v>1025</v>
      </c>
      <c r="C14" t="s">
        <v>198</v>
      </c>
      <c r="D14" t="s">
        <v>199</v>
      </c>
      <c r="E14" t="s">
        <v>200</v>
      </c>
      <c r="F14" t="s">
        <v>155</v>
      </c>
      <c r="G14" t="s">
        <v>108</v>
      </c>
      <c r="H14" s="79">
        <v>0</v>
      </c>
      <c r="I14" s="79">
        <v>0</v>
      </c>
      <c r="J14" s="79">
        <v>9996.7652799999996</v>
      </c>
      <c r="K14" s="79">
        <f t="shared" si="0"/>
        <v>97.353065294116988</v>
      </c>
      <c r="L14" s="79">
        <f>J14/'סכום נכסי הקרן'!$C$42*100</f>
        <v>7.2953663934227961</v>
      </c>
    </row>
    <row r="15" spans="2:13">
      <c r="B15" s="80" t="s">
        <v>201</v>
      </c>
      <c r="D15" s="16"/>
      <c r="I15" s="81">
        <v>0</v>
      </c>
      <c r="J15" s="81">
        <v>271.80227850305999</v>
      </c>
      <c r="K15" s="81">
        <f t="shared" si="0"/>
        <v>2.6469347058829986</v>
      </c>
      <c r="L15" s="81">
        <f>J15/'סכום נכסי הקרן'!$C$42*100</f>
        <v>0.19835388275185822</v>
      </c>
    </row>
    <row r="16" spans="2:13">
      <c r="B16" s="86" t="s">
        <v>1025</v>
      </c>
      <c r="C16" t="s">
        <v>202</v>
      </c>
      <c r="D16" t="s">
        <v>199</v>
      </c>
      <c r="E16" t="s">
        <v>200</v>
      </c>
      <c r="F16" t="s">
        <v>155</v>
      </c>
      <c r="G16" t="s">
        <v>112</v>
      </c>
      <c r="H16" s="79">
        <v>0</v>
      </c>
      <c r="I16" s="79">
        <v>0</v>
      </c>
      <c r="J16" s="79">
        <v>269.73882824999998</v>
      </c>
      <c r="K16" s="79">
        <f t="shared" si="0"/>
        <v>2.6268398850493826</v>
      </c>
      <c r="L16" s="79">
        <f>J16/'סכום נכסי הקרן'!$C$42*100</f>
        <v>0.19684803308858859</v>
      </c>
    </row>
    <row r="17" spans="2:12">
      <c r="B17" s="86" t="s">
        <v>1025</v>
      </c>
      <c r="C17" t="s">
        <v>203</v>
      </c>
      <c r="D17" t="s">
        <v>199</v>
      </c>
      <c r="E17" t="s">
        <v>200</v>
      </c>
      <c r="F17" t="s">
        <v>155</v>
      </c>
      <c r="G17" t="s">
        <v>116</v>
      </c>
      <c r="H17" s="79">
        <v>0</v>
      </c>
      <c r="I17" s="79">
        <v>0</v>
      </c>
      <c r="J17" s="79">
        <v>0.85194371999999996</v>
      </c>
      <c r="K17" s="79">
        <f t="shared" si="0"/>
        <v>8.2966169832961144E-3</v>
      </c>
      <c r="L17" s="79">
        <f>J17/'סכום נכסי הקרן'!$C$42*100</f>
        <v>6.2172526911381083E-4</v>
      </c>
    </row>
    <row r="18" spans="2:12">
      <c r="B18" s="86" t="s">
        <v>1025</v>
      </c>
      <c r="C18" t="s">
        <v>204</v>
      </c>
      <c r="D18" t="s">
        <v>199</v>
      </c>
      <c r="E18" t="s">
        <v>200</v>
      </c>
      <c r="F18" t="s">
        <v>155</v>
      </c>
      <c r="G18" t="s">
        <v>195</v>
      </c>
      <c r="H18" s="79">
        <v>0</v>
      </c>
      <c r="I18" s="79">
        <v>0</v>
      </c>
      <c r="J18" s="79">
        <v>0.18275389206000001</v>
      </c>
      <c r="K18" s="79">
        <f t="shared" si="0"/>
        <v>1.7797408549809614E-3</v>
      </c>
      <c r="L18" s="79">
        <f>J18/'סכום נכסי הקרן'!$C$42*100</f>
        <v>1.3336880131307246E-4</v>
      </c>
    </row>
    <row r="19" spans="2:12">
      <c r="B19" s="86" t="s">
        <v>1025</v>
      </c>
      <c r="C19" t="s">
        <v>205</v>
      </c>
      <c r="D19" t="s">
        <v>199</v>
      </c>
      <c r="E19" t="s">
        <v>200</v>
      </c>
      <c r="F19" t="s">
        <v>155</v>
      </c>
      <c r="G19" t="s">
        <v>119</v>
      </c>
      <c r="H19" s="79">
        <v>0</v>
      </c>
      <c r="I19" s="79">
        <v>0</v>
      </c>
      <c r="J19" s="79">
        <v>1.0287526410000001</v>
      </c>
      <c r="K19" s="79">
        <f t="shared" si="0"/>
        <v>1.0018462995338859E-2</v>
      </c>
      <c r="L19" s="79">
        <f>J19/'סכום נכסי הקרן'!$C$42*100</f>
        <v>7.5075559284276271E-4</v>
      </c>
    </row>
    <row r="20" spans="2:12">
      <c r="B20" s="80" t="s">
        <v>206</v>
      </c>
      <c r="D20" s="16"/>
      <c r="I20" s="81">
        <v>0</v>
      </c>
      <c r="J20" s="81">
        <v>0</v>
      </c>
      <c r="K20" s="81">
        <f t="shared" si="0"/>
        <v>0</v>
      </c>
      <c r="L20" s="81">
        <f>J20/'סכום נכסי הקרן'!$C$42*100</f>
        <v>0</v>
      </c>
    </row>
    <row r="21" spans="2:12">
      <c r="B21" t="s">
        <v>207</v>
      </c>
      <c r="C21" t="s">
        <v>207</v>
      </c>
      <c r="D21" s="16"/>
      <c r="E21" t="s">
        <v>207</v>
      </c>
      <c r="G21" t="s">
        <v>207</v>
      </c>
      <c r="H21" s="79">
        <v>0</v>
      </c>
      <c r="I21" s="79">
        <v>0</v>
      </c>
      <c r="J21" s="79">
        <v>0</v>
      </c>
      <c r="K21" s="79">
        <f t="shared" si="0"/>
        <v>0</v>
      </c>
      <c r="L21" s="79">
        <f>J21/'סכום נכסי הקרן'!$C$42*100</f>
        <v>0</v>
      </c>
    </row>
    <row r="22" spans="2:12">
      <c r="B22" s="80" t="s">
        <v>208</v>
      </c>
      <c r="D22" s="16"/>
      <c r="I22" s="81">
        <v>0</v>
      </c>
      <c r="J22" s="81">
        <v>0</v>
      </c>
      <c r="K22" s="81">
        <f t="shared" si="0"/>
        <v>0</v>
      </c>
      <c r="L22" s="81">
        <f>J22/'סכום נכסי הקרן'!$C$42*100</f>
        <v>0</v>
      </c>
    </row>
    <row r="23" spans="2:12">
      <c r="B23" t="s">
        <v>207</v>
      </c>
      <c r="C23" t="s">
        <v>207</v>
      </c>
      <c r="D23" s="16"/>
      <c r="E23" t="s">
        <v>207</v>
      </c>
      <c r="G23" t="s">
        <v>207</v>
      </c>
      <c r="H23" s="79">
        <v>0</v>
      </c>
      <c r="I23" s="79">
        <v>0</v>
      </c>
      <c r="J23" s="79">
        <v>0</v>
      </c>
      <c r="K23" s="79">
        <f t="shared" si="0"/>
        <v>0</v>
      </c>
      <c r="L23" s="79">
        <f>J23/'סכום נכסי הקרן'!$C$42*100</f>
        <v>0</v>
      </c>
    </row>
    <row r="24" spans="2:12">
      <c r="B24" s="80" t="s">
        <v>209</v>
      </c>
      <c r="D24" s="16"/>
      <c r="I24" s="81">
        <v>0</v>
      </c>
      <c r="J24" s="81">
        <v>0</v>
      </c>
      <c r="K24" s="81">
        <f t="shared" si="0"/>
        <v>0</v>
      </c>
      <c r="L24" s="81">
        <f>J24/'סכום נכסי הקרן'!$C$42*100</f>
        <v>0</v>
      </c>
    </row>
    <row r="25" spans="2:12">
      <c r="B25" t="s">
        <v>207</v>
      </c>
      <c r="C25" t="s">
        <v>207</v>
      </c>
      <c r="D25" s="16"/>
      <c r="E25" t="s">
        <v>207</v>
      </c>
      <c r="G25" t="s">
        <v>207</v>
      </c>
      <c r="H25" s="79">
        <v>0</v>
      </c>
      <c r="I25" s="79">
        <v>0</v>
      </c>
      <c r="J25" s="79">
        <v>0</v>
      </c>
      <c r="K25" s="79">
        <f t="shared" si="0"/>
        <v>0</v>
      </c>
      <c r="L25" s="79">
        <f>J25/'סכום נכסי הקרן'!$C$42*100</f>
        <v>0</v>
      </c>
    </row>
    <row r="26" spans="2:12">
      <c r="B26" s="80" t="s">
        <v>210</v>
      </c>
      <c r="D26" s="16"/>
      <c r="I26" s="81">
        <v>0</v>
      </c>
      <c r="J26" s="81">
        <v>0</v>
      </c>
      <c r="K26" s="81">
        <f t="shared" si="0"/>
        <v>0</v>
      </c>
      <c r="L26" s="81">
        <f>J26/'סכום נכסי הקרן'!$C$42*100</f>
        <v>0</v>
      </c>
    </row>
    <row r="27" spans="2:12">
      <c r="B27" t="s">
        <v>207</v>
      </c>
      <c r="C27" t="s">
        <v>207</v>
      </c>
      <c r="D27" s="16"/>
      <c r="E27" t="s">
        <v>207</v>
      </c>
      <c r="G27" t="s">
        <v>207</v>
      </c>
      <c r="H27" s="79">
        <v>0</v>
      </c>
      <c r="I27" s="79">
        <v>0</v>
      </c>
      <c r="J27" s="79">
        <v>0</v>
      </c>
      <c r="K27" s="79">
        <f t="shared" si="0"/>
        <v>0</v>
      </c>
      <c r="L27" s="79">
        <f>J27/'סכום נכסי הקרן'!$C$42*100</f>
        <v>0</v>
      </c>
    </row>
    <row r="28" spans="2:12">
      <c r="B28" s="80" t="s">
        <v>211</v>
      </c>
      <c r="D28" s="16"/>
      <c r="I28" s="81">
        <v>0</v>
      </c>
      <c r="J28" s="81">
        <v>0</v>
      </c>
      <c r="K28" s="81">
        <f t="shared" si="0"/>
        <v>0</v>
      </c>
      <c r="L28" s="81">
        <f>J28/'סכום נכסי הקרן'!$C$42*100</f>
        <v>0</v>
      </c>
    </row>
    <row r="29" spans="2:12">
      <c r="B29" t="s">
        <v>207</v>
      </c>
      <c r="C29" t="s">
        <v>207</v>
      </c>
      <c r="D29" s="16"/>
      <c r="E29" t="s">
        <v>207</v>
      </c>
      <c r="G29" t="s">
        <v>207</v>
      </c>
      <c r="H29" s="79">
        <v>0</v>
      </c>
      <c r="I29" s="79">
        <v>0</v>
      </c>
      <c r="J29" s="79">
        <v>0</v>
      </c>
      <c r="K29" s="79">
        <f t="shared" si="0"/>
        <v>0</v>
      </c>
      <c r="L29" s="79">
        <f>J29/'סכום נכסי הקרן'!$C$42*100</f>
        <v>0</v>
      </c>
    </row>
    <row r="30" spans="2:12">
      <c r="B30" s="80" t="s">
        <v>212</v>
      </c>
      <c r="D30" s="16"/>
      <c r="I30" s="81">
        <v>0</v>
      </c>
      <c r="J30" s="81">
        <v>0</v>
      </c>
      <c r="K30" s="81">
        <f t="shared" si="0"/>
        <v>0</v>
      </c>
      <c r="L30" s="81">
        <f>J30/'סכום נכסי הקרן'!$C$42*100</f>
        <v>0</v>
      </c>
    </row>
    <row r="31" spans="2:12">
      <c r="B31" s="80" t="s">
        <v>213</v>
      </c>
      <c r="D31" s="16"/>
      <c r="I31" s="81">
        <v>0</v>
      </c>
      <c r="J31" s="81">
        <v>0</v>
      </c>
      <c r="K31" s="81">
        <f t="shared" si="0"/>
        <v>0</v>
      </c>
      <c r="L31" s="81">
        <f>J31/'סכום נכסי הקרן'!$C$42*100</f>
        <v>0</v>
      </c>
    </row>
    <row r="32" spans="2:12">
      <c r="B32" t="s">
        <v>207</v>
      </c>
      <c r="C32" t="s">
        <v>207</v>
      </c>
      <c r="D32" s="16"/>
      <c r="E32" t="s">
        <v>207</v>
      </c>
      <c r="G32" t="s">
        <v>207</v>
      </c>
      <c r="H32" s="79">
        <v>0</v>
      </c>
      <c r="I32" s="79">
        <v>0</v>
      </c>
      <c r="J32" s="79">
        <v>0</v>
      </c>
      <c r="K32" s="79">
        <f t="shared" si="0"/>
        <v>0</v>
      </c>
      <c r="L32" s="79">
        <f>J32/'סכום נכסי הקרן'!$C$42*100</f>
        <v>0</v>
      </c>
    </row>
    <row r="33" spans="2:12">
      <c r="B33" s="80" t="s">
        <v>214</v>
      </c>
      <c r="D33" s="16"/>
      <c r="I33" s="81">
        <v>0</v>
      </c>
      <c r="J33" s="81">
        <v>0</v>
      </c>
      <c r="K33" s="81">
        <f t="shared" si="0"/>
        <v>0</v>
      </c>
      <c r="L33" s="81">
        <f>J33/'סכום נכסי הקרן'!$C$42*100</f>
        <v>0</v>
      </c>
    </row>
    <row r="34" spans="2:12">
      <c r="B34" t="s">
        <v>207</v>
      </c>
      <c r="C34" t="s">
        <v>207</v>
      </c>
      <c r="D34" s="16"/>
      <c r="E34" t="s">
        <v>207</v>
      </c>
      <c r="G34" t="s">
        <v>207</v>
      </c>
      <c r="H34" s="79">
        <v>0</v>
      </c>
      <c r="I34" s="79">
        <v>0</v>
      </c>
      <c r="J34" s="79">
        <v>0</v>
      </c>
      <c r="K34" s="79">
        <f t="shared" si="0"/>
        <v>0</v>
      </c>
      <c r="L34" s="79">
        <f>J34/'סכום נכסי הקרן'!$C$42*100</f>
        <v>0</v>
      </c>
    </row>
    <row r="35" spans="2:12">
      <c r="B35" t="s">
        <v>215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2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90" t="s">
        <v>190</v>
      </c>
    </row>
    <row r="2" spans="2:49">
      <c r="B2" s="2" t="s">
        <v>1</v>
      </c>
      <c r="C2" s="12" t="s">
        <v>1027</v>
      </c>
    </row>
    <row r="3" spans="2:49">
      <c r="B3" s="2" t="s">
        <v>2</v>
      </c>
      <c r="C3" s="90" t="s">
        <v>191</v>
      </c>
    </row>
    <row r="4" spans="2:49">
      <c r="B4" s="2" t="s">
        <v>3</v>
      </c>
      <c r="C4" s="90" t="s">
        <v>192</v>
      </c>
    </row>
    <row r="5" spans="2:49">
      <c r="B5" s="77" t="s">
        <v>193</v>
      </c>
      <c r="C5" t="s">
        <v>194</v>
      </c>
    </row>
    <row r="6" spans="2:49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49" ht="26.25" customHeight="1">
      <c r="B7" s="104" t="s">
        <v>149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-5418950</v>
      </c>
      <c r="H11" s="7"/>
      <c r="I11" s="78">
        <v>269.0045474485018</v>
      </c>
      <c r="J11" s="78">
        <v>100</v>
      </c>
      <c r="K11" s="78">
        <v>0.2</v>
      </c>
      <c r="AW11" s="16"/>
    </row>
    <row r="12" spans="2:49">
      <c r="B12" s="80" t="s">
        <v>196</v>
      </c>
      <c r="C12" s="16"/>
      <c r="D12" s="16"/>
      <c r="G12" s="81">
        <v>-5418950</v>
      </c>
      <c r="I12" s="81">
        <v>269.0045474485018</v>
      </c>
      <c r="J12" s="81">
        <v>100</v>
      </c>
      <c r="K12" s="81">
        <v>0.2</v>
      </c>
    </row>
    <row r="13" spans="2:49">
      <c r="B13" s="80" t="s">
        <v>901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207</v>
      </c>
      <c r="C14" t="s">
        <v>207</v>
      </c>
      <c r="D14" t="s">
        <v>207</v>
      </c>
      <c r="E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902</v>
      </c>
      <c r="C15" s="16"/>
      <c r="D15" s="16"/>
      <c r="G15" s="81">
        <v>-5081750</v>
      </c>
      <c r="I15" s="81">
        <v>284.42228933712164</v>
      </c>
      <c r="J15" s="81">
        <v>105.73</v>
      </c>
      <c r="K15" s="81">
        <v>0.21</v>
      </c>
    </row>
    <row r="16" spans="2:49">
      <c r="B16" t="s">
        <v>963</v>
      </c>
      <c r="C16" t="s">
        <v>964</v>
      </c>
      <c r="D16" t="s">
        <v>129</v>
      </c>
      <c r="E16" t="s">
        <v>112</v>
      </c>
      <c r="F16" t="s">
        <v>965</v>
      </c>
      <c r="G16" s="79">
        <v>-150000</v>
      </c>
      <c r="H16" s="79">
        <v>-5.1523733333333332</v>
      </c>
      <c r="I16" s="79">
        <v>7.7285599999999999</v>
      </c>
      <c r="J16" s="79">
        <v>2.87</v>
      </c>
      <c r="K16" s="79">
        <v>0.01</v>
      </c>
    </row>
    <row r="17" spans="2:11">
      <c r="B17" t="s">
        <v>966</v>
      </c>
      <c r="C17" t="s">
        <v>967</v>
      </c>
      <c r="D17" t="s">
        <v>129</v>
      </c>
      <c r="E17" t="s">
        <v>112</v>
      </c>
      <c r="F17" t="s">
        <v>965</v>
      </c>
      <c r="G17" s="79">
        <v>-4181750</v>
      </c>
      <c r="H17" s="79">
        <v>-6.2222254251945719</v>
      </c>
      <c r="I17" s="79">
        <v>260.19791171807401</v>
      </c>
      <c r="J17" s="79">
        <v>96.73</v>
      </c>
      <c r="K17" s="79">
        <v>0.19</v>
      </c>
    </row>
    <row r="18" spans="2:11">
      <c r="B18" t="s">
        <v>968</v>
      </c>
      <c r="C18" t="s">
        <v>969</v>
      </c>
      <c r="D18" t="s">
        <v>129</v>
      </c>
      <c r="E18" t="s">
        <v>112</v>
      </c>
      <c r="F18" t="s">
        <v>970</v>
      </c>
      <c r="G18" s="79">
        <v>-250000</v>
      </c>
      <c r="H18" s="79">
        <v>-1.622833333333328</v>
      </c>
      <c r="I18" s="79">
        <v>4.0570833333333196</v>
      </c>
      <c r="J18" s="79">
        <v>1.51</v>
      </c>
      <c r="K18" s="79">
        <v>0</v>
      </c>
    </row>
    <row r="19" spans="2:11">
      <c r="B19" t="s">
        <v>971</v>
      </c>
      <c r="C19" t="s">
        <v>972</v>
      </c>
      <c r="D19" t="s">
        <v>129</v>
      </c>
      <c r="E19" t="s">
        <v>112</v>
      </c>
      <c r="F19" t="s">
        <v>973</v>
      </c>
      <c r="G19" s="79">
        <v>-150000</v>
      </c>
      <c r="H19" s="79">
        <v>-6.9221428571428669</v>
      </c>
      <c r="I19" s="79">
        <v>10.383214285714301</v>
      </c>
      <c r="J19" s="79">
        <v>3.86</v>
      </c>
      <c r="K19" s="79">
        <v>0.01</v>
      </c>
    </row>
    <row r="20" spans="2:11">
      <c r="B20" t="s">
        <v>974</v>
      </c>
      <c r="C20" t="s">
        <v>975</v>
      </c>
      <c r="D20" t="s">
        <v>129</v>
      </c>
      <c r="E20" t="s">
        <v>112</v>
      </c>
      <c r="F20" t="s">
        <v>976</v>
      </c>
      <c r="G20" s="79">
        <v>-100000</v>
      </c>
      <c r="H20" s="79">
        <v>-0.22302</v>
      </c>
      <c r="I20" s="79">
        <v>0.22302</v>
      </c>
      <c r="J20" s="79">
        <v>0.08</v>
      </c>
      <c r="K20" s="79">
        <v>0</v>
      </c>
    </row>
    <row r="21" spans="2:11">
      <c r="B21" t="s">
        <v>977</v>
      </c>
      <c r="C21" t="s">
        <v>978</v>
      </c>
      <c r="D21" t="s">
        <v>129</v>
      </c>
      <c r="E21" t="s">
        <v>112</v>
      </c>
      <c r="F21" t="s">
        <v>311</v>
      </c>
      <c r="G21" s="79">
        <v>-250000</v>
      </c>
      <c r="H21" s="79">
        <v>-0.73299999999999998</v>
      </c>
      <c r="I21" s="79">
        <v>1.8325</v>
      </c>
      <c r="J21" s="79">
        <v>0.68</v>
      </c>
      <c r="K21" s="79">
        <v>0</v>
      </c>
    </row>
    <row r="22" spans="2:11">
      <c r="B22" s="80" t="s">
        <v>961</v>
      </c>
      <c r="C22" s="16"/>
      <c r="D22" s="16"/>
      <c r="G22" s="81">
        <v>-337200</v>
      </c>
      <c r="I22" s="81">
        <v>-15.417741888619844</v>
      </c>
      <c r="J22" s="81">
        <v>-5.73</v>
      </c>
      <c r="K22" s="81">
        <v>-0.01</v>
      </c>
    </row>
    <row r="23" spans="2:11">
      <c r="B23" t="s">
        <v>979</v>
      </c>
      <c r="C23" t="s">
        <v>980</v>
      </c>
      <c r="D23" t="s">
        <v>129</v>
      </c>
      <c r="E23" t="s">
        <v>116</v>
      </c>
      <c r="F23" t="s">
        <v>531</v>
      </c>
      <c r="G23" s="79">
        <v>-306200</v>
      </c>
      <c r="H23" s="79">
        <v>5.0525423728813523</v>
      </c>
      <c r="I23" s="79">
        <v>-15.470884745762699</v>
      </c>
      <c r="J23" s="79">
        <v>-5.75</v>
      </c>
      <c r="K23" s="79">
        <v>-0.01</v>
      </c>
    </row>
    <row r="24" spans="2:11">
      <c r="B24" t="s">
        <v>981</v>
      </c>
      <c r="C24" t="s">
        <v>982</v>
      </c>
      <c r="D24" t="s">
        <v>129</v>
      </c>
      <c r="E24" t="s">
        <v>116</v>
      </c>
      <c r="F24" t="s">
        <v>983</v>
      </c>
      <c r="G24" s="79">
        <v>-31000</v>
      </c>
      <c r="H24" s="79">
        <v>-0.17142857142857096</v>
      </c>
      <c r="I24" s="79">
        <v>5.3142857142856999E-2</v>
      </c>
      <c r="J24" s="79">
        <v>0.02</v>
      </c>
      <c r="K24" s="79">
        <v>0</v>
      </c>
    </row>
    <row r="25" spans="2:11">
      <c r="B25" s="80" t="s">
        <v>903</v>
      </c>
      <c r="C25" s="16"/>
      <c r="D25" s="16"/>
      <c r="G25" s="81">
        <v>0</v>
      </c>
      <c r="I25" s="81">
        <v>0</v>
      </c>
      <c r="J25" s="81">
        <v>0</v>
      </c>
      <c r="K25" s="81">
        <v>0</v>
      </c>
    </row>
    <row r="26" spans="2:11">
      <c r="B26" t="s">
        <v>207</v>
      </c>
      <c r="C26" t="s">
        <v>207</v>
      </c>
      <c r="D26" t="s">
        <v>207</v>
      </c>
      <c r="E26" t="s">
        <v>207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</row>
    <row r="27" spans="2:11">
      <c r="B27" s="80" t="s">
        <v>578</v>
      </c>
      <c r="C27" s="16"/>
      <c r="D27" s="16"/>
      <c r="G27" s="81">
        <v>0</v>
      </c>
      <c r="I27" s="81">
        <v>0</v>
      </c>
      <c r="J27" s="81">
        <v>0</v>
      </c>
      <c r="K27" s="81">
        <v>0</v>
      </c>
    </row>
    <row r="28" spans="2:11">
      <c r="B28" t="s">
        <v>207</v>
      </c>
      <c r="C28" t="s">
        <v>207</v>
      </c>
      <c r="D28" t="s">
        <v>207</v>
      </c>
      <c r="E28" t="s">
        <v>207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212</v>
      </c>
      <c r="C29" s="16"/>
      <c r="D29" s="16"/>
      <c r="G29" s="81">
        <v>0</v>
      </c>
      <c r="I29" s="81">
        <v>0</v>
      </c>
      <c r="J29" s="81">
        <v>0</v>
      </c>
      <c r="K29" s="81">
        <v>0</v>
      </c>
    </row>
    <row r="30" spans="2:11">
      <c r="B30" s="80" t="s">
        <v>901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207</v>
      </c>
      <c r="C31" t="s">
        <v>207</v>
      </c>
      <c r="D31" t="s">
        <v>207</v>
      </c>
      <c r="E31" t="s">
        <v>207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s="80" t="s">
        <v>962</v>
      </c>
      <c r="C32" s="16"/>
      <c r="D32" s="16"/>
      <c r="G32" s="81">
        <v>0</v>
      </c>
      <c r="I32" s="81">
        <v>0</v>
      </c>
      <c r="J32" s="81">
        <v>0</v>
      </c>
      <c r="K32" s="81">
        <v>0</v>
      </c>
    </row>
    <row r="33" spans="2:11">
      <c r="B33" t="s">
        <v>207</v>
      </c>
      <c r="C33" t="s">
        <v>207</v>
      </c>
      <c r="D33" t="s">
        <v>207</v>
      </c>
      <c r="E33" t="s">
        <v>207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</row>
    <row r="34" spans="2:11">
      <c r="B34" s="80" t="s">
        <v>903</v>
      </c>
      <c r="C34" s="16"/>
      <c r="D34" s="16"/>
      <c r="G34" s="81">
        <v>0</v>
      </c>
      <c r="I34" s="81">
        <v>0</v>
      </c>
      <c r="J34" s="81">
        <v>0</v>
      </c>
      <c r="K34" s="81">
        <v>0</v>
      </c>
    </row>
    <row r="35" spans="2:11">
      <c r="B35" t="s">
        <v>207</v>
      </c>
      <c r="C35" t="s">
        <v>207</v>
      </c>
      <c r="D35" t="s">
        <v>207</v>
      </c>
      <c r="E35" t="s">
        <v>207</v>
      </c>
      <c r="G35" s="79">
        <v>0</v>
      </c>
      <c r="H35" s="79">
        <v>0</v>
      </c>
      <c r="I35" s="79">
        <v>0</v>
      </c>
      <c r="J35" s="79">
        <v>0</v>
      </c>
      <c r="K35" s="79">
        <v>0</v>
      </c>
    </row>
    <row r="36" spans="2:11">
      <c r="B36" s="80" t="s">
        <v>578</v>
      </c>
      <c r="C36" s="16"/>
      <c r="D36" s="16"/>
      <c r="G36" s="81">
        <v>0</v>
      </c>
      <c r="I36" s="81">
        <v>0</v>
      </c>
      <c r="J36" s="81">
        <v>0</v>
      </c>
      <c r="K36" s="81">
        <v>0</v>
      </c>
    </row>
    <row r="37" spans="2:11">
      <c r="B37" t="s">
        <v>207</v>
      </c>
      <c r="C37" t="s">
        <v>207</v>
      </c>
      <c r="D37" t="s">
        <v>207</v>
      </c>
      <c r="E37" t="s">
        <v>207</v>
      </c>
      <c r="G37" s="79">
        <v>0</v>
      </c>
      <c r="H37" s="79">
        <v>0</v>
      </c>
      <c r="I37" s="79">
        <v>0</v>
      </c>
      <c r="J37" s="79">
        <v>0</v>
      </c>
      <c r="K37" s="79">
        <v>0</v>
      </c>
    </row>
    <row r="38" spans="2:11">
      <c r="B38" t="s">
        <v>215</v>
      </c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90" t="s">
        <v>190</v>
      </c>
    </row>
    <row r="2" spans="2:78">
      <c r="B2" s="2" t="s">
        <v>1</v>
      </c>
      <c r="C2" s="12" t="s">
        <v>1027</v>
      </c>
    </row>
    <row r="3" spans="2:78">
      <c r="B3" s="2" t="s">
        <v>2</v>
      </c>
      <c r="C3" s="90" t="s">
        <v>191</v>
      </c>
    </row>
    <row r="4" spans="2:78">
      <c r="B4" s="2" t="s">
        <v>3</v>
      </c>
      <c r="C4" s="90" t="s">
        <v>192</v>
      </c>
    </row>
    <row r="5" spans="2:78">
      <c r="B5" s="77" t="s">
        <v>193</v>
      </c>
      <c r="C5" t="s">
        <v>194</v>
      </c>
    </row>
    <row r="6" spans="2:78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78" ht="26.25" customHeight="1">
      <c r="B7" s="104" t="s">
        <v>151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905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207</v>
      </c>
      <c r="C14" t="s">
        <v>207</v>
      </c>
      <c r="D14" s="16"/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906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207</v>
      </c>
      <c r="C16" t="s">
        <v>207</v>
      </c>
      <c r="D16" s="16"/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907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908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207</v>
      </c>
      <c r="C19" t="s">
        <v>207</v>
      </c>
      <c r="D19" s="16"/>
      <c r="E19" t="s">
        <v>207</v>
      </c>
      <c r="H19" s="79">
        <v>0</v>
      </c>
      <c r="I19" t="s">
        <v>207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909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207</v>
      </c>
      <c r="C21" t="s">
        <v>207</v>
      </c>
      <c r="D21" s="16"/>
      <c r="E21" t="s">
        <v>207</v>
      </c>
      <c r="H21" s="79">
        <v>0</v>
      </c>
      <c r="I21" t="s">
        <v>207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910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207</v>
      </c>
      <c r="C23" t="s">
        <v>207</v>
      </c>
      <c r="D23" s="16"/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911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207</v>
      </c>
      <c r="C25" t="s">
        <v>207</v>
      </c>
      <c r="D25" s="16"/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212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905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207</v>
      </c>
      <c r="C28" t="s">
        <v>207</v>
      </c>
      <c r="D28" s="16"/>
      <c r="E28" t="s">
        <v>207</v>
      </c>
      <c r="H28" s="79">
        <v>0</v>
      </c>
      <c r="I28" t="s">
        <v>207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906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207</v>
      </c>
      <c r="C30" t="s">
        <v>207</v>
      </c>
      <c r="D30" s="16"/>
      <c r="E30" t="s">
        <v>207</v>
      </c>
      <c r="H30" s="79">
        <v>0</v>
      </c>
      <c r="I30" t="s">
        <v>207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907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908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207</v>
      </c>
      <c r="C33" t="s">
        <v>207</v>
      </c>
      <c r="D33" s="16"/>
      <c r="E33" t="s">
        <v>207</v>
      </c>
      <c r="H33" s="79">
        <v>0</v>
      </c>
      <c r="I33" t="s">
        <v>207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909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207</v>
      </c>
      <c r="C35" t="s">
        <v>207</v>
      </c>
      <c r="D35" s="16"/>
      <c r="E35" t="s">
        <v>207</v>
      </c>
      <c r="H35" s="79">
        <v>0</v>
      </c>
      <c r="I35" t="s">
        <v>207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910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207</v>
      </c>
      <c r="C37" t="s">
        <v>207</v>
      </c>
      <c r="D37" s="16"/>
      <c r="E37" t="s">
        <v>207</v>
      </c>
      <c r="H37" s="79">
        <v>0</v>
      </c>
      <c r="I37" t="s">
        <v>207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911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207</v>
      </c>
      <c r="C39" t="s">
        <v>207</v>
      </c>
      <c r="D39" s="16"/>
      <c r="E39" t="s">
        <v>207</v>
      </c>
      <c r="H39" s="79">
        <v>0</v>
      </c>
      <c r="I39" t="s">
        <v>207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2"/>
  <sheetViews>
    <sheetView rightToLeft="1" workbookViewId="0">
      <selection activeCell="F22" sqref="F2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90" t="s">
        <v>190</v>
      </c>
    </row>
    <row r="2" spans="2:59">
      <c r="B2" s="2" t="s">
        <v>1</v>
      </c>
      <c r="C2" s="12" t="s">
        <v>1027</v>
      </c>
    </row>
    <row r="3" spans="2:59">
      <c r="B3" s="2" t="s">
        <v>2</v>
      </c>
      <c r="C3" s="90" t="s">
        <v>191</v>
      </c>
    </row>
    <row r="4" spans="2:59">
      <c r="B4" s="2" t="s">
        <v>3</v>
      </c>
      <c r="C4" s="90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104" t="s">
        <v>152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87">
        <v>0</v>
      </c>
      <c r="H11" s="18"/>
      <c r="I11" s="18"/>
      <c r="J11" s="87">
        <v>1.97</v>
      </c>
      <c r="K11" s="87">
        <v>29600.9</v>
      </c>
      <c r="L11" s="7"/>
      <c r="M11" s="87">
        <v>30.604370509999999</v>
      </c>
      <c r="N11" s="87">
        <v>100</v>
      </c>
      <c r="O11" s="87">
        <v>0.02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8" t="s">
        <v>196</v>
      </c>
      <c r="G12" s="89">
        <v>0</v>
      </c>
      <c r="J12" s="89">
        <v>1.97</v>
      </c>
      <c r="K12" s="89">
        <v>29600.9</v>
      </c>
      <c r="M12" s="89">
        <v>30.604370509999999</v>
      </c>
      <c r="N12" s="89">
        <v>100</v>
      </c>
      <c r="O12" s="89">
        <v>0.02</v>
      </c>
    </row>
    <row r="13" spans="2:59">
      <c r="B13" s="88" t="s">
        <v>984</v>
      </c>
      <c r="G13" s="89">
        <v>0</v>
      </c>
      <c r="J13" s="89">
        <v>0</v>
      </c>
      <c r="K13" s="89">
        <v>0</v>
      </c>
      <c r="M13" s="89">
        <v>0</v>
      </c>
      <c r="N13" s="89">
        <v>0</v>
      </c>
      <c r="O13" s="89">
        <v>0</v>
      </c>
    </row>
    <row r="14" spans="2:59">
      <c r="B14" t="s">
        <v>207</v>
      </c>
      <c r="D14" t="s">
        <v>207</v>
      </c>
      <c r="E14" t="s">
        <v>207</v>
      </c>
      <c r="G14" s="79">
        <v>0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8" t="s">
        <v>985</v>
      </c>
      <c r="G15" s="89">
        <v>0</v>
      </c>
      <c r="J15" s="89">
        <v>0</v>
      </c>
      <c r="K15" s="89">
        <v>0</v>
      </c>
      <c r="M15" s="89">
        <v>0</v>
      </c>
      <c r="N15" s="89">
        <v>0</v>
      </c>
      <c r="O15" s="89">
        <v>0</v>
      </c>
    </row>
    <row r="16" spans="2:59">
      <c r="B16" t="s">
        <v>207</v>
      </c>
      <c r="D16" t="s">
        <v>207</v>
      </c>
      <c r="E16" t="s">
        <v>207</v>
      </c>
      <c r="G16" s="79">
        <v>0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8" t="s">
        <v>986</v>
      </c>
      <c r="G17" s="89">
        <v>0</v>
      </c>
      <c r="J17" s="89">
        <v>0</v>
      </c>
      <c r="K17" s="89">
        <v>0</v>
      </c>
      <c r="M17" s="89">
        <v>0</v>
      </c>
      <c r="N17" s="89">
        <v>0</v>
      </c>
      <c r="O17" s="89">
        <v>0</v>
      </c>
    </row>
    <row r="18" spans="2:15">
      <c r="B18" t="s">
        <v>207</v>
      </c>
      <c r="D18" t="s">
        <v>207</v>
      </c>
      <c r="E18" t="s">
        <v>207</v>
      </c>
      <c r="G18" s="79">
        <v>0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8" t="s">
        <v>987</v>
      </c>
      <c r="G19" s="89">
        <v>0</v>
      </c>
      <c r="J19" s="89">
        <v>1.97</v>
      </c>
      <c r="K19" s="89">
        <v>29600.9</v>
      </c>
      <c r="M19" s="89">
        <v>30.604370509999999</v>
      </c>
      <c r="N19" s="89">
        <v>100</v>
      </c>
      <c r="O19" s="89">
        <v>0.02</v>
      </c>
    </row>
    <row r="20" spans="2:15">
      <c r="B20" t="s">
        <v>1026</v>
      </c>
      <c r="C20" t="s">
        <v>988</v>
      </c>
      <c r="D20" t="s">
        <v>989</v>
      </c>
      <c r="E20" t="s">
        <v>369</v>
      </c>
      <c r="F20" t="s">
        <v>157</v>
      </c>
      <c r="G20" s="79">
        <v>2.88</v>
      </c>
      <c r="H20" t="s">
        <v>108</v>
      </c>
      <c r="I20" s="79">
        <v>3.88</v>
      </c>
      <c r="J20" s="79">
        <v>2.98</v>
      </c>
      <c r="K20" s="79">
        <v>14800.45</v>
      </c>
      <c r="L20" s="79">
        <v>102.98</v>
      </c>
      <c r="M20" s="79">
        <v>15.24150341</v>
      </c>
      <c r="N20" s="79">
        <v>49.8</v>
      </c>
      <c r="O20" s="79">
        <v>0.01</v>
      </c>
    </row>
    <row r="21" spans="2:15">
      <c r="B21" t="s">
        <v>1026</v>
      </c>
      <c r="C21" t="s">
        <v>988</v>
      </c>
      <c r="D21" t="s">
        <v>990</v>
      </c>
      <c r="E21" t="s">
        <v>369</v>
      </c>
      <c r="F21" t="s">
        <v>157</v>
      </c>
      <c r="G21" s="79">
        <v>2.74</v>
      </c>
      <c r="H21" t="s">
        <v>108</v>
      </c>
      <c r="I21" s="79">
        <v>2.2999999999999998</v>
      </c>
      <c r="J21" s="79">
        <v>0.97</v>
      </c>
      <c r="K21" s="79">
        <v>14800.45</v>
      </c>
      <c r="L21" s="79">
        <v>103.8</v>
      </c>
      <c r="M21" s="79">
        <v>15.362867100000001</v>
      </c>
      <c r="N21" s="79">
        <v>50.2</v>
      </c>
      <c r="O21" s="79">
        <v>0.01</v>
      </c>
    </row>
    <row r="22" spans="2:15">
      <c r="B22" s="88" t="s">
        <v>991</v>
      </c>
      <c r="G22" s="89">
        <v>0</v>
      </c>
      <c r="J22" s="89">
        <v>0</v>
      </c>
      <c r="K22" s="89">
        <v>0</v>
      </c>
      <c r="M22" s="89">
        <v>0</v>
      </c>
      <c r="N22" s="89">
        <v>0</v>
      </c>
      <c r="O22" s="89">
        <v>0</v>
      </c>
    </row>
    <row r="23" spans="2:15">
      <c r="B23" t="s">
        <v>207</v>
      </c>
      <c r="D23" t="s">
        <v>207</v>
      </c>
      <c r="E23" t="s">
        <v>207</v>
      </c>
      <c r="G23" s="79">
        <v>0</v>
      </c>
      <c r="H23" t="s">
        <v>207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</row>
    <row r="24" spans="2:15">
      <c r="B24" s="88" t="s">
        <v>992</v>
      </c>
      <c r="G24" s="89">
        <v>0</v>
      </c>
      <c r="J24" s="89">
        <v>0</v>
      </c>
      <c r="K24" s="89">
        <v>0</v>
      </c>
      <c r="M24" s="89">
        <v>0</v>
      </c>
      <c r="N24" s="89">
        <v>0</v>
      </c>
      <c r="O24" s="89">
        <v>0</v>
      </c>
    </row>
    <row r="25" spans="2:15">
      <c r="B25" s="88" t="s">
        <v>993</v>
      </c>
      <c r="G25" s="89">
        <v>0</v>
      </c>
      <c r="J25" s="89">
        <v>0</v>
      </c>
      <c r="K25" s="89">
        <v>0</v>
      </c>
      <c r="M25" s="89">
        <v>0</v>
      </c>
      <c r="N25" s="89">
        <v>0</v>
      </c>
      <c r="O25" s="89">
        <v>0</v>
      </c>
    </row>
    <row r="26" spans="2:15">
      <c r="B26" t="s">
        <v>207</v>
      </c>
      <c r="D26" t="s">
        <v>207</v>
      </c>
      <c r="E26" t="s">
        <v>207</v>
      </c>
      <c r="G26" s="79">
        <v>0</v>
      </c>
      <c r="H26" t="s">
        <v>207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</row>
    <row r="27" spans="2:15">
      <c r="B27" s="88" t="s">
        <v>994</v>
      </c>
      <c r="G27" s="89">
        <v>0</v>
      </c>
      <c r="J27" s="89">
        <v>0</v>
      </c>
      <c r="K27" s="89">
        <v>0</v>
      </c>
      <c r="M27" s="89">
        <v>0</v>
      </c>
      <c r="N27" s="89">
        <v>0</v>
      </c>
      <c r="O27" s="89">
        <v>0</v>
      </c>
    </row>
    <row r="28" spans="2:15">
      <c r="B28" t="s">
        <v>207</v>
      </c>
      <c r="D28" t="s">
        <v>207</v>
      </c>
      <c r="E28" t="s">
        <v>207</v>
      </c>
      <c r="G28" s="79">
        <v>0</v>
      </c>
      <c r="H28" t="s">
        <v>207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</row>
    <row r="29" spans="2:15">
      <c r="B29" s="88" t="s">
        <v>995</v>
      </c>
      <c r="G29" s="89">
        <v>0</v>
      </c>
      <c r="J29" s="89">
        <v>0</v>
      </c>
      <c r="K29" s="89">
        <v>0</v>
      </c>
      <c r="M29" s="89">
        <v>0</v>
      </c>
      <c r="N29" s="89">
        <v>0</v>
      </c>
      <c r="O29" s="89">
        <v>0</v>
      </c>
    </row>
    <row r="30" spans="2:15">
      <c r="B30" t="s">
        <v>207</v>
      </c>
      <c r="D30" t="s">
        <v>207</v>
      </c>
      <c r="E30" t="s">
        <v>207</v>
      </c>
      <c r="G30" s="79">
        <v>0</v>
      </c>
      <c r="H30" t="s">
        <v>207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</row>
    <row r="31" spans="2:15">
      <c r="B31" s="88" t="s">
        <v>996</v>
      </c>
      <c r="G31" s="89">
        <v>0</v>
      </c>
      <c r="J31" s="89">
        <v>0</v>
      </c>
      <c r="K31" s="89">
        <v>0</v>
      </c>
      <c r="M31" s="89">
        <v>0</v>
      </c>
      <c r="N31" s="89">
        <v>0</v>
      </c>
      <c r="O31" s="89">
        <v>0</v>
      </c>
    </row>
    <row r="32" spans="2:15">
      <c r="B32" t="s">
        <v>207</v>
      </c>
      <c r="D32" t="s">
        <v>207</v>
      </c>
      <c r="E32" t="s">
        <v>207</v>
      </c>
      <c r="G32" s="79">
        <v>0</v>
      </c>
      <c r="H32" t="s">
        <v>207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</row>
    <row r="33" spans="2:15">
      <c r="B33" s="88" t="s">
        <v>212</v>
      </c>
      <c r="G33" s="89">
        <v>0</v>
      </c>
      <c r="J33" s="89">
        <v>0</v>
      </c>
      <c r="K33" s="89">
        <v>0</v>
      </c>
      <c r="M33" s="89">
        <v>0</v>
      </c>
      <c r="N33" s="89">
        <v>0</v>
      </c>
      <c r="O33" s="89">
        <v>0</v>
      </c>
    </row>
    <row r="34" spans="2:15">
      <c r="B34" s="88" t="s">
        <v>997</v>
      </c>
      <c r="G34" s="89">
        <v>0</v>
      </c>
      <c r="J34" s="89">
        <v>0</v>
      </c>
      <c r="K34" s="89">
        <v>0</v>
      </c>
      <c r="M34" s="89">
        <v>0</v>
      </c>
      <c r="N34" s="89">
        <v>0</v>
      </c>
      <c r="O34" s="89">
        <v>0</v>
      </c>
    </row>
    <row r="35" spans="2:15">
      <c r="B35" t="s">
        <v>207</v>
      </c>
      <c r="D35" t="s">
        <v>207</v>
      </c>
      <c r="E35" t="s">
        <v>207</v>
      </c>
      <c r="G35" s="79">
        <v>0</v>
      </c>
      <c r="H35" t="s">
        <v>207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</row>
    <row r="36" spans="2:15">
      <c r="B36" s="88" t="s">
        <v>986</v>
      </c>
      <c r="G36" s="89">
        <v>0</v>
      </c>
      <c r="J36" s="89">
        <v>0</v>
      </c>
      <c r="K36" s="89">
        <v>0</v>
      </c>
      <c r="M36" s="89">
        <v>0</v>
      </c>
      <c r="N36" s="89">
        <v>0</v>
      </c>
      <c r="O36" s="89">
        <v>0</v>
      </c>
    </row>
    <row r="37" spans="2:15">
      <c r="B37" t="s">
        <v>207</v>
      </c>
      <c r="D37" t="s">
        <v>207</v>
      </c>
      <c r="E37" t="s">
        <v>207</v>
      </c>
      <c r="G37" s="79">
        <v>0</v>
      </c>
      <c r="H37" t="s">
        <v>207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</row>
    <row r="38" spans="2:15">
      <c r="B38" s="88" t="s">
        <v>987</v>
      </c>
      <c r="G38" s="89">
        <v>0</v>
      </c>
      <c r="J38" s="89">
        <v>0</v>
      </c>
      <c r="K38" s="89">
        <v>0</v>
      </c>
      <c r="M38" s="89">
        <v>0</v>
      </c>
      <c r="N38" s="89">
        <v>0</v>
      </c>
      <c r="O38" s="89">
        <v>0</v>
      </c>
    </row>
    <row r="39" spans="2:15">
      <c r="B39" t="s">
        <v>207</v>
      </c>
      <c r="D39" t="s">
        <v>207</v>
      </c>
      <c r="E39" t="s">
        <v>207</v>
      </c>
      <c r="G39" s="79">
        <v>0</v>
      </c>
      <c r="H39" t="s">
        <v>207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</row>
    <row r="40" spans="2:15">
      <c r="B40" s="88" t="s">
        <v>996</v>
      </c>
      <c r="G40" s="89">
        <v>0</v>
      </c>
      <c r="J40" s="89">
        <v>0</v>
      </c>
      <c r="K40" s="89">
        <v>0</v>
      </c>
      <c r="M40" s="89">
        <v>0</v>
      </c>
      <c r="N40" s="89">
        <v>0</v>
      </c>
      <c r="O40" s="89">
        <v>0</v>
      </c>
    </row>
    <row r="41" spans="2:15">
      <c r="B41" t="s">
        <v>207</v>
      </c>
      <c r="D41" t="s">
        <v>207</v>
      </c>
      <c r="E41" t="s">
        <v>207</v>
      </c>
      <c r="G41" s="79">
        <v>0</v>
      </c>
      <c r="H41" t="s">
        <v>207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</row>
    <row r="42" spans="2:15">
      <c r="B42" t="s">
        <v>215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90" t="s">
        <v>190</v>
      </c>
    </row>
    <row r="2" spans="2:64">
      <c r="B2" s="2" t="s">
        <v>1</v>
      </c>
      <c r="C2" s="12" t="s">
        <v>1027</v>
      </c>
    </row>
    <row r="3" spans="2:64">
      <c r="B3" s="2" t="s">
        <v>2</v>
      </c>
      <c r="C3" s="90" t="s">
        <v>191</v>
      </c>
    </row>
    <row r="4" spans="2:64">
      <c r="B4" s="2" t="s">
        <v>3</v>
      </c>
      <c r="C4" s="90" t="s">
        <v>192</v>
      </c>
    </row>
    <row r="5" spans="2:64">
      <c r="B5" s="77" t="s">
        <v>193</v>
      </c>
      <c r="C5" t="s">
        <v>194</v>
      </c>
    </row>
    <row r="7" spans="2:64" ht="26.25" customHeight="1">
      <c r="B7" s="104" t="s">
        <v>159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917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207</v>
      </c>
      <c r="C14" t="s">
        <v>207</v>
      </c>
      <c r="E14" t="s">
        <v>207</v>
      </c>
      <c r="G14" s="79">
        <v>0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918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207</v>
      </c>
      <c r="C16" t="s">
        <v>207</v>
      </c>
      <c r="E16" t="s">
        <v>207</v>
      </c>
      <c r="G16" s="79">
        <v>0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998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207</v>
      </c>
      <c r="C18" t="s">
        <v>207</v>
      </c>
      <c r="E18" t="s">
        <v>207</v>
      </c>
      <c r="G18" s="79">
        <v>0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999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207</v>
      </c>
      <c r="C20" t="s">
        <v>207</v>
      </c>
      <c r="E20" t="s">
        <v>207</v>
      </c>
      <c r="G20" s="79">
        <v>0</v>
      </c>
      <c r="H20" t="s">
        <v>207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578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207</v>
      </c>
      <c r="C22" t="s">
        <v>207</v>
      </c>
      <c r="E22" t="s">
        <v>207</v>
      </c>
      <c r="G22" s="79">
        <v>0</v>
      </c>
      <c r="H22" t="s">
        <v>207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212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207</v>
      </c>
      <c r="C24" t="s">
        <v>207</v>
      </c>
      <c r="E24" t="s">
        <v>207</v>
      </c>
      <c r="G24" s="79">
        <v>0</v>
      </c>
      <c r="H24" t="s">
        <v>207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215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90" t="s">
        <v>190</v>
      </c>
    </row>
    <row r="2" spans="2:55">
      <c r="B2" s="2" t="s">
        <v>1</v>
      </c>
      <c r="C2" s="12" t="s">
        <v>1027</v>
      </c>
    </row>
    <row r="3" spans="2:55">
      <c r="B3" s="2" t="s">
        <v>2</v>
      </c>
      <c r="C3" s="90" t="s">
        <v>191</v>
      </c>
    </row>
    <row r="4" spans="2:55">
      <c r="B4" s="2" t="s">
        <v>3</v>
      </c>
      <c r="C4" s="90" t="s">
        <v>192</v>
      </c>
    </row>
    <row r="5" spans="2:55">
      <c r="B5" s="77" t="s">
        <v>193</v>
      </c>
      <c r="C5" t="s">
        <v>194</v>
      </c>
    </row>
    <row r="7" spans="2:55" ht="26.25" customHeight="1">
      <c r="B7" s="104" t="s">
        <v>162</v>
      </c>
      <c r="C7" s="105"/>
      <c r="D7" s="105"/>
      <c r="E7" s="105"/>
      <c r="F7" s="105"/>
      <c r="G7" s="105"/>
      <c r="H7" s="105"/>
      <c r="I7" s="10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1000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207</v>
      </c>
      <c r="D14" t="s">
        <v>207</v>
      </c>
      <c r="E14" s="79">
        <v>0</v>
      </c>
      <c r="F14" t="s">
        <v>207</v>
      </c>
      <c r="G14" s="79">
        <v>0</v>
      </c>
      <c r="H14" s="79">
        <v>0</v>
      </c>
      <c r="I14" s="79">
        <v>0</v>
      </c>
    </row>
    <row r="15" spans="2:55">
      <c r="B15" s="80" t="s">
        <v>1001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207</v>
      </c>
      <c r="D16" t="s">
        <v>207</v>
      </c>
      <c r="E16" s="79">
        <v>0</v>
      </c>
      <c r="F16" t="s">
        <v>207</v>
      </c>
      <c r="G16" s="79">
        <v>0</v>
      </c>
      <c r="H16" s="79">
        <v>0</v>
      </c>
      <c r="I16" s="79">
        <v>0</v>
      </c>
    </row>
    <row r="17" spans="2:9">
      <c r="B17" s="80" t="s">
        <v>212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1000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207</v>
      </c>
      <c r="D19" t="s">
        <v>207</v>
      </c>
      <c r="E19" s="79">
        <v>0</v>
      </c>
      <c r="F19" t="s">
        <v>207</v>
      </c>
      <c r="G19" s="79">
        <v>0</v>
      </c>
      <c r="H19" s="79">
        <v>0</v>
      </c>
      <c r="I19" s="79">
        <v>0</v>
      </c>
    </row>
    <row r="20" spans="2:9">
      <c r="B20" s="80" t="s">
        <v>1001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207</v>
      </c>
      <c r="D21" t="s">
        <v>207</v>
      </c>
      <c r="E21" s="79">
        <v>0</v>
      </c>
      <c r="F21" t="s">
        <v>207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0" t="s">
        <v>190</v>
      </c>
    </row>
    <row r="2" spans="2:60">
      <c r="B2" s="2" t="s">
        <v>1</v>
      </c>
      <c r="C2" s="12" t="s">
        <v>1027</v>
      </c>
    </row>
    <row r="3" spans="2:60">
      <c r="B3" s="2" t="s">
        <v>2</v>
      </c>
      <c r="C3" s="90" t="s">
        <v>191</v>
      </c>
    </row>
    <row r="4" spans="2:60">
      <c r="B4" s="2" t="s">
        <v>3</v>
      </c>
      <c r="C4" s="90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104" t="s">
        <v>169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207</v>
      </c>
      <c r="D13" t="s">
        <v>207</v>
      </c>
      <c r="E13" s="19"/>
      <c r="F13" s="79">
        <v>0</v>
      </c>
      <c r="G13" t="s">
        <v>207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212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207</v>
      </c>
      <c r="D15" t="s">
        <v>207</v>
      </c>
      <c r="E15" s="19"/>
      <c r="F15" s="79">
        <v>0</v>
      </c>
      <c r="G15" t="s">
        <v>207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0" t="s">
        <v>190</v>
      </c>
    </row>
    <row r="2" spans="2:60">
      <c r="B2" s="2" t="s">
        <v>1</v>
      </c>
      <c r="C2" s="12" t="s">
        <v>1027</v>
      </c>
    </row>
    <row r="3" spans="2:60">
      <c r="B3" s="2" t="s">
        <v>2</v>
      </c>
      <c r="C3" s="90" t="s">
        <v>191</v>
      </c>
    </row>
    <row r="4" spans="2:60">
      <c r="B4" s="2" t="s">
        <v>3</v>
      </c>
      <c r="C4" s="90" t="s">
        <v>192</v>
      </c>
    </row>
    <row r="5" spans="2:60">
      <c r="B5" s="77" t="s">
        <v>193</v>
      </c>
      <c r="C5" t="s">
        <v>194</v>
      </c>
    </row>
    <row r="7" spans="2:60" ht="26.25" customHeight="1">
      <c r="B7" s="104" t="s">
        <v>174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f>I12+I31</f>
        <v>-343.41363480000007</v>
      </c>
      <c r="J11" s="78">
        <f>I11/$I$11*100</f>
        <v>100</v>
      </c>
      <c r="K11" s="78">
        <f>I11/'סכום נכסי הקרן'!$C$42*100</f>
        <v>-0.25061389561435116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C12" s="15"/>
      <c r="D12" s="15"/>
      <c r="E12" s="15"/>
      <c r="F12" s="15"/>
      <c r="G12" s="15"/>
      <c r="H12" s="81">
        <v>0</v>
      </c>
      <c r="I12" s="81">
        <f>SUM(I13:I30)</f>
        <v>-343.41363480000007</v>
      </c>
      <c r="J12" s="81">
        <f t="shared" ref="J12:J32" si="0">I12/$I$11*100</f>
        <v>100</v>
      </c>
      <c r="K12" s="81">
        <f>I12/'סכום נכסי הקרן'!$C$42*100</f>
        <v>-0.25061389561435116</v>
      </c>
    </row>
    <row r="13" spans="2:60">
      <c r="B13" t="s">
        <v>1002</v>
      </c>
      <c r="C13" t="s">
        <v>1003</v>
      </c>
      <c r="D13" t="s">
        <v>207</v>
      </c>
      <c r="E13" t="s">
        <v>898</v>
      </c>
      <c r="F13" s="79">
        <v>0</v>
      </c>
      <c r="G13" t="s">
        <v>108</v>
      </c>
      <c r="H13" s="79">
        <v>0</v>
      </c>
      <c r="I13" s="79">
        <f>-64.34703-404.97748</f>
        <v>-469.32451000000003</v>
      </c>
      <c r="J13" s="79">
        <f t="shared" si="0"/>
        <v>136.66449506972225</v>
      </c>
      <c r="K13" s="79">
        <f>I13/'סכום נכסי הקרן'!$C$42*100</f>
        <v>-0.34250021501591377</v>
      </c>
    </row>
    <row r="14" spans="2:60">
      <c r="B14" t="s">
        <v>1004</v>
      </c>
      <c r="C14" t="s">
        <v>1005</v>
      </c>
      <c r="D14" t="s">
        <v>207</v>
      </c>
      <c r="E14" t="s">
        <v>898</v>
      </c>
      <c r="F14" s="79">
        <v>0</v>
      </c>
      <c r="G14" t="s">
        <v>108</v>
      </c>
      <c r="H14" s="79">
        <v>0</v>
      </c>
      <c r="I14" s="79">
        <v>-19.46377</v>
      </c>
      <c r="J14" s="79">
        <f t="shared" si="0"/>
        <v>5.6677336097430908</v>
      </c>
      <c r="K14" s="79">
        <f>I14/'סכום נכסי הקרן'!$C$42*100</f>
        <v>-1.4204127992421047E-2</v>
      </c>
    </row>
    <row r="15" spans="2:60">
      <c r="B15" t="s">
        <v>1006</v>
      </c>
      <c r="C15" t="s">
        <v>1007</v>
      </c>
      <c r="D15" t="s">
        <v>207</v>
      </c>
      <c r="E15" t="s">
        <v>898</v>
      </c>
      <c r="F15" s="79">
        <v>0</v>
      </c>
      <c r="G15" t="s">
        <v>108</v>
      </c>
      <c r="H15" s="79">
        <v>0</v>
      </c>
      <c r="I15" s="79">
        <v>5.83148</v>
      </c>
      <c r="J15" s="79">
        <f t="shared" si="0"/>
        <v>-1.6980921574055099</v>
      </c>
      <c r="K15" s="79">
        <f>I15/'סכום נכסי הקרן'!$C$42*100</f>
        <v>4.2556549067957273E-3</v>
      </c>
    </row>
    <row r="16" spans="2:60">
      <c r="B16" t="s">
        <v>1008</v>
      </c>
      <c r="C16" t="s">
        <v>261</v>
      </c>
      <c r="D16" t="s">
        <v>207</v>
      </c>
      <c r="E16" t="s">
        <v>157</v>
      </c>
      <c r="F16" s="79">
        <v>0</v>
      </c>
      <c r="G16" t="s">
        <v>108</v>
      </c>
      <c r="H16" s="79">
        <v>0</v>
      </c>
      <c r="I16" s="79">
        <v>57.973999999999997</v>
      </c>
      <c r="J16" s="79">
        <f t="shared" si="0"/>
        <v>-16.881682648903372</v>
      </c>
      <c r="K16" s="79">
        <f>I16/'סכום נכסי הקרן'!$C$42*100</f>
        <v>4.2307842531668721E-2</v>
      </c>
    </row>
    <row r="17" spans="2:11">
      <c r="B17" t="s">
        <v>1009</v>
      </c>
      <c r="C17" t="s">
        <v>269</v>
      </c>
      <c r="D17" t="s">
        <v>207</v>
      </c>
      <c r="E17" t="s">
        <v>157</v>
      </c>
      <c r="F17" s="79">
        <v>0</v>
      </c>
      <c r="G17" t="s">
        <v>108</v>
      </c>
      <c r="H17" s="79">
        <v>0</v>
      </c>
      <c r="I17" s="79">
        <v>42.977930000000001</v>
      </c>
      <c r="J17" s="79">
        <f t="shared" si="0"/>
        <v>-12.514916603421941</v>
      </c>
      <c r="K17" s="79">
        <f>I17/'סכום נכסי הקרן'!$C$42*100</f>
        <v>3.1364120032722966E-2</v>
      </c>
    </row>
    <row r="18" spans="2:11">
      <c r="B18" t="s">
        <v>1010</v>
      </c>
      <c r="C18" t="s">
        <v>674</v>
      </c>
      <c r="D18" t="s">
        <v>207</v>
      </c>
      <c r="E18" t="s">
        <v>898</v>
      </c>
      <c r="F18" s="79">
        <v>0</v>
      </c>
      <c r="G18" t="s">
        <v>108</v>
      </c>
      <c r="H18" s="79">
        <v>0</v>
      </c>
      <c r="I18" s="79">
        <v>2.0000100000000001</v>
      </c>
      <c r="J18" s="79">
        <f t="shared" si="0"/>
        <v>-0.58239097034245069</v>
      </c>
      <c r="K18" s="79">
        <f>I18/'סכום נכסי הקרן'!$C$42*100</f>
        <v>1.4595526984814359E-3</v>
      </c>
    </row>
    <row r="19" spans="2:11">
      <c r="B19" t="s">
        <v>1011</v>
      </c>
      <c r="C19" t="s">
        <v>605</v>
      </c>
      <c r="D19" t="s">
        <v>207</v>
      </c>
      <c r="E19" t="s">
        <v>155</v>
      </c>
      <c r="F19" s="79">
        <v>0</v>
      </c>
      <c r="G19" t="s">
        <v>108</v>
      </c>
      <c r="H19" s="79">
        <v>0</v>
      </c>
      <c r="I19" s="79">
        <v>2.59334</v>
      </c>
      <c r="J19" s="79">
        <f t="shared" si="0"/>
        <v>-0.755165123688327</v>
      </c>
      <c r="K19" s="79">
        <f>I19/'סכום נכסי הקרן'!$C$42*100</f>
        <v>1.8925487347962494E-3</v>
      </c>
    </row>
    <row r="20" spans="2:11">
      <c r="B20" t="s">
        <v>1012</v>
      </c>
      <c r="C20" t="s">
        <v>621</v>
      </c>
      <c r="D20" t="s">
        <v>207</v>
      </c>
      <c r="E20" t="s">
        <v>155</v>
      </c>
      <c r="F20" s="79">
        <v>0</v>
      </c>
      <c r="G20" t="s">
        <v>108</v>
      </c>
      <c r="H20" s="79">
        <v>0</v>
      </c>
      <c r="I20" s="79">
        <v>6.0976299999999997</v>
      </c>
      <c r="J20" s="79">
        <f t="shared" si="0"/>
        <v>-1.775593448277377</v>
      </c>
      <c r="K20" s="79">
        <f>I20/'סכום נכסי הקרן'!$C$42*100</f>
        <v>4.4498839110011235E-3</v>
      </c>
    </row>
    <row r="21" spans="2:11">
      <c r="B21" t="s">
        <v>1013</v>
      </c>
      <c r="C21" t="s">
        <v>637</v>
      </c>
      <c r="D21" t="s">
        <v>207</v>
      </c>
      <c r="E21" t="s">
        <v>156</v>
      </c>
      <c r="F21" s="79">
        <v>0</v>
      </c>
      <c r="G21" t="s">
        <v>108</v>
      </c>
      <c r="H21" s="79">
        <v>0</v>
      </c>
      <c r="I21" s="79">
        <v>10.499000000000001</v>
      </c>
      <c r="J21" s="79">
        <f t="shared" si="0"/>
        <v>-3.0572461125821317</v>
      </c>
      <c r="K21" s="79">
        <f>I21/'סכום נכסי הקרן'!$C$42*100</f>
        <v>7.6618835812603918E-3</v>
      </c>
    </row>
    <row r="22" spans="2:11">
      <c r="B22" t="s">
        <v>1014</v>
      </c>
      <c r="C22" t="s">
        <v>438</v>
      </c>
      <c r="D22" t="s">
        <v>207</v>
      </c>
      <c r="E22" t="s">
        <v>155</v>
      </c>
      <c r="F22" s="79">
        <v>0</v>
      </c>
      <c r="G22" t="s">
        <v>108</v>
      </c>
      <c r="H22" s="79">
        <v>0</v>
      </c>
      <c r="I22" s="79">
        <v>0.70559000000000005</v>
      </c>
      <c r="J22" s="79">
        <f t="shared" si="0"/>
        <v>-0.20546359506398953</v>
      </c>
      <c r="K22" s="79">
        <f>I22/'סכום נכסי הקרן'!$C$42*100</f>
        <v>5.1492031965915991E-4</v>
      </c>
    </row>
    <row r="23" spans="2:11">
      <c r="B23" t="s">
        <v>1015</v>
      </c>
      <c r="C23" t="s">
        <v>438</v>
      </c>
      <c r="D23" t="s">
        <v>207</v>
      </c>
      <c r="E23" t="s">
        <v>155</v>
      </c>
      <c r="F23" s="79">
        <v>0</v>
      </c>
      <c r="G23" t="s">
        <v>108</v>
      </c>
      <c r="H23" s="79">
        <v>0</v>
      </c>
      <c r="I23" s="79">
        <v>5.1330000000000001E-2</v>
      </c>
      <c r="J23" s="79">
        <f t="shared" si="0"/>
        <v>-1.4946989518891399E-2</v>
      </c>
      <c r="K23" s="79">
        <f>I23/'סכום נכסי הקרן'!$C$42*100</f>
        <v>3.7459232710362497E-5</v>
      </c>
    </row>
    <row r="24" spans="2:11">
      <c r="B24" t="s">
        <v>1016</v>
      </c>
      <c r="C24" t="s">
        <v>367</v>
      </c>
      <c r="D24" t="s">
        <v>207</v>
      </c>
      <c r="E24" t="s">
        <v>155</v>
      </c>
      <c r="F24" s="79">
        <v>0</v>
      </c>
      <c r="G24" t="s">
        <v>108</v>
      </c>
      <c r="H24" s="79">
        <v>0</v>
      </c>
      <c r="I24" s="79">
        <v>12.183809999999999</v>
      </c>
      <c r="J24" s="79">
        <f t="shared" si="0"/>
        <v>-3.5478527249204013</v>
      </c>
      <c r="K24" s="79">
        <f>I24/'סכום נכסי הקרן'!$C$42*100</f>
        <v>8.8914119245829277E-3</v>
      </c>
    </row>
    <row r="25" spans="2:11">
      <c r="B25" t="s">
        <v>1017</v>
      </c>
      <c r="C25" t="s">
        <v>721</v>
      </c>
      <c r="D25" t="s">
        <v>207</v>
      </c>
      <c r="E25" t="s">
        <v>155</v>
      </c>
      <c r="F25" s="79">
        <v>0</v>
      </c>
      <c r="G25" t="s">
        <v>108</v>
      </c>
      <c r="H25" s="79">
        <v>0</v>
      </c>
      <c r="I25" s="79">
        <v>2.4E-2</v>
      </c>
      <c r="J25" s="79">
        <f t="shared" si="0"/>
        <v>-6.9886567008259027E-3</v>
      </c>
      <c r="K25" s="79">
        <f>I25/'סכום נכסי הקרן'!$C$42*100</f>
        <v>1.7514544809053183E-5</v>
      </c>
    </row>
    <row r="26" spans="2:11">
      <c r="B26" t="s">
        <v>1018</v>
      </c>
      <c r="C26" t="s">
        <v>380</v>
      </c>
      <c r="D26" t="s">
        <v>207</v>
      </c>
      <c r="E26" t="s">
        <v>155</v>
      </c>
      <c r="F26" s="79">
        <v>0</v>
      </c>
      <c r="G26" t="s">
        <v>108</v>
      </c>
      <c r="H26" s="79">
        <v>0</v>
      </c>
      <c r="I26" s="79">
        <v>0.54</v>
      </c>
      <c r="J26" s="79">
        <f t="shared" si="0"/>
        <v>-0.15724477576858284</v>
      </c>
      <c r="K26" s="79">
        <f>I26/'סכום נכסי הקרן'!$C$42*100</f>
        <v>3.9407725820369665E-4</v>
      </c>
    </row>
    <row r="27" spans="2:11">
      <c r="B27" t="s">
        <v>1019</v>
      </c>
      <c r="C27" t="s">
        <v>380</v>
      </c>
      <c r="D27" t="s">
        <v>207</v>
      </c>
      <c r="E27" t="s">
        <v>155</v>
      </c>
      <c r="F27" s="79">
        <v>0</v>
      </c>
      <c r="G27" t="s">
        <v>108</v>
      </c>
      <c r="H27" s="79">
        <v>0</v>
      </c>
      <c r="I27" s="79">
        <v>0.27464</v>
      </c>
      <c r="J27" s="79">
        <f t="shared" si="0"/>
        <v>-7.9973528179784412E-2</v>
      </c>
      <c r="K27" s="79">
        <f>I27/'סכום נכסי הקרן'!$C$42*100</f>
        <v>2.0042477443159862E-4</v>
      </c>
    </row>
    <row r="28" spans="2:11">
      <c r="B28" t="s">
        <v>1020</v>
      </c>
      <c r="C28" t="s">
        <v>723</v>
      </c>
      <c r="D28" t="s">
        <v>207</v>
      </c>
      <c r="E28" t="s">
        <v>155</v>
      </c>
      <c r="F28" s="79">
        <v>0</v>
      </c>
      <c r="G28" t="s">
        <v>108</v>
      </c>
      <c r="H28" s="79">
        <v>0</v>
      </c>
      <c r="I28" s="79">
        <v>1.0119</v>
      </c>
      <c r="J28" s="79">
        <f t="shared" si="0"/>
        <v>-0.29465923814857214</v>
      </c>
      <c r="K28" s="79">
        <f>I28/'סכום נכסי הקרן'!$C$42*100</f>
        <v>7.3845699551170494E-4</v>
      </c>
    </row>
    <row r="29" spans="2:11">
      <c r="B29" t="s">
        <v>1021</v>
      </c>
      <c r="C29" t="s">
        <v>647</v>
      </c>
      <c r="D29" t="s">
        <v>207</v>
      </c>
      <c r="E29" t="s">
        <v>155</v>
      </c>
      <c r="F29" s="79">
        <v>0</v>
      </c>
      <c r="G29" t="s">
        <v>108</v>
      </c>
      <c r="H29" s="79">
        <v>0</v>
      </c>
      <c r="I29" s="79">
        <v>2.5466951999999998</v>
      </c>
      <c r="J29" s="79">
        <f t="shared" si="0"/>
        <v>-0.7415824364350484</v>
      </c>
      <c r="K29" s="79">
        <f>I29/'סכום נכסי הקרן'!$C$42*100</f>
        <v>1.8585086331416943E-3</v>
      </c>
    </row>
    <row r="30" spans="2:11">
      <c r="B30" t="s">
        <v>1022</v>
      </c>
      <c r="C30" t="s">
        <v>735</v>
      </c>
      <c r="D30" t="s">
        <v>207</v>
      </c>
      <c r="E30" t="s">
        <v>898</v>
      </c>
      <c r="F30" s="79">
        <v>0</v>
      </c>
      <c r="G30" t="s">
        <v>108</v>
      </c>
      <c r="H30" s="79">
        <v>0</v>
      </c>
      <c r="I30" s="79">
        <v>6.3289999999999999E-2</v>
      </c>
      <c r="J30" s="79">
        <f t="shared" si="0"/>
        <v>-1.8429670108136308E-2</v>
      </c>
      <c r="K30" s="79">
        <f>I30/'סכום נכסי הקרן'!$C$42*100</f>
        <v>4.6187314206874003E-5</v>
      </c>
    </row>
    <row r="31" spans="2:11">
      <c r="B31" s="80" t="s">
        <v>212</v>
      </c>
      <c r="D31" s="19"/>
      <c r="E31" s="19"/>
      <c r="F31" s="19"/>
      <c r="G31" s="19"/>
      <c r="H31" s="81">
        <v>0</v>
      </c>
      <c r="I31" s="81">
        <v>0</v>
      </c>
      <c r="J31" s="81">
        <f t="shared" si="0"/>
        <v>0</v>
      </c>
      <c r="K31" s="81">
        <f>I31/'סכום נכסי הקרן'!$C$42*100</f>
        <v>0</v>
      </c>
    </row>
    <row r="32" spans="2:11">
      <c r="B32" t="s">
        <v>207</v>
      </c>
      <c r="C32" t="s">
        <v>207</v>
      </c>
      <c r="D32" t="s">
        <v>207</v>
      </c>
      <c r="E32" s="19"/>
      <c r="F32" s="79">
        <v>0</v>
      </c>
      <c r="G32" t="s">
        <v>207</v>
      </c>
      <c r="H32" s="79">
        <v>0</v>
      </c>
      <c r="I32" s="79">
        <v>0</v>
      </c>
      <c r="J32" s="79">
        <f t="shared" si="0"/>
        <v>0</v>
      </c>
      <c r="K32" s="79">
        <f>I32/'סכום נכסי הקרן'!$C$42*100</f>
        <v>0</v>
      </c>
    </row>
    <row r="33" spans="2:8">
      <c r="B33" t="s">
        <v>215</v>
      </c>
      <c r="D33" s="19"/>
      <c r="E33" s="19"/>
      <c r="F33" s="19"/>
      <c r="G33" s="19"/>
      <c r="H33" s="19"/>
    </row>
    <row r="34" spans="2:8">
      <c r="D34" s="19"/>
      <c r="E34" s="19"/>
      <c r="F34" s="19"/>
      <c r="G34" s="19"/>
      <c r="H34" s="19"/>
    </row>
    <row r="35" spans="2:8">
      <c r="D35" s="19"/>
      <c r="E35" s="19"/>
      <c r="F35" s="19"/>
      <c r="G35" s="19"/>
      <c r="H35" s="19"/>
    </row>
    <row r="36" spans="2:8">
      <c r="D36" s="19"/>
      <c r="E36" s="19"/>
      <c r="F36" s="19"/>
      <c r="G36" s="19"/>
      <c r="H36" s="19"/>
    </row>
    <row r="37" spans="2:8">
      <c r="D37" s="19"/>
      <c r="E37" s="19"/>
      <c r="F37" s="19"/>
      <c r="G37" s="19"/>
      <c r="H37" s="19"/>
    </row>
    <row r="38" spans="2:8">
      <c r="D38" s="19"/>
      <c r="E38" s="19"/>
      <c r="F38" s="19"/>
      <c r="G38" s="19"/>
      <c r="H38" s="19"/>
    </row>
    <row r="39" spans="2:8">
      <c r="D39" s="19"/>
      <c r="E39" s="19"/>
      <c r="F39" s="19"/>
      <c r="G39" s="19"/>
      <c r="H39" s="19"/>
    </row>
    <row r="40" spans="2:8">
      <c r="D40" s="19"/>
      <c r="E40" s="19"/>
      <c r="F40" s="19"/>
      <c r="G40" s="19"/>
      <c r="H40" s="19"/>
    </row>
    <row r="41" spans="2:8">
      <c r="D41" s="19"/>
      <c r="E41" s="19"/>
      <c r="F41" s="19"/>
      <c r="G41" s="19"/>
      <c r="H41" s="19"/>
    </row>
    <row r="42" spans="2:8">
      <c r="D42" s="19"/>
      <c r="E42" s="19"/>
      <c r="F42" s="19"/>
      <c r="G42" s="19"/>
      <c r="H42" s="19"/>
    </row>
    <row r="43" spans="2:8">
      <c r="D43" s="19"/>
      <c r="E43" s="19"/>
      <c r="F43" s="19"/>
      <c r="G43" s="19"/>
      <c r="H43" s="19"/>
    </row>
    <row r="44" spans="2:8">
      <c r="D44" s="19"/>
      <c r="E44" s="19"/>
      <c r="F44" s="19"/>
      <c r="G44" s="19"/>
      <c r="H44" s="19"/>
    </row>
    <row r="45" spans="2:8">
      <c r="D45" s="19"/>
      <c r="E45" s="19"/>
      <c r="F45" s="19"/>
      <c r="G45" s="19"/>
      <c r="H45" s="19"/>
    </row>
    <row r="46" spans="2:8">
      <c r="D46" s="19"/>
      <c r="E46" s="19"/>
      <c r="F46" s="19"/>
      <c r="G46" s="19"/>
      <c r="H46" s="19"/>
    </row>
    <row r="47" spans="2:8">
      <c r="D47" s="19"/>
      <c r="E47" s="19"/>
      <c r="F47" s="19"/>
      <c r="G47" s="19"/>
      <c r="H47" s="19"/>
    </row>
    <row r="48" spans="2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90" t="s">
        <v>190</v>
      </c>
    </row>
    <row r="2" spans="2:17">
      <c r="B2" s="2" t="s">
        <v>1</v>
      </c>
      <c r="C2" s="12" t="s">
        <v>1027</v>
      </c>
    </row>
    <row r="3" spans="2:17">
      <c r="B3" s="2" t="s">
        <v>2</v>
      </c>
      <c r="C3" s="90" t="s">
        <v>191</v>
      </c>
    </row>
    <row r="4" spans="2:17">
      <c r="B4" s="2" t="s">
        <v>3</v>
      </c>
      <c r="C4" s="90" t="s">
        <v>192</v>
      </c>
    </row>
    <row r="5" spans="2:17">
      <c r="B5" s="77" t="s">
        <v>193</v>
      </c>
      <c r="C5" t="s">
        <v>194</v>
      </c>
    </row>
    <row r="7" spans="2:17" ht="26.25" customHeight="1">
      <c r="B7" s="104" t="s">
        <v>177</v>
      </c>
      <c r="C7" s="105"/>
      <c r="D7" s="10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82">
        <f>C12+C15</f>
        <v>293.61352725796257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3" t="s">
        <v>196</v>
      </c>
      <c r="C12" s="84">
        <f>SUM(C13:C14)</f>
        <v>152.49678400000002</v>
      </c>
    </row>
    <row r="13" spans="2:17">
      <c r="B13" t="s">
        <v>1023</v>
      </c>
      <c r="C13" s="79">
        <v>152.49678400000002</v>
      </c>
      <c r="D13" s="85">
        <v>44246</v>
      </c>
    </row>
    <row r="14" spans="2:17">
      <c r="B14"/>
      <c r="C14" s="79"/>
      <c r="D14" s="85"/>
    </row>
    <row r="15" spans="2:17">
      <c r="B15" s="83" t="s">
        <v>212</v>
      </c>
      <c r="C15" s="84">
        <f>SUM(C16:C49)</f>
        <v>141.11674325796255</v>
      </c>
    </row>
    <row r="16" spans="2:17">
      <c r="B16" t="s">
        <v>1024</v>
      </c>
      <c r="C16" s="79">
        <v>141.11674325796255</v>
      </c>
      <c r="D16" s="85">
        <v>45382</v>
      </c>
    </row>
    <row r="17" spans="2:4">
      <c r="B17"/>
      <c r="C17" s="79"/>
      <c r="D17" s="85"/>
    </row>
    <row r="18" spans="2:4">
      <c r="B18"/>
      <c r="C18" s="79"/>
      <c r="D18" s="85"/>
    </row>
    <row r="19" spans="2:4">
      <c r="B19"/>
      <c r="C19" s="79"/>
      <c r="D19" s="85"/>
    </row>
    <row r="20" spans="2:4">
      <c r="B20"/>
      <c r="C20" s="79"/>
      <c r="D20" s="85"/>
    </row>
    <row r="21" spans="2:4">
      <c r="B21"/>
      <c r="C21" s="79"/>
      <c r="D21" s="85"/>
    </row>
  </sheetData>
  <sheetProtection sheet="1" objects="1" scenarios="1"/>
  <mergeCells count="1">
    <mergeCell ref="B7:D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90" t="s">
        <v>190</v>
      </c>
    </row>
    <row r="2" spans="2:18">
      <c r="B2" s="2" t="s">
        <v>1</v>
      </c>
      <c r="C2" s="12" t="s">
        <v>1027</v>
      </c>
    </row>
    <row r="3" spans="2:18">
      <c r="B3" s="2" t="s">
        <v>2</v>
      </c>
      <c r="C3" s="90" t="s">
        <v>191</v>
      </c>
    </row>
    <row r="4" spans="2:18">
      <c r="B4" s="2" t="s">
        <v>3</v>
      </c>
      <c r="C4" s="90" t="s">
        <v>192</v>
      </c>
    </row>
    <row r="5" spans="2:18">
      <c r="B5" s="77" t="s">
        <v>193</v>
      </c>
      <c r="C5" t="s">
        <v>194</v>
      </c>
    </row>
    <row r="7" spans="2:18" ht="26.25" customHeight="1">
      <c r="B7" s="104" t="s">
        <v>181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278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243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279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578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212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280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281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90" t="s">
        <v>190</v>
      </c>
    </row>
    <row r="2" spans="2:18">
      <c r="B2" s="2" t="s">
        <v>1</v>
      </c>
      <c r="C2" s="12" t="s">
        <v>1027</v>
      </c>
    </row>
    <row r="3" spans="2:18">
      <c r="B3" s="2" t="s">
        <v>2</v>
      </c>
      <c r="C3" s="90" t="s">
        <v>191</v>
      </c>
    </row>
    <row r="4" spans="2:18">
      <c r="B4" s="2" t="s">
        <v>3</v>
      </c>
      <c r="C4" s="90" t="s">
        <v>192</v>
      </c>
    </row>
    <row r="5" spans="2:18">
      <c r="B5" s="77" t="s">
        <v>193</v>
      </c>
      <c r="C5" t="s">
        <v>194</v>
      </c>
    </row>
    <row r="7" spans="2:18" ht="26.25" customHeight="1">
      <c r="B7" s="104" t="s">
        <v>185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917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918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279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578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212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947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948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90" t="s">
        <v>190</v>
      </c>
    </row>
    <row r="2" spans="2:52">
      <c r="B2" s="2" t="s">
        <v>1</v>
      </c>
      <c r="C2" s="12" t="s">
        <v>1027</v>
      </c>
    </row>
    <row r="3" spans="2:52">
      <c r="B3" s="2" t="s">
        <v>2</v>
      </c>
      <c r="C3" s="90" t="s">
        <v>191</v>
      </c>
    </row>
    <row r="4" spans="2:52">
      <c r="B4" s="2" t="s">
        <v>3</v>
      </c>
      <c r="C4" s="90" t="s">
        <v>192</v>
      </c>
    </row>
    <row r="5" spans="2:52">
      <c r="B5" s="77" t="s">
        <v>193</v>
      </c>
      <c r="C5" t="s">
        <v>194</v>
      </c>
    </row>
    <row r="6" spans="2:52" ht="21.7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52" ht="27.7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5.18</v>
      </c>
      <c r="I11" s="7"/>
      <c r="J11" s="7"/>
      <c r="K11" s="78">
        <v>0.01</v>
      </c>
      <c r="L11" s="78">
        <v>20301591</v>
      </c>
      <c r="M11" s="7"/>
      <c r="N11" s="78">
        <v>23265.0479266</v>
      </c>
      <c r="O11" s="7"/>
      <c r="P11" s="78">
        <v>100</v>
      </c>
      <c r="Q11" s="78">
        <v>16.98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5.18</v>
      </c>
      <c r="K12" s="81">
        <v>0.01</v>
      </c>
      <c r="L12" s="81">
        <v>20301591</v>
      </c>
      <c r="N12" s="81">
        <v>23265.0479266</v>
      </c>
      <c r="P12" s="81">
        <v>100</v>
      </c>
      <c r="Q12" s="81">
        <v>16.98</v>
      </c>
    </row>
    <row r="13" spans="2:52">
      <c r="B13" s="80" t="s">
        <v>216</v>
      </c>
      <c r="C13" s="16"/>
      <c r="D13" s="16"/>
      <c r="H13" s="81">
        <v>4.8600000000000003</v>
      </c>
      <c r="K13" s="81">
        <v>0</v>
      </c>
      <c r="L13" s="81">
        <v>10505868</v>
      </c>
      <c r="N13" s="81">
        <v>12572.7318854</v>
      </c>
      <c r="P13" s="81">
        <v>54.04</v>
      </c>
      <c r="Q13" s="81">
        <v>9.18</v>
      </c>
    </row>
    <row r="14" spans="2:52">
      <c r="B14" s="80" t="s">
        <v>217</v>
      </c>
      <c r="C14" s="16"/>
      <c r="D14" s="16"/>
      <c r="H14" s="81">
        <v>4.8600000000000003</v>
      </c>
      <c r="K14" s="81">
        <v>0</v>
      </c>
      <c r="L14" s="81">
        <v>10505868</v>
      </c>
      <c r="N14" s="81">
        <v>12572.7318854</v>
      </c>
      <c r="P14" s="81">
        <v>54.04</v>
      </c>
      <c r="Q14" s="81">
        <v>9.18</v>
      </c>
    </row>
    <row r="15" spans="2:52">
      <c r="B15" t="s">
        <v>218</v>
      </c>
      <c r="C15" t="s">
        <v>219</v>
      </c>
      <c r="D15" t="s">
        <v>106</v>
      </c>
      <c r="E15" t="s">
        <v>220</v>
      </c>
      <c r="F15" t="s">
        <v>157</v>
      </c>
      <c r="G15" t="s">
        <v>221</v>
      </c>
      <c r="H15" s="79">
        <v>4</v>
      </c>
      <c r="I15" t="s">
        <v>108</v>
      </c>
      <c r="J15" s="79">
        <v>4</v>
      </c>
      <c r="K15" s="79">
        <v>0</v>
      </c>
      <c r="L15" s="79">
        <v>889000</v>
      </c>
      <c r="M15" s="79">
        <v>154.38</v>
      </c>
      <c r="N15" s="79">
        <v>1372.4382000000001</v>
      </c>
      <c r="O15" s="79">
        <v>0.01</v>
      </c>
      <c r="P15" s="79">
        <v>5.9</v>
      </c>
      <c r="Q15" s="79">
        <v>1</v>
      </c>
    </row>
    <row r="16" spans="2:52">
      <c r="B16" t="s">
        <v>222</v>
      </c>
      <c r="C16" t="s">
        <v>223</v>
      </c>
      <c r="D16" t="s">
        <v>106</v>
      </c>
      <c r="E16" t="s">
        <v>220</v>
      </c>
      <c r="F16" t="s">
        <v>157</v>
      </c>
      <c r="G16" t="s">
        <v>224</v>
      </c>
      <c r="H16" s="79">
        <v>6.47</v>
      </c>
      <c r="I16" t="s">
        <v>108</v>
      </c>
      <c r="J16" s="79">
        <v>4</v>
      </c>
      <c r="K16" s="79">
        <v>0</v>
      </c>
      <c r="L16" s="79">
        <v>31000</v>
      </c>
      <c r="M16" s="79">
        <v>156.35</v>
      </c>
      <c r="N16" s="79">
        <v>48.468499999999999</v>
      </c>
      <c r="O16" s="79">
        <v>0</v>
      </c>
      <c r="P16" s="79">
        <v>0.21</v>
      </c>
      <c r="Q16" s="79">
        <v>0.04</v>
      </c>
    </row>
    <row r="17" spans="2:17">
      <c r="B17" t="s">
        <v>225</v>
      </c>
      <c r="C17" t="s">
        <v>226</v>
      </c>
      <c r="D17" t="s">
        <v>106</v>
      </c>
      <c r="E17" t="s">
        <v>220</v>
      </c>
      <c r="F17" t="s">
        <v>157</v>
      </c>
      <c r="G17" t="s">
        <v>227</v>
      </c>
      <c r="H17" s="79">
        <v>1.05</v>
      </c>
      <c r="I17" t="s">
        <v>108</v>
      </c>
      <c r="J17" s="79">
        <v>3.5</v>
      </c>
      <c r="K17" s="79">
        <v>0</v>
      </c>
      <c r="L17" s="79">
        <v>2027630</v>
      </c>
      <c r="M17" s="79">
        <v>123.76</v>
      </c>
      <c r="N17" s="79">
        <v>2509.3948879999998</v>
      </c>
      <c r="O17" s="79">
        <v>0.01</v>
      </c>
      <c r="P17" s="79">
        <v>10.79</v>
      </c>
      <c r="Q17" s="79">
        <v>1.83</v>
      </c>
    </row>
    <row r="18" spans="2:17">
      <c r="B18" t="s">
        <v>228</v>
      </c>
      <c r="C18" t="s">
        <v>229</v>
      </c>
      <c r="D18" t="s">
        <v>106</v>
      </c>
      <c r="E18" t="s">
        <v>220</v>
      </c>
      <c r="F18" t="s">
        <v>157</v>
      </c>
      <c r="G18" t="s">
        <v>230</v>
      </c>
      <c r="H18" s="79">
        <v>6.17</v>
      </c>
      <c r="I18" t="s">
        <v>108</v>
      </c>
      <c r="J18" s="79">
        <v>1.75</v>
      </c>
      <c r="K18" s="79">
        <v>0</v>
      </c>
      <c r="L18" s="79">
        <v>205450</v>
      </c>
      <c r="M18" s="79">
        <v>110.29</v>
      </c>
      <c r="N18" s="79">
        <v>226.59080499999999</v>
      </c>
      <c r="O18" s="79">
        <v>0</v>
      </c>
      <c r="P18" s="79">
        <v>0.97</v>
      </c>
      <c r="Q18" s="79">
        <v>0.17</v>
      </c>
    </row>
    <row r="19" spans="2:17">
      <c r="B19" t="s">
        <v>231</v>
      </c>
      <c r="C19" t="s">
        <v>232</v>
      </c>
      <c r="D19" t="s">
        <v>106</v>
      </c>
      <c r="E19" t="s">
        <v>220</v>
      </c>
      <c r="F19" t="s">
        <v>157</v>
      </c>
      <c r="G19" t="s">
        <v>233</v>
      </c>
      <c r="H19" s="79">
        <v>2.5</v>
      </c>
      <c r="I19" t="s">
        <v>108</v>
      </c>
      <c r="J19" s="79">
        <v>3</v>
      </c>
      <c r="K19" s="79">
        <v>0</v>
      </c>
      <c r="L19" s="79">
        <v>462500</v>
      </c>
      <c r="M19" s="79">
        <v>118.9</v>
      </c>
      <c r="N19" s="79">
        <v>549.91250000000002</v>
      </c>
      <c r="O19" s="79">
        <v>0</v>
      </c>
      <c r="P19" s="79">
        <v>2.36</v>
      </c>
      <c r="Q19" s="79">
        <v>0.4</v>
      </c>
    </row>
    <row r="20" spans="2:17">
      <c r="B20" t="s">
        <v>234</v>
      </c>
      <c r="C20" t="s">
        <v>235</v>
      </c>
      <c r="D20" t="s">
        <v>106</v>
      </c>
      <c r="E20" t="s">
        <v>220</v>
      </c>
      <c r="F20" t="s">
        <v>157</v>
      </c>
      <c r="G20" t="s">
        <v>236</v>
      </c>
      <c r="H20" s="79">
        <v>3.58</v>
      </c>
      <c r="I20" t="s">
        <v>108</v>
      </c>
      <c r="J20" s="79">
        <v>0.1</v>
      </c>
      <c r="K20" s="79">
        <v>0</v>
      </c>
      <c r="L20" s="79">
        <v>4752462</v>
      </c>
      <c r="M20" s="79">
        <v>100</v>
      </c>
      <c r="N20" s="79">
        <v>4752.4620000000004</v>
      </c>
      <c r="O20" s="79">
        <v>0.04</v>
      </c>
      <c r="P20" s="79">
        <v>20.43</v>
      </c>
      <c r="Q20" s="79">
        <v>3.47</v>
      </c>
    </row>
    <row r="21" spans="2:17">
      <c r="B21" t="s">
        <v>237</v>
      </c>
      <c r="C21" t="s">
        <v>238</v>
      </c>
      <c r="D21" t="s">
        <v>106</v>
      </c>
      <c r="E21" t="s">
        <v>220</v>
      </c>
      <c r="F21" t="s">
        <v>157</v>
      </c>
      <c r="G21" t="s">
        <v>239</v>
      </c>
      <c r="H21" s="79">
        <v>14.45</v>
      </c>
      <c r="I21" t="s">
        <v>108</v>
      </c>
      <c r="J21" s="79">
        <v>4</v>
      </c>
      <c r="K21" s="79">
        <v>0.01</v>
      </c>
      <c r="L21" s="79">
        <v>1037026</v>
      </c>
      <c r="M21" s="79">
        <v>174.74</v>
      </c>
      <c r="N21" s="79">
        <v>1812.0992323999999</v>
      </c>
      <c r="O21" s="79">
        <v>0.01</v>
      </c>
      <c r="P21" s="79">
        <v>7.79</v>
      </c>
      <c r="Q21" s="79">
        <v>1.32</v>
      </c>
    </row>
    <row r="22" spans="2:17">
      <c r="B22" t="s">
        <v>240</v>
      </c>
      <c r="C22" t="s">
        <v>241</v>
      </c>
      <c r="D22" t="s">
        <v>106</v>
      </c>
      <c r="E22" t="s">
        <v>220</v>
      </c>
      <c r="F22" t="s">
        <v>157</v>
      </c>
      <c r="G22" t="s">
        <v>242</v>
      </c>
      <c r="H22" s="79">
        <v>5.15</v>
      </c>
      <c r="I22" t="s">
        <v>108</v>
      </c>
      <c r="J22" s="79">
        <v>2.75</v>
      </c>
      <c r="K22" s="79">
        <v>0</v>
      </c>
      <c r="L22" s="79">
        <v>1100800</v>
      </c>
      <c r="M22" s="79">
        <v>118.22</v>
      </c>
      <c r="N22" s="79">
        <v>1301.3657599999999</v>
      </c>
      <c r="O22" s="79">
        <v>0.01</v>
      </c>
      <c r="P22" s="79">
        <v>5.59</v>
      </c>
      <c r="Q22" s="79">
        <v>0.95</v>
      </c>
    </row>
    <row r="23" spans="2:17">
      <c r="B23" s="80" t="s">
        <v>243</v>
      </c>
      <c r="C23" s="16"/>
      <c r="D23" s="16"/>
      <c r="H23" s="81">
        <v>5.55</v>
      </c>
      <c r="K23" s="81">
        <v>0.01</v>
      </c>
      <c r="L23" s="81">
        <v>9795723</v>
      </c>
      <c r="N23" s="81">
        <v>10692.3160412</v>
      </c>
      <c r="P23" s="81">
        <v>45.96</v>
      </c>
      <c r="Q23" s="81">
        <v>7.8</v>
      </c>
    </row>
    <row r="24" spans="2:17">
      <c r="B24" s="80" t="s">
        <v>244</v>
      </c>
      <c r="C24" s="16"/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207</v>
      </c>
      <c r="C25" t="s">
        <v>207</v>
      </c>
      <c r="D25" s="16"/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245</v>
      </c>
      <c r="C26" s="16"/>
      <c r="D26" s="16"/>
      <c r="H26" s="81">
        <v>5.55</v>
      </c>
      <c r="K26" s="81">
        <v>0.01</v>
      </c>
      <c r="L26" s="81">
        <v>9795723</v>
      </c>
      <c r="N26" s="81">
        <v>10692.3160412</v>
      </c>
      <c r="P26" s="81">
        <v>45.96</v>
      </c>
      <c r="Q26" s="81">
        <v>7.8</v>
      </c>
    </row>
    <row r="27" spans="2:17">
      <c r="B27" t="s">
        <v>246</v>
      </c>
      <c r="C27" t="s">
        <v>247</v>
      </c>
      <c r="D27" t="s">
        <v>106</v>
      </c>
      <c r="E27" t="s">
        <v>220</v>
      </c>
      <c r="F27" t="s">
        <v>157</v>
      </c>
      <c r="G27" t="s">
        <v>248</v>
      </c>
      <c r="H27" s="79">
        <v>4.4000000000000004</v>
      </c>
      <c r="I27" t="s">
        <v>108</v>
      </c>
      <c r="J27" s="79">
        <v>5.5</v>
      </c>
      <c r="K27" s="79">
        <v>0.01</v>
      </c>
      <c r="L27" s="79">
        <v>100000</v>
      </c>
      <c r="M27" s="79">
        <v>121.97</v>
      </c>
      <c r="N27" s="79">
        <v>121.97</v>
      </c>
      <c r="O27" s="79">
        <v>0</v>
      </c>
      <c r="P27" s="79">
        <v>0.52</v>
      </c>
      <c r="Q27" s="79">
        <v>0.09</v>
      </c>
    </row>
    <row r="28" spans="2:17">
      <c r="B28" t="s">
        <v>249</v>
      </c>
      <c r="C28" t="s">
        <v>250</v>
      </c>
      <c r="D28" t="s">
        <v>106</v>
      </c>
      <c r="E28" t="s">
        <v>220</v>
      </c>
      <c r="F28" t="s">
        <v>157</v>
      </c>
      <c r="G28" t="s">
        <v>251</v>
      </c>
      <c r="H28" s="79">
        <v>1.86</v>
      </c>
      <c r="I28" t="s">
        <v>108</v>
      </c>
      <c r="J28" s="79">
        <v>6</v>
      </c>
      <c r="K28" s="79">
        <v>0</v>
      </c>
      <c r="L28" s="79">
        <v>200000</v>
      </c>
      <c r="M28" s="79">
        <v>111.37</v>
      </c>
      <c r="N28" s="79">
        <v>222.74</v>
      </c>
      <c r="O28" s="79">
        <v>0</v>
      </c>
      <c r="P28" s="79">
        <v>0.96</v>
      </c>
      <c r="Q28" s="79">
        <v>0.16</v>
      </c>
    </row>
    <row r="29" spans="2:17">
      <c r="B29" t="s">
        <v>252</v>
      </c>
      <c r="C29" t="s">
        <v>253</v>
      </c>
      <c r="D29" t="s">
        <v>106</v>
      </c>
      <c r="E29" t="s">
        <v>220</v>
      </c>
      <c r="F29" t="s">
        <v>157</v>
      </c>
      <c r="G29" t="s">
        <v>254</v>
      </c>
      <c r="H29" s="79">
        <v>7.82</v>
      </c>
      <c r="I29" t="s">
        <v>108</v>
      </c>
      <c r="J29" s="79">
        <v>1.75</v>
      </c>
      <c r="K29" s="79">
        <v>0.02</v>
      </c>
      <c r="L29" s="79">
        <v>30</v>
      </c>
      <c r="M29" s="79">
        <v>99.75</v>
      </c>
      <c r="N29" s="79">
        <v>2.9925E-2</v>
      </c>
      <c r="O29" s="79">
        <v>0</v>
      </c>
      <c r="P29" s="79">
        <v>0</v>
      </c>
      <c r="Q29" s="79">
        <v>0</v>
      </c>
    </row>
    <row r="30" spans="2:17">
      <c r="B30" t="s">
        <v>255</v>
      </c>
      <c r="C30" t="s">
        <v>256</v>
      </c>
      <c r="D30" t="s">
        <v>106</v>
      </c>
      <c r="E30" t="s">
        <v>220</v>
      </c>
      <c r="F30" t="s">
        <v>157</v>
      </c>
      <c r="G30" t="s">
        <v>257</v>
      </c>
      <c r="H30" s="79">
        <v>1.58</v>
      </c>
      <c r="I30" t="s">
        <v>108</v>
      </c>
      <c r="J30" s="79">
        <v>0.5</v>
      </c>
      <c r="K30" s="79">
        <v>0</v>
      </c>
      <c r="L30" s="79">
        <v>1126576</v>
      </c>
      <c r="M30" s="79">
        <v>100.59</v>
      </c>
      <c r="N30" s="79">
        <v>1133.2227984000001</v>
      </c>
      <c r="O30" s="79">
        <v>0.01</v>
      </c>
      <c r="P30" s="79">
        <v>4.87</v>
      </c>
      <c r="Q30" s="79">
        <v>0.83</v>
      </c>
    </row>
    <row r="31" spans="2:17">
      <c r="B31" t="s">
        <v>258</v>
      </c>
      <c r="C31" t="s">
        <v>259</v>
      </c>
      <c r="D31" t="s">
        <v>106</v>
      </c>
      <c r="E31" t="s">
        <v>220</v>
      </c>
      <c r="F31" t="s">
        <v>157</v>
      </c>
      <c r="G31" t="s">
        <v>254</v>
      </c>
      <c r="H31" s="79">
        <v>2.71</v>
      </c>
      <c r="I31" t="s">
        <v>108</v>
      </c>
      <c r="J31" s="79">
        <v>5</v>
      </c>
      <c r="K31" s="79">
        <v>0.01</v>
      </c>
      <c r="L31" s="79">
        <v>15000</v>
      </c>
      <c r="M31" s="79">
        <v>113.37</v>
      </c>
      <c r="N31" s="79">
        <v>17.005500000000001</v>
      </c>
      <c r="O31" s="79">
        <v>0</v>
      </c>
      <c r="P31" s="79">
        <v>7.0000000000000007E-2</v>
      </c>
      <c r="Q31" s="79">
        <v>0.01</v>
      </c>
    </row>
    <row r="32" spans="2:17">
      <c r="B32" t="s">
        <v>260</v>
      </c>
      <c r="C32" t="s">
        <v>261</v>
      </c>
      <c r="D32" t="s">
        <v>106</v>
      </c>
      <c r="E32" t="s">
        <v>220</v>
      </c>
      <c r="F32" t="s">
        <v>157</v>
      </c>
      <c r="G32" t="s">
        <v>262</v>
      </c>
      <c r="H32" s="79">
        <v>5.47</v>
      </c>
      <c r="I32" t="s">
        <v>108</v>
      </c>
      <c r="J32" s="79">
        <v>4.25</v>
      </c>
      <c r="K32" s="79">
        <v>0.01</v>
      </c>
      <c r="L32" s="79">
        <v>1643675</v>
      </c>
      <c r="M32" s="79">
        <v>116.8</v>
      </c>
      <c r="N32" s="79">
        <v>1919.8124</v>
      </c>
      <c r="O32" s="79">
        <v>0.01</v>
      </c>
      <c r="P32" s="79">
        <v>8.25</v>
      </c>
      <c r="Q32" s="79">
        <v>1.4</v>
      </c>
    </row>
    <row r="33" spans="2:17">
      <c r="B33" t="s">
        <v>263</v>
      </c>
      <c r="C33" t="s">
        <v>264</v>
      </c>
      <c r="D33" t="s">
        <v>106</v>
      </c>
      <c r="E33" t="s">
        <v>220</v>
      </c>
      <c r="F33" t="s">
        <v>157</v>
      </c>
      <c r="G33" t="s">
        <v>265</v>
      </c>
      <c r="H33" s="79">
        <v>3.99</v>
      </c>
      <c r="I33" t="s">
        <v>108</v>
      </c>
      <c r="J33" s="79">
        <v>1</v>
      </c>
      <c r="K33" s="79">
        <v>0.01</v>
      </c>
      <c r="L33" s="79">
        <v>4696580</v>
      </c>
      <c r="M33" s="79">
        <v>101.46</v>
      </c>
      <c r="N33" s="79">
        <v>4765.1500679999999</v>
      </c>
      <c r="O33" s="79">
        <v>0.04</v>
      </c>
      <c r="P33" s="79">
        <v>20.48</v>
      </c>
      <c r="Q33" s="79">
        <v>3.48</v>
      </c>
    </row>
    <row r="34" spans="2:17">
      <c r="B34" t="s">
        <v>266</v>
      </c>
      <c r="C34" t="s">
        <v>267</v>
      </c>
      <c r="D34" t="s">
        <v>106</v>
      </c>
      <c r="E34" t="s">
        <v>220</v>
      </c>
      <c r="F34" t="s">
        <v>157</v>
      </c>
      <c r="G34" t="s">
        <v>262</v>
      </c>
      <c r="H34" s="79">
        <v>2.1</v>
      </c>
      <c r="I34" t="s">
        <v>108</v>
      </c>
      <c r="J34" s="79">
        <v>2.25</v>
      </c>
      <c r="K34" s="79">
        <v>0</v>
      </c>
      <c r="L34" s="79">
        <v>5490</v>
      </c>
      <c r="M34" s="79">
        <v>105.88</v>
      </c>
      <c r="N34" s="79">
        <v>5.8128120000000001</v>
      </c>
      <c r="O34" s="79">
        <v>0</v>
      </c>
      <c r="P34" s="79">
        <v>0.02</v>
      </c>
      <c r="Q34" s="79">
        <v>0</v>
      </c>
    </row>
    <row r="35" spans="2:17">
      <c r="B35" t="s">
        <v>268</v>
      </c>
      <c r="C35" t="s">
        <v>269</v>
      </c>
      <c r="D35" t="s">
        <v>106</v>
      </c>
      <c r="E35" t="s">
        <v>220</v>
      </c>
      <c r="F35" t="s">
        <v>157</v>
      </c>
      <c r="G35" t="s">
        <v>270</v>
      </c>
      <c r="H35" s="79">
        <v>6.34</v>
      </c>
      <c r="I35" t="s">
        <v>108</v>
      </c>
      <c r="J35" s="79">
        <v>3.75</v>
      </c>
      <c r="K35" s="79">
        <v>0.02</v>
      </c>
      <c r="L35" s="79">
        <v>1146078</v>
      </c>
      <c r="M35" s="79">
        <v>114.3</v>
      </c>
      <c r="N35" s="79">
        <v>1309.9671539999999</v>
      </c>
      <c r="O35" s="79">
        <v>0.01</v>
      </c>
      <c r="P35" s="79">
        <v>5.63</v>
      </c>
      <c r="Q35" s="79">
        <v>0.96</v>
      </c>
    </row>
    <row r="36" spans="2:17">
      <c r="B36" t="s">
        <v>271</v>
      </c>
      <c r="C36" t="s">
        <v>272</v>
      </c>
      <c r="D36" t="s">
        <v>106</v>
      </c>
      <c r="E36" t="s">
        <v>220</v>
      </c>
      <c r="F36" t="s">
        <v>157</v>
      </c>
      <c r="G36" t="s">
        <v>273</v>
      </c>
      <c r="H36" s="79">
        <v>15.64</v>
      </c>
      <c r="I36" t="s">
        <v>108</v>
      </c>
      <c r="J36" s="79">
        <v>5.5</v>
      </c>
      <c r="K36" s="79">
        <v>0.03</v>
      </c>
      <c r="L36" s="79">
        <v>862294</v>
      </c>
      <c r="M36" s="79">
        <v>138.77000000000001</v>
      </c>
      <c r="N36" s="79">
        <v>1196.6053838</v>
      </c>
      <c r="O36" s="79">
        <v>0</v>
      </c>
      <c r="P36" s="79">
        <v>5.14</v>
      </c>
      <c r="Q36" s="79">
        <v>0.87</v>
      </c>
    </row>
    <row r="37" spans="2:17">
      <c r="B37" s="80" t="s">
        <v>274</v>
      </c>
      <c r="C37" s="16"/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207</v>
      </c>
      <c r="C38" t="s">
        <v>207</v>
      </c>
      <c r="D38" s="16"/>
      <c r="E38" t="s">
        <v>207</v>
      </c>
      <c r="H38" s="79">
        <v>0</v>
      </c>
      <c r="I38" t="s">
        <v>207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275</v>
      </c>
      <c r="C39" s="16"/>
      <c r="D39" s="16"/>
      <c r="H39" s="81">
        <v>0</v>
      </c>
      <c r="K39" s="81">
        <v>0</v>
      </c>
      <c r="L39" s="81">
        <v>0</v>
      </c>
      <c r="N39" s="81">
        <v>0</v>
      </c>
      <c r="P39" s="81">
        <v>0</v>
      </c>
      <c r="Q39" s="81">
        <v>0</v>
      </c>
    </row>
    <row r="40" spans="2:17">
      <c r="B40" t="s">
        <v>207</v>
      </c>
      <c r="C40" t="s">
        <v>207</v>
      </c>
      <c r="D40" s="16"/>
      <c r="E40" t="s">
        <v>207</v>
      </c>
      <c r="H40" s="79">
        <v>0</v>
      </c>
      <c r="I40" t="s">
        <v>207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</row>
    <row r="41" spans="2:17">
      <c r="B41" s="80" t="s">
        <v>212</v>
      </c>
      <c r="C41" s="16"/>
      <c r="D41" s="16"/>
      <c r="H41" s="81">
        <v>0</v>
      </c>
      <c r="K41" s="81">
        <v>0</v>
      </c>
      <c r="L41" s="81">
        <v>0</v>
      </c>
      <c r="N41" s="81">
        <v>0</v>
      </c>
      <c r="P41" s="81">
        <v>0</v>
      </c>
      <c r="Q41" s="81">
        <v>0</v>
      </c>
    </row>
    <row r="42" spans="2:17">
      <c r="B42" s="80" t="s">
        <v>276</v>
      </c>
      <c r="C42" s="16"/>
      <c r="D42" s="16"/>
      <c r="H42" s="81">
        <v>0</v>
      </c>
      <c r="K42" s="81">
        <v>0</v>
      </c>
      <c r="L42" s="81">
        <v>0</v>
      </c>
      <c r="N42" s="81">
        <v>0</v>
      </c>
      <c r="P42" s="81">
        <v>0</v>
      </c>
      <c r="Q42" s="81">
        <v>0</v>
      </c>
    </row>
    <row r="43" spans="2:17">
      <c r="B43" t="s">
        <v>207</v>
      </c>
      <c r="C43" t="s">
        <v>207</v>
      </c>
      <c r="D43" s="16"/>
      <c r="E43" t="s">
        <v>207</v>
      </c>
      <c r="H43" s="79">
        <v>0</v>
      </c>
      <c r="I43" t="s">
        <v>207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  <c r="P43" s="79">
        <v>0</v>
      </c>
      <c r="Q43" s="79">
        <v>0</v>
      </c>
    </row>
    <row r="44" spans="2:17">
      <c r="B44" s="80" t="s">
        <v>277</v>
      </c>
      <c r="C44" s="16"/>
      <c r="D44" s="16"/>
      <c r="H44" s="81">
        <v>0</v>
      </c>
      <c r="K44" s="81">
        <v>0</v>
      </c>
      <c r="L44" s="81">
        <v>0</v>
      </c>
      <c r="N44" s="81">
        <v>0</v>
      </c>
      <c r="P44" s="81">
        <v>0</v>
      </c>
      <c r="Q44" s="81">
        <v>0</v>
      </c>
    </row>
    <row r="45" spans="2:17">
      <c r="B45" t="s">
        <v>207</v>
      </c>
      <c r="C45" t="s">
        <v>207</v>
      </c>
      <c r="D45" s="16"/>
      <c r="E45" t="s">
        <v>207</v>
      </c>
      <c r="H45" s="79">
        <v>0</v>
      </c>
      <c r="I45" t="s">
        <v>207</v>
      </c>
      <c r="J45" s="79">
        <v>0</v>
      </c>
      <c r="K45" s="79">
        <v>0</v>
      </c>
      <c r="L45" s="79">
        <v>0</v>
      </c>
      <c r="M45" s="79">
        <v>0</v>
      </c>
      <c r="N45" s="79">
        <v>0</v>
      </c>
      <c r="O45" s="79">
        <v>0</v>
      </c>
      <c r="P45" s="79">
        <v>0</v>
      </c>
      <c r="Q45" s="79">
        <v>0</v>
      </c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90" t="s">
        <v>190</v>
      </c>
    </row>
    <row r="2" spans="2:23">
      <c r="B2" s="2" t="s">
        <v>1</v>
      </c>
      <c r="C2" s="12" t="s">
        <v>1027</v>
      </c>
    </row>
    <row r="3" spans="2:23">
      <c r="B3" s="2" t="s">
        <v>2</v>
      </c>
      <c r="C3" s="90" t="s">
        <v>191</v>
      </c>
    </row>
    <row r="4" spans="2:23">
      <c r="B4" s="2" t="s">
        <v>3</v>
      </c>
      <c r="C4" s="90" t="s">
        <v>192</v>
      </c>
    </row>
    <row r="5" spans="2:23">
      <c r="B5" s="77" t="s">
        <v>193</v>
      </c>
      <c r="C5" t="s">
        <v>194</v>
      </c>
    </row>
    <row r="7" spans="2:23" ht="26.25" customHeight="1">
      <c r="B7" s="104" t="s">
        <v>187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917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207</v>
      </c>
      <c r="C14" t="s">
        <v>207</v>
      </c>
      <c r="D14" t="s">
        <v>207</v>
      </c>
      <c r="E14" t="s">
        <v>207</v>
      </c>
      <c r="F14" s="15"/>
      <c r="G14" s="15"/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918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207</v>
      </c>
      <c r="C16" t="s">
        <v>207</v>
      </c>
      <c r="D16" t="s">
        <v>207</v>
      </c>
      <c r="E16" t="s">
        <v>207</v>
      </c>
      <c r="F16" s="15"/>
      <c r="G16" s="15"/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279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207</v>
      </c>
      <c r="C18" t="s">
        <v>207</v>
      </c>
      <c r="D18" t="s">
        <v>207</v>
      </c>
      <c r="E18" t="s">
        <v>207</v>
      </c>
      <c r="F18" s="15"/>
      <c r="G18" s="15"/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578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207</v>
      </c>
      <c r="C20" t="s">
        <v>207</v>
      </c>
      <c r="D20" t="s">
        <v>207</v>
      </c>
      <c r="E20" t="s">
        <v>207</v>
      </c>
      <c r="F20" s="15"/>
      <c r="G20" s="15"/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215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90" t="s">
        <v>190</v>
      </c>
    </row>
    <row r="2" spans="2:67">
      <c r="B2" s="2" t="s">
        <v>1</v>
      </c>
      <c r="C2" s="12" t="s">
        <v>1027</v>
      </c>
    </row>
    <row r="3" spans="2:67">
      <c r="B3" s="2" t="s">
        <v>2</v>
      </c>
      <c r="C3" s="90" t="s">
        <v>191</v>
      </c>
    </row>
    <row r="4" spans="2:67">
      <c r="B4" s="2" t="s">
        <v>3</v>
      </c>
      <c r="C4" s="90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9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3"/>
      <c r="BO6" s="19"/>
    </row>
    <row r="7" spans="2:67" ht="26.25" customHeight="1">
      <c r="B7" s="99" t="s">
        <v>86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278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9">
        <v>0</v>
      </c>
      <c r="L14" t="s">
        <v>207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243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9">
        <v>0</v>
      </c>
      <c r="L16" t="s">
        <v>207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279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9">
        <v>0</v>
      </c>
      <c r="L18" t="s">
        <v>207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212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280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207</v>
      </c>
      <c r="C21" t="s">
        <v>207</v>
      </c>
      <c r="D21" s="16"/>
      <c r="E21" s="16"/>
      <c r="F21" s="16"/>
      <c r="G21" t="s">
        <v>207</v>
      </c>
      <c r="H21" t="s">
        <v>207</v>
      </c>
      <c r="K21" s="79">
        <v>0</v>
      </c>
      <c r="L21" t="s">
        <v>207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281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9">
        <v>0</v>
      </c>
      <c r="L23" t="s">
        <v>207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215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 C2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90" t="s">
        <v>190</v>
      </c>
    </row>
    <row r="2" spans="2:65">
      <c r="B2" s="2" t="s">
        <v>1</v>
      </c>
      <c r="C2" s="12" t="s">
        <v>1027</v>
      </c>
    </row>
    <row r="3" spans="2:65">
      <c r="B3" s="2" t="s">
        <v>2</v>
      </c>
      <c r="C3" s="90" t="s">
        <v>191</v>
      </c>
    </row>
    <row r="4" spans="2:65">
      <c r="B4" s="2" t="s">
        <v>3</v>
      </c>
      <c r="C4" s="90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6"/>
    </row>
    <row r="7" spans="2:65" ht="26.25" customHeight="1">
      <c r="B7" s="104" t="s">
        <v>93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4.6900000000000004</v>
      </c>
      <c r="L11" s="7"/>
      <c r="M11" s="7"/>
      <c r="N11" s="78">
        <v>0.33</v>
      </c>
      <c r="O11" s="78">
        <v>16183286.35</v>
      </c>
      <c r="P11" s="33"/>
      <c r="Q11" s="78">
        <v>18038.043042793</v>
      </c>
      <c r="R11" s="7"/>
      <c r="S11" s="78">
        <v>100</v>
      </c>
      <c r="T11" s="78">
        <v>13.16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4.6900000000000004</v>
      </c>
      <c r="N12" s="81">
        <v>0.33</v>
      </c>
      <c r="O12" s="81">
        <v>16183286.35</v>
      </c>
      <c r="Q12" s="81">
        <v>18038.043042793</v>
      </c>
      <c r="S12" s="81">
        <v>100</v>
      </c>
      <c r="T12" s="81">
        <v>13.16</v>
      </c>
    </row>
    <row r="13" spans="2:65">
      <c r="B13" s="80" t="s">
        <v>278</v>
      </c>
      <c r="C13" s="16"/>
      <c r="D13" s="16"/>
      <c r="E13" s="16"/>
      <c r="F13" s="16"/>
      <c r="K13" s="81">
        <v>4.95</v>
      </c>
      <c r="N13" s="81">
        <v>0.26</v>
      </c>
      <c r="O13" s="81">
        <v>12582857.560000001</v>
      </c>
      <c r="Q13" s="81">
        <v>14209.465553776001</v>
      </c>
      <c r="S13" s="81">
        <v>78.77</v>
      </c>
      <c r="T13" s="81">
        <v>10.37</v>
      </c>
    </row>
    <row r="14" spans="2:65">
      <c r="B14" t="s">
        <v>282</v>
      </c>
      <c r="C14" t="s">
        <v>283</v>
      </c>
      <c r="D14" t="s">
        <v>106</v>
      </c>
      <c r="E14" t="s">
        <v>129</v>
      </c>
      <c r="F14" t="s">
        <v>284</v>
      </c>
      <c r="G14" t="s">
        <v>285</v>
      </c>
      <c r="H14" t="s">
        <v>200</v>
      </c>
      <c r="I14" t="s">
        <v>155</v>
      </c>
      <c r="J14" t="s">
        <v>286</v>
      </c>
      <c r="K14" s="79">
        <v>3.22</v>
      </c>
      <c r="L14" t="s">
        <v>108</v>
      </c>
      <c r="M14" s="79">
        <v>0.59</v>
      </c>
      <c r="N14" s="79">
        <v>0</v>
      </c>
      <c r="O14" s="79">
        <v>187974</v>
      </c>
      <c r="P14" s="79">
        <v>99.31</v>
      </c>
      <c r="Q14" s="79">
        <v>186.67697939999999</v>
      </c>
      <c r="R14" s="79">
        <v>0</v>
      </c>
      <c r="S14" s="79">
        <v>1.03</v>
      </c>
      <c r="T14" s="79">
        <v>0.14000000000000001</v>
      </c>
    </row>
    <row r="15" spans="2:65">
      <c r="B15" t="s">
        <v>287</v>
      </c>
      <c r="C15" t="s">
        <v>288</v>
      </c>
      <c r="D15" t="s">
        <v>106</v>
      </c>
      <c r="E15" t="s">
        <v>129</v>
      </c>
      <c r="F15" t="s">
        <v>289</v>
      </c>
      <c r="G15" t="s">
        <v>285</v>
      </c>
      <c r="H15" t="s">
        <v>200</v>
      </c>
      <c r="I15" t="s">
        <v>155</v>
      </c>
      <c r="J15" t="s">
        <v>290</v>
      </c>
      <c r="K15" s="79">
        <v>5.35</v>
      </c>
      <c r="L15" t="s">
        <v>108</v>
      </c>
      <c r="M15" s="79">
        <v>0.99</v>
      </c>
      <c r="N15" s="79">
        <v>0.01</v>
      </c>
      <c r="O15" s="79">
        <v>1891787</v>
      </c>
      <c r="P15" s="79">
        <v>100.55</v>
      </c>
      <c r="Q15" s="79">
        <v>1902.1918284999999</v>
      </c>
      <c r="R15" s="79">
        <v>0.06</v>
      </c>
      <c r="S15" s="79">
        <v>10.55</v>
      </c>
      <c r="T15" s="79">
        <v>1.39</v>
      </c>
    </row>
    <row r="16" spans="2:65">
      <c r="B16" t="s">
        <v>291</v>
      </c>
      <c r="C16" t="s">
        <v>292</v>
      </c>
      <c r="D16" t="s">
        <v>106</v>
      </c>
      <c r="E16" t="s">
        <v>129</v>
      </c>
      <c r="F16" t="s">
        <v>289</v>
      </c>
      <c r="G16" t="s">
        <v>285</v>
      </c>
      <c r="H16" t="s">
        <v>200</v>
      </c>
      <c r="I16" t="s">
        <v>155</v>
      </c>
      <c r="J16" t="s">
        <v>293</v>
      </c>
      <c r="K16" s="79">
        <v>2.4300000000000002</v>
      </c>
      <c r="L16" t="s">
        <v>108</v>
      </c>
      <c r="M16" s="79">
        <v>0.41</v>
      </c>
      <c r="N16" s="79">
        <v>0.35</v>
      </c>
      <c r="O16" s="79">
        <v>210000</v>
      </c>
      <c r="P16" s="79">
        <v>98.68</v>
      </c>
      <c r="Q16" s="79">
        <v>207.22800000000001</v>
      </c>
      <c r="R16" s="79">
        <v>0.01</v>
      </c>
      <c r="S16" s="79">
        <v>1.1499999999999999</v>
      </c>
      <c r="T16" s="79">
        <v>0.15</v>
      </c>
    </row>
    <row r="17" spans="2:20">
      <c r="B17" t="s">
        <v>294</v>
      </c>
      <c r="C17" t="s">
        <v>295</v>
      </c>
      <c r="D17" t="s">
        <v>106</v>
      </c>
      <c r="E17" t="s">
        <v>129</v>
      </c>
      <c r="F17" t="s">
        <v>289</v>
      </c>
      <c r="G17" t="s">
        <v>285</v>
      </c>
      <c r="H17" t="s">
        <v>200</v>
      </c>
      <c r="I17" t="s">
        <v>155</v>
      </c>
      <c r="J17" t="s">
        <v>296</v>
      </c>
      <c r="K17" s="79">
        <v>2.82</v>
      </c>
      <c r="L17" t="s">
        <v>108</v>
      </c>
      <c r="M17" s="79">
        <v>0.64</v>
      </c>
      <c r="N17" s="79">
        <v>0.01</v>
      </c>
      <c r="O17" s="79">
        <v>1432</v>
      </c>
      <c r="P17" s="79">
        <v>99.05</v>
      </c>
      <c r="Q17" s="79">
        <v>1.418396</v>
      </c>
      <c r="R17" s="79">
        <v>0</v>
      </c>
      <c r="S17" s="79">
        <v>0.01</v>
      </c>
      <c r="T17" s="79">
        <v>0</v>
      </c>
    </row>
    <row r="18" spans="2:20">
      <c r="B18" t="s">
        <v>297</v>
      </c>
      <c r="C18" t="s">
        <v>298</v>
      </c>
      <c r="D18" t="s">
        <v>106</v>
      </c>
      <c r="E18" t="s">
        <v>129</v>
      </c>
      <c r="F18" t="s">
        <v>289</v>
      </c>
      <c r="G18" t="s">
        <v>285</v>
      </c>
      <c r="H18" t="s">
        <v>200</v>
      </c>
      <c r="I18" t="s">
        <v>155</v>
      </c>
      <c r="J18" t="s">
        <v>299</v>
      </c>
      <c r="K18" s="79">
        <v>4</v>
      </c>
      <c r="L18" t="s">
        <v>108</v>
      </c>
      <c r="M18" s="79">
        <v>4</v>
      </c>
      <c r="N18" s="79">
        <v>0.01</v>
      </c>
      <c r="O18" s="79">
        <v>29402</v>
      </c>
      <c r="P18" s="79">
        <v>116.5</v>
      </c>
      <c r="Q18" s="79">
        <v>34.253329999999998</v>
      </c>
      <c r="R18" s="79">
        <v>0</v>
      </c>
      <c r="S18" s="79">
        <v>0.19</v>
      </c>
      <c r="T18" s="79">
        <v>0.02</v>
      </c>
    </row>
    <row r="19" spans="2:20">
      <c r="B19" t="s">
        <v>300</v>
      </c>
      <c r="C19" t="s">
        <v>301</v>
      </c>
      <c r="D19" t="s">
        <v>106</v>
      </c>
      <c r="E19" t="s">
        <v>129</v>
      </c>
      <c r="F19" t="s">
        <v>302</v>
      </c>
      <c r="G19" t="s">
        <v>285</v>
      </c>
      <c r="H19" t="s">
        <v>200</v>
      </c>
      <c r="I19" t="s">
        <v>155</v>
      </c>
      <c r="J19" t="s">
        <v>303</v>
      </c>
      <c r="K19" s="79">
        <v>4.8099999999999996</v>
      </c>
      <c r="L19" t="s">
        <v>108</v>
      </c>
      <c r="M19" s="79">
        <v>5</v>
      </c>
      <c r="N19" s="79">
        <v>0.01</v>
      </c>
      <c r="O19" s="79">
        <v>870476</v>
      </c>
      <c r="P19" s="79">
        <v>124.44</v>
      </c>
      <c r="Q19" s="79">
        <v>1083.2203344</v>
      </c>
      <c r="R19" s="79">
        <v>0.03</v>
      </c>
      <c r="S19" s="79">
        <v>6.01</v>
      </c>
      <c r="T19" s="79">
        <v>0.79</v>
      </c>
    </row>
    <row r="20" spans="2:20">
      <c r="B20" t="s">
        <v>304</v>
      </c>
      <c r="C20" t="s">
        <v>305</v>
      </c>
      <c r="D20" t="s">
        <v>106</v>
      </c>
      <c r="E20" t="s">
        <v>129</v>
      </c>
      <c r="F20" t="s">
        <v>302</v>
      </c>
      <c r="G20" t="s">
        <v>285</v>
      </c>
      <c r="H20" t="s">
        <v>200</v>
      </c>
      <c r="I20" t="s">
        <v>155</v>
      </c>
      <c r="J20" t="s">
        <v>299</v>
      </c>
      <c r="K20" s="79">
        <v>3.45</v>
      </c>
      <c r="L20" t="s">
        <v>108</v>
      </c>
      <c r="M20" s="79">
        <v>0.7</v>
      </c>
      <c r="N20" s="79">
        <v>0.01</v>
      </c>
      <c r="O20" s="79">
        <v>132284.81</v>
      </c>
      <c r="P20" s="79">
        <v>100.71</v>
      </c>
      <c r="Q20" s="79">
        <v>133.22403215099999</v>
      </c>
      <c r="R20" s="79">
        <v>0</v>
      </c>
      <c r="S20" s="79">
        <v>0.74</v>
      </c>
      <c r="T20" s="79">
        <v>0.1</v>
      </c>
    </row>
    <row r="21" spans="2:20">
      <c r="B21" t="s">
        <v>306</v>
      </c>
      <c r="C21" t="s">
        <v>307</v>
      </c>
      <c r="D21" t="s">
        <v>106</v>
      </c>
      <c r="E21" t="s">
        <v>129</v>
      </c>
      <c r="F21" t="s">
        <v>308</v>
      </c>
      <c r="G21" t="s">
        <v>309</v>
      </c>
      <c r="H21" t="s">
        <v>310</v>
      </c>
      <c r="I21" t="s">
        <v>155</v>
      </c>
      <c r="J21" t="s">
        <v>311</v>
      </c>
      <c r="K21" s="79">
        <v>5.47</v>
      </c>
      <c r="L21" t="s">
        <v>108</v>
      </c>
      <c r="M21" s="79">
        <v>1.64</v>
      </c>
      <c r="N21" s="79">
        <v>0.01</v>
      </c>
      <c r="O21" s="79">
        <v>400000</v>
      </c>
      <c r="P21" s="79">
        <v>101.5</v>
      </c>
      <c r="Q21" s="79">
        <v>406</v>
      </c>
      <c r="R21" s="79">
        <v>0.04</v>
      </c>
      <c r="S21" s="79">
        <v>2.25</v>
      </c>
      <c r="T21" s="79">
        <v>0.3</v>
      </c>
    </row>
    <row r="22" spans="2:20">
      <c r="B22" t="s">
        <v>312</v>
      </c>
      <c r="C22" t="s">
        <v>313</v>
      </c>
      <c r="D22" t="s">
        <v>106</v>
      </c>
      <c r="E22" t="s">
        <v>129</v>
      </c>
      <c r="F22" t="s">
        <v>308</v>
      </c>
      <c r="G22" t="s">
        <v>309</v>
      </c>
      <c r="H22" t="s">
        <v>314</v>
      </c>
      <c r="I22" t="s">
        <v>156</v>
      </c>
      <c r="J22" t="s">
        <v>315</v>
      </c>
      <c r="K22" s="79">
        <v>6.79</v>
      </c>
      <c r="L22" t="s">
        <v>108</v>
      </c>
      <c r="M22" s="79">
        <v>1.34</v>
      </c>
      <c r="N22" s="79">
        <v>0.02</v>
      </c>
      <c r="O22" s="79">
        <v>577847</v>
      </c>
      <c r="P22" s="79">
        <v>97.38</v>
      </c>
      <c r="Q22" s="79">
        <v>562.70740860000001</v>
      </c>
      <c r="R22" s="79">
        <v>0.03</v>
      </c>
      <c r="S22" s="79">
        <v>3.12</v>
      </c>
      <c r="T22" s="79">
        <v>0.41</v>
      </c>
    </row>
    <row r="23" spans="2:20">
      <c r="B23" t="s">
        <v>316</v>
      </c>
      <c r="C23" t="s">
        <v>317</v>
      </c>
      <c r="D23" t="s">
        <v>106</v>
      </c>
      <c r="E23" t="s">
        <v>129</v>
      </c>
      <c r="F23" t="s">
        <v>318</v>
      </c>
      <c r="G23" t="s">
        <v>285</v>
      </c>
      <c r="H23" t="s">
        <v>310</v>
      </c>
      <c r="I23" t="s">
        <v>155</v>
      </c>
      <c r="J23" t="s">
        <v>319</v>
      </c>
      <c r="K23" s="79">
        <v>2.98</v>
      </c>
      <c r="L23" t="s">
        <v>108</v>
      </c>
      <c r="M23" s="79">
        <v>0.8</v>
      </c>
      <c r="N23" s="79">
        <v>0.01</v>
      </c>
      <c r="O23" s="79">
        <v>395825</v>
      </c>
      <c r="P23" s="79">
        <v>100.88</v>
      </c>
      <c r="Q23" s="79">
        <v>399.30826000000002</v>
      </c>
      <c r="R23" s="79">
        <v>0.06</v>
      </c>
      <c r="S23" s="79">
        <v>2.21</v>
      </c>
      <c r="T23" s="79">
        <v>0.28999999999999998</v>
      </c>
    </row>
    <row r="24" spans="2:20">
      <c r="B24" t="s">
        <v>320</v>
      </c>
      <c r="C24" t="s">
        <v>321</v>
      </c>
      <c r="D24" t="s">
        <v>106</v>
      </c>
      <c r="E24" t="s">
        <v>129</v>
      </c>
      <c r="F24" t="s">
        <v>284</v>
      </c>
      <c r="G24" t="s">
        <v>285</v>
      </c>
      <c r="H24" t="s">
        <v>310</v>
      </c>
      <c r="I24" t="s">
        <v>155</v>
      </c>
      <c r="J24" t="s">
        <v>322</v>
      </c>
      <c r="K24" s="79">
        <v>3.43</v>
      </c>
      <c r="L24" t="s">
        <v>108</v>
      </c>
      <c r="M24" s="79">
        <v>3.4</v>
      </c>
      <c r="N24" s="79">
        <v>0.01</v>
      </c>
      <c r="O24" s="79">
        <v>1881493</v>
      </c>
      <c r="P24" s="79">
        <v>113.09</v>
      </c>
      <c r="Q24" s="79">
        <v>2127.7804336999998</v>
      </c>
      <c r="R24" s="79">
        <v>0.1</v>
      </c>
      <c r="S24" s="79">
        <v>11.8</v>
      </c>
      <c r="T24" s="79">
        <v>1.55</v>
      </c>
    </row>
    <row r="25" spans="2:20">
      <c r="B25" t="s">
        <v>323</v>
      </c>
      <c r="C25" t="s">
        <v>324</v>
      </c>
      <c r="D25" t="s">
        <v>106</v>
      </c>
      <c r="E25" t="s">
        <v>129</v>
      </c>
      <c r="F25" t="s">
        <v>302</v>
      </c>
      <c r="G25" t="s">
        <v>285</v>
      </c>
      <c r="H25" t="s">
        <v>310</v>
      </c>
      <c r="I25" t="s">
        <v>155</v>
      </c>
      <c r="J25" t="s">
        <v>325</v>
      </c>
      <c r="K25" s="79">
        <v>2.44</v>
      </c>
      <c r="L25" t="s">
        <v>108</v>
      </c>
      <c r="M25" s="79">
        <v>4.0999999999999996</v>
      </c>
      <c r="N25" s="79">
        <v>0.01</v>
      </c>
      <c r="O25" s="79">
        <v>684588.8</v>
      </c>
      <c r="P25" s="79">
        <v>130.18</v>
      </c>
      <c r="Q25" s="79">
        <v>891.19769984000004</v>
      </c>
      <c r="R25" s="79">
        <v>0.02</v>
      </c>
      <c r="S25" s="79">
        <v>4.9400000000000004</v>
      </c>
      <c r="T25" s="79">
        <v>0.65</v>
      </c>
    </row>
    <row r="26" spans="2:20">
      <c r="B26" t="s">
        <v>326</v>
      </c>
      <c r="C26" t="s">
        <v>327</v>
      </c>
      <c r="D26" t="s">
        <v>106</v>
      </c>
      <c r="E26" t="s">
        <v>129</v>
      </c>
      <c r="F26" t="s">
        <v>302</v>
      </c>
      <c r="G26" t="s">
        <v>285</v>
      </c>
      <c r="H26" t="s">
        <v>310</v>
      </c>
      <c r="I26" t="s">
        <v>155</v>
      </c>
      <c r="J26" t="s">
        <v>322</v>
      </c>
      <c r="K26" s="79">
        <v>3.89</v>
      </c>
      <c r="L26" t="s">
        <v>108</v>
      </c>
      <c r="M26" s="79">
        <v>4</v>
      </c>
      <c r="N26" s="79">
        <v>0.01</v>
      </c>
      <c r="O26" s="79">
        <v>80000</v>
      </c>
      <c r="P26" s="79">
        <v>119.83</v>
      </c>
      <c r="Q26" s="79">
        <v>95.864000000000004</v>
      </c>
      <c r="R26" s="79">
        <v>0</v>
      </c>
      <c r="S26" s="79">
        <v>0.53</v>
      </c>
      <c r="T26" s="79">
        <v>7.0000000000000007E-2</v>
      </c>
    </row>
    <row r="27" spans="2:20">
      <c r="B27" t="s">
        <v>328</v>
      </c>
      <c r="C27" t="s">
        <v>329</v>
      </c>
      <c r="D27" t="s">
        <v>106</v>
      </c>
      <c r="E27" t="s">
        <v>129</v>
      </c>
      <c r="F27" t="s">
        <v>330</v>
      </c>
      <c r="G27" t="s">
        <v>309</v>
      </c>
      <c r="H27" t="s">
        <v>331</v>
      </c>
      <c r="I27" t="s">
        <v>155</v>
      </c>
      <c r="J27" t="s">
        <v>332</v>
      </c>
      <c r="K27" s="79">
        <v>6.75</v>
      </c>
      <c r="L27" t="s">
        <v>108</v>
      </c>
      <c r="M27" s="79">
        <v>2.34</v>
      </c>
      <c r="N27" s="79">
        <v>0.02</v>
      </c>
      <c r="O27" s="79">
        <v>269057.96000000002</v>
      </c>
      <c r="P27" s="79">
        <v>100.93</v>
      </c>
      <c r="Q27" s="79">
        <v>271.560199028</v>
      </c>
      <c r="R27" s="79">
        <v>0.02</v>
      </c>
      <c r="S27" s="79">
        <v>1.51</v>
      </c>
      <c r="T27" s="79">
        <v>0.2</v>
      </c>
    </row>
    <row r="28" spans="2:20">
      <c r="B28" t="s">
        <v>333</v>
      </c>
      <c r="C28" t="s">
        <v>334</v>
      </c>
      <c r="D28" t="s">
        <v>106</v>
      </c>
      <c r="E28" t="s">
        <v>129</v>
      </c>
      <c r="F28" t="s">
        <v>335</v>
      </c>
      <c r="G28" t="s">
        <v>138</v>
      </c>
      <c r="H28" t="s">
        <v>331</v>
      </c>
      <c r="I28" t="s">
        <v>155</v>
      </c>
      <c r="J28" t="s">
        <v>336</v>
      </c>
      <c r="K28" s="79">
        <v>3.46</v>
      </c>
      <c r="L28" t="s">
        <v>108</v>
      </c>
      <c r="M28" s="79">
        <v>3.7</v>
      </c>
      <c r="N28" s="79">
        <v>0.01</v>
      </c>
      <c r="O28" s="79">
        <v>152667</v>
      </c>
      <c r="P28" s="79">
        <v>113.69</v>
      </c>
      <c r="Q28" s="79">
        <v>173.56711229999999</v>
      </c>
      <c r="R28" s="79">
        <v>0.01</v>
      </c>
      <c r="S28" s="79">
        <v>0.96</v>
      </c>
      <c r="T28" s="79">
        <v>0.13</v>
      </c>
    </row>
    <row r="29" spans="2:20">
      <c r="B29" t="s">
        <v>337</v>
      </c>
      <c r="C29" t="s">
        <v>338</v>
      </c>
      <c r="D29" t="s">
        <v>106</v>
      </c>
      <c r="E29" t="s">
        <v>129</v>
      </c>
      <c r="F29" t="s">
        <v>318</v>
      </c>
      <c r="G29" t="s">
        <v>285</v>
      </c>
      <c r="H29" t="s">
        <v>331</v>
      </c>
      <c r="I29" t="s">
        <v>155</v>
      </c>
      <c r="J29" t="s">
        <v>339</v>
      </c>
      <c r="K29" s="79">
        <v>2.2000000000000002</v>
      </c>
      <c r="L29" t="s">
        <v>108</v>
      </c>
      <c r="M29" s="79">
        <v>2.8</v>
      </c>
      <c r="N29" s="79">
        <v>0.01</v>
      </c>
      <c r="O29" s="79">
        <v>359100</v>
      </c>
      <c r="P29" s="79">
        <v>107.46</v>
      </c>
      <c r="Q29" s="79">
        <v>385.88886000000002</v>
      </c>
      <c r="R29" s="79">
        <v>0.04</v>
      </c>
      <c r="S29" s="79">
        <v>2.14</v>
      </c>
      <c r="T29" s="79">
        <v>0.28000000000000003</v>
      </c>
    </row>
    <row r="30" spans="2:20">
      <c r="B30" t="s">
        <v>340</v>
      </c>
      <c r="C30" t="s">
        <v>341</v>
      </c>
      <c r="D30" t="s">
        <v>106</v>
      </c>
      <c r="E30" t="s">
        <v>129</v>
      </c>
      <c r="F30" t="s">
        <v>318</v>
      </c>
      <c r="G30" t="s">
        <v>285</v>
      </c>
      <c r="H30" t="s">
        <v>331</v>
      </c>
      <c r="I30" t="s">
        <v>155</v>
      </c>
      <c r="J30" t="s">
        <v>342</v>
      </c>
      <c r="K30" s="79">
        <v>2.29</v>
      </c>
      <c r="L30" t="s">
        <v>108</v>
      </c>
      <c r="M30" s="79">
        <v>3.1</v>
      </c>
      <c r="N30" s="79">
        <v>0.01</v>
      </c>
      <c r="O30" s="79">
        <v>55051.199999999997</v>
      </c>
      <c r="P30" s="79">
        <v>111.06</v>
      </c>
      <c r="Q30" s="79">
        <v>61.139862720000004</v>
      </c>
      <c r="R30" s="79">
        <v>0.01</v>
      </c>
      <c r="S30" s="79">
        <v>0.34</v>
      </c>
      <c r="T30" s="79">
        <v>0.04</v>
      </c>
    </row>
    <row r="31" spans="2:20">
      <c r="B31" t="s">
        <v>343</v>
      </c>
      <c r="C31" t="s">
        <v>344</v>
      </c>
      <c r="D31" t="s">
        <v>106</v>
      </c>
      <c r="E31" t="s">
        <v>129</v>
      </c>
      <c r="F31" t="s">
        <v>345</v>
      </c>
      <c r="G31" t="s">
        <v>346</v>
      </c>
      <c r="H31" t="s">
        <v>331</v>
      </c>
      <c r="I31" t="s">
        <v>155</v>
      </c>
      <c r="J31" t="s">
        <v>347</v>
      </c>
      <c r="K31" s="79">
        <v>7.23</v>
      </c>
      <c r="L31" t="s">
        <v>108</v>
      </c>
      <c r="M31" s="79">
        <v>4.5</v>
      </c>
      <c r="N31" s="79">
        <v>0.02</v>
      </c>
      <c r="O31" s="79">
        <v>147000</v>
      </c>
      <c r="P31" s="79">
        <v>118.6</v>
      </c>
      <c r="Q31" s="79">
        <v>174.34200000000001</v>
      </c>
      <c r="R31" s="79">
        <v>0.02</v>
      </c>
      <c r="S31" s="79">
        <v>0.97</v>
      </c>
      <c r="T31" s="79">
        <v>0.13</v>
      </c>
    </row>
    <row r="32" spans="2:20">
      <c r="B32" t="s">
        <v>348</v>
      </c>
      <c r="C32" t="s">
        <v>349</v>
      </c>
      <c r="D32" t="s">
        <v>106</v>
      </c>
      <c r="E32" t="s">
        <v>129</v>
      </c>
      <c r="F32" t="s">
        <v>345</v>
      </c>
      <c r="G32" t="s">
        <v>346</v>
      </c>
      <c r="H32" t="s">
        <v>331</v>
      </c>
      <c r="I32" t="s">
        <v>155</v>
      </c>
      <c r="J32" t="s">
        <v>350</v>
      </c>
      <c r="K32" s="79">
        <v>8.74</v>
      </c>
      <c r="L32" t="s">
        <v>108</v>
      </c>
      <c r="M32" s="79">
        <v>3.85</v>
      </c>
      <c r="N32" s="79">
        <v>0.02</v>
      </c>
      <c r="O32" s="79">
        <v>257874</v>
      </c>
      <c r="P32" s="79">
        <v>114.22</v>
      </c>
      <c r="Q32" s="79">
        <v>294.5436828</v>
      </c>
      <c r="R32" s="79">
        <v>0.01</v>
      </c>
      <c r="S32" s="79">
        <v>1.63</v>
      </c>
      <c r="T32" s="79">
        <v>0.21</v>
      </c>
    </row>
    <row r="33" spans="2:20">
      <c r="B33" t="s">
        <v>351</v>
      </c>
      <c r="C33" t="s">
        <v>352</v>
      </c>
      <c r="D33" t="s">
        <v>106</v>
      </c>
      <c r="E33" t="s">
        <v>129</v>
      </c>
      <c r="F33" t="s">
        <v>353</v>
      </c>
      <c r="G33" t="s">
        <v>285</v>
      </c>
      <c r="H33" t="s">
        <v>331</v>
      </c>
      <c r="I33" t="s">
        <v>155</v>
      </c>
      <c r="J33" t="s">
        <v>354</v>
      </c>
      <c r="K33" s="79">
        <v>3.47</v>
      </c>
      <c r="L33" t="s">
        <v>108</v>
      </c>
      <c r="M33" s="79">
        <v>3.85</v>
      </c>
      <c r="N33" s="79">
        <v>0.01</v>
      </c>
      <c r="O33" s="79">
        <v>13875</v>
      </c>
      <c r="P33" s="79">
        <v>119.44</v>
      </c>
      <c r="Q33" s="79">
        <v>16.572299999999998</v>
      </c>
      <c r="R33" s="79">
        <v>0</v>
      </c>
      <c r="S33" s="79">
        <v>0.09</v>
      </c>
      <c r="T33" s="79">
        <v>0.01</v>
      </c>
    </row>
    <row r="34" spans="2:20">
      <c r="B34" t="s">
        <v>355</v>
      </c>
      <c r="C34" t="s">
        <v>356</v>
      </c>
      <c r="D34" t="s">
        <v>106</v>
      </c>
      <c r="E34" t="s">
        <v>129</v>
      </c>
      <c r="F34" t="s">
        <v>357</v>
      </c>
      <c r="G34" t="s">
        <v>309</v>
      </c>
      <c r="H34" t="s">
        <v>358</v>
      </c>
      <c r="I34" t="s">
        <v>156</v>
      </c>
      <c r="J34" t="s">
        <v>359</v>
      </c>
      <c r="K34" s="79">
        <v>3.7</v>
      </c>
      <c r="L34" t="s">
        <v>108</v>
      </c>
      <c r="M34" s="79">
        <v>4.8</v>
      </c>
      <c r="N34" s="79">
        <v>0.01</v>
      </c>
      <c r="O34" s="79">
        <v>14838</v>
      </c>
      <c r="P34" s="79">
        <v>118.7</v>
      </c>
      <c r="Q34" s="79">
        <v>17.612705999999999</v>
      </c>
      <c r="R34" s="79">
        <v>0</v>
      </c>
      <c r="S34" s="79">
        <v>0.1</v>
      </c>
      <c r="T34" s="79">
        <v>0.01</v>
      </c>
    </row>
    <row r="35" spans="2:20">
      <c r="B35" t="s">
        <v>360</v>
      </c>
      <c r="C35" t="s">
        <v>361</v>
      </c>
      <c r="D35" t="s">
        <v>106</v>
      </c>
      <c r="E35" t="s">
        <v>129</v>
      </c>
      <c r="F35" t="s">
        <v>357</v>
      </c>
      <c r="G35" t="s">
        <v>309</v>
      </c>
      <c r="H35" t="s">
        <v>358</v>
      </c>
      <c r="I35" t="s">
        <v>156</v>
      </c>
      <c r="J35" t="s">
        <v>362</v>
      </c>
      <c r="K35" s="79">
        <v>2.19</v>
      </c>
      <c r="L35" t="s">
        <v>108</v>
      </c>
      <c r="M35" s="79">
        <v>4.9000000000000004</v>
      </c>
      <c r="N35" s="79">
        <v>0.01</v>
      </c>
      <c r="O35" s="79">
        <v>70590</v>
      </c>
      <c r="P35" s="79">
        <v>117.88</v>
      </c>
      <c r="Q35" s="79">
        <v>83.211492000000007</v>
      </c>
      <c r="R35" s="79">
        <v>0.02</v>
      </c>
      <c r="S35" s="79">
        <v>0.46</v>
      </c>
      <c r="T35" s="79">
        <v>0.06</v>
      </c>
    </row>
    <row r="36" spans="2:20">
      <c r="B36" t="s">
        <v>363</v>
      </c>
      <c r="C36" t="s">
        <v>364</v>
      </c>
      <c r="D36" t="s">
        <v>106</v>
      </c>
      <c r="E36" t="s">
        <v>129</v>
      </c>
      <c r="F36" t="s">
        <v>357</v>
      </c>
      <c r="G36" t="s">
        <v>309</v>
      </c>
      <c r="H36" t="s">
        <v>358</v>
      </c>
      <c r="I36" t="s">
        <v>156</v>
      </c>
      <c r="J36" t="s">
        <v>365</v>
      </c>
      <c r="K36" s="79">
        <v>7.49</v>
      </c>
      <c r="L36" t="s">
        <v>108</v>
      </c>
      <c r="M36" s="79">
        <v>3.2</v>
      </c>
      <c r="N36" s="79">
        <v>0.02</v>
      </c>
      <c r="O36" s="79">
        <v>795909</v>
      </c>
      <c r="P36" s="79">
        <v>108.23</v>
      </c>
      <c r="Q36" s="79">
        <v>861.41231070000003</v>
      </c>
      <c r="R36" s="79">
        <v>0.18</v>
      </c>
      <c r="S36" s="79">
        <v>4.78</v>
      </c>
      <c r="T36" s="79">
        <v>0.63</v>
      </c>
    </row>
    <row r="37" spans="2:20">
      <c r="B37" t="s">
        <v>366</v>
      </c>
      <c r="C37" t="s">
        <v>367</v>
      </c>
      <c r="D37" t="s">
        <v>106</v>
      </c>
      <c r="E37" t="s">
        <v>129</v>
      </c>
      <c r="F37" t="s">
        <v>368</v>
      </c>
      <c r="G37" t="s">
        <v>309</v>
      </c>
      <c r="H37" t="s">
        <v>369</v>
      </c>
      <c r="I37" t="s">
        <v>155</v>
      </c>
      <c r="J37" t="s">
        <v>322</v>
      </c>
      <c r="K37" s="79">
        <v>5.77</v>
      </c>
      <c r="L37" t="s">
        <v>108</v>
      </c>
      <c r="M37" s="79">
        <v>4.75</v>
      </c>
      <c r="N37" s="79">
        <v>0.02</v>
      </c>
      <c r="O37" s="79">
        <v>428722</v>
      </c>
      <c r="P37" s="79">
        <v>141.58000000000001</v>
      </c>
      <c r="Q37" s="79">
        <v>606.9846076</v>
      </c>
      <c r="R37" s="79">
        <v>0.03</v>
      </c>
      <c r="S37" s="79">
        <v>3.37</v>
      </c>
      <c r="T37" s="79">
        <v>0.44</v>
      </c>
    </row>
    <row r="38" spans="2:20">
      <c r="B38" t="s">
        <v>370</v>
      </c>
      <c r="C38" t="s">
        <v>371</v>
      </c>
      <c r="D38" t="s">
        <v>106</v>
      </c>
      <c r="E38" t="s">
        <v>129</v>
      </c>
      <c r="F38" t="s">
        <v>372</v>
      </c>
      <c r="G38" t="s">
        <v>309</v>
      </c>
      <c r="H38" t="s">
        <v>369</v>
      </c>
      <c r="I38" t="s">
        <v>155</v>
      </c>
      <c r="J38" t="s">
        <v>373</v>
      </c>
      <c r="K38" s="79">
        <v>2.96</v>
      </c>
      <c r="L38" t="s">
        <v>108</v>
      </c>
      <c r="M38" s="79">
        <v>5.85</v>
      </c>
      <c r="N38" s="79">
        <v>0.01</v>
      </c>
      <c r="O38" s="79">
        <v>157113.64000000001</v>
      </c>
      <c r="P38" s="79">
        <v>123.78</v>
      </c>
      <c r="Q38" s="79">
        <v>194.475263592</v>
      </c>
      <c r="R38" s="79">
        <v>0.01</v>
      </c>
      <c r="S38" s="79">
        <v>1.08</v>
      </c>
      <c r="T38" s="79">
        <v>0.14000000000000001</v>
      </c>
    </row>
    <row r="39" spans="2:20">
      <c r="B39" t="s">
        <v>374</v>
      </c>
      <c r="C39" t="s">
        <v>375</v>
      </c>
      <c r="D39" t="s">
        <v>106</v>
      </c>
      <c r="E39" t="s">
        <v>129</v>
      </c>
      <c r="F39" t="s">
        <v>372</v>
      </c>
      <c r="G39" t="s">
        <v>309</v>
      </c>
      <c r="H39" t="s">
        <v>369</v>
      </c>
      <c r="I39" t="s">
        <v>155</v>
      </c>
      <c r="J39" t="s">
        <v>376</v>
      </c>
      <c r="K39" s="79">
        <v>6.92</v>
      </c>
      <c r="L39" t="s">
        <v>108</v>
      </c>
      <c r="M39" s="79">
        <v>2.2999999999999998</v>
      </c>
      <c r="N39" s="79">
        <v>0.02</v>
      </c>
      <c r="O39" s="79">
        <v>26781.39</v>
      </c>
      <c r="P39" s="79">
        <v>99.62</v>
      </c>
      <c r="Q39" s="79">
        <v>26.679620717999999</v>
      </c>
      <c r="R39" s="79">
        <v>0</v>
      </c>
      <c r="S39" s="79">
        <v>0.15</v>
      </c>
      <c r="T39" s="79">
        <v>0.02</v>
      </c>
    </row>
    <row r="40" spans="2:20">
      <c r="B40" t="s">
        <v>377</v>
      </c>
      <c r="C40" t="s">
        <v>378</v>
      </c>
      <c r="D40" t="s">
        <v>106</v>
      </c>
      <c r="E40" t="s">
        <v>129</v>
      </c>
      <c r="F40" t="s">
        <v>372</v>
      </c>
      <c r="G40" t="s">
        <v>309</v>
      </c>
      <c r="H40" t="s">
        <v>369</v>
      </c>
      <c r="I40" t="s">
        <v>155</v>
      </c>
      <c r="J40" t="s">
        <v>336</v>
      </c>
      <c r="K40" s="79">
        <v>7.44</v>
      </c>
      <c r="L40" t="s">
        <v>108</v>
      </c>
      <c r="M40" s="79">
        <v>2.15</v>
      </c>
      <c r="N40" s="79">
        <v>2.35</v>
      </c>
      <c r="O40" s="79">
        <v>650094.88</v>
      </c>
      <c r="P40" s="79">
        <v>99.94</v>
      </c>
      <c r="Q40" s="79">
        <v>649.70482307199995</v>
      </c>
      <c r="R40" s="79">
        <v>0.12</v>
      </c>
      <c r="S40" s="79">
        <v>3.6</v>
      </c>
      <c r="T40" s="79">
        <v>0.47</v>
      </c>
    </row>
    <row r="41" spans="2:20">
      <c r="B41" t="s">
        <v>379</v>
      </c>
      <c r="C41" t="s">
        <v>380</v>
      </c>
      <c r="D41" t="s">
        <v>106</v>
      </c>
      <c r="E41" t="s">
        <v>129</v>
      </c>
      <c r="F41" t="s">
        <v>372</v>
      </c>
      <c r="G41" t="s">
        <v>309</v>
      </c>
      <c r="H41" t="s">
        <v>369</v>
      </c>
      <c r="I41" t="s">
        <v>155</v>
      </c>
      <c r="J41" t="s">
        <v>381</v>
      </c>
      <c r="K41" s="79">
        <v>8.14</v>
      </c>
      <c r="L41" t="s">
        <v>108</v>
      </c>
      <c r="M41" s="79">
        <v>2.35</v>
      </c>
      <c r="N41" s="79">
        <v>0.02</v>
      </c>
      <c r="O41" s="79">
        <v>53460</v>
      </c>
      <c r="P41" s="79">
        <v>99</v>
      </c>
      <c r="Q41" s="79">
        <v>52.925400000000003</v>
      </c>
      <c r="R41" s="79">
        <v>0.02</v>
      </c>
      <c r="S41" s="79">
        <v>0.28999999999999998</v>
      </c>
      <c r="T41" s="79">
        <v>0.04</v>
      </c>
    </row>
    <row r="42" spans="2:20">
      <c r="B42" t="s">
        <v>382</v>
      </c>
      <c r="C42" t="s">
        <v>383</v>
      </c>
      <c r="D42" t="s">
        <v>106</v>
      </c>
      <c r="E42" t="s">
        <v>129</v>
      </c>
      <c r="F42" t="s">
        <v>384</v>
      </c>
      <c r="G42" t="s">
        <v>346</v>
      </c>
      <c r="H42" t="s">
        <v>369</v>
      </c>
      <c r="I42" t="s">
        <v>155</v>
      </c>
      <c r="J42" t="s">
        <v>385</v>
      </c>
      <c r="K42" s="79">
        <v>5.77</v>
      </c>
      <c r="L42" t="s">
        <v>108</v>
      </c>
      <c r="M42" s="79">
        <v>1.94</v>
      </c>
      <c r="N42" s="79">
        <v>1.38</v>
      </c>
      <c r="O42" s="79">
        <v>53619</v>
      </c>
      <c r="P42" s="79">
        <v>103.28</v>
      </c>
      <c r="Q42" s="79">
        <v>55.377703199999999</v>
      </c>
      <c r="R42" s="79">
        <v>0.01</v>
      </c>
      <c r="S42" s="79">
        <v>0.31</v>
      </c>
      <c r="T42" s="79">
        <v>0.04</v>
      </c>
    </row>
    <row r="43" spans="2:20">
      <c r="B43" t="s">
        <v>386</v>
      </c>
      <c r="C43" t="s">
        <v>387</v>
      </c>
      <c r="D43" t="s">
        <v>106</v>
      </c>
      <c r="E43" t="s">
        <v>129</v>
      </c>
      <c r="F43" t="s">
        <v>388</v>
      </c>
      <c r="G43" t="s">
        <v>309</v>
      </c>
      <c r="H43" t="s">
        <v>369</v>
      </c>
      <c r="I43" t="s">
        <v>155</v>
      </c>
      <c r="J43" t="s">
        <v>389</v>
      </c>
      <c r="K43" s="79">
        <v>8.7799999999999994</v>
      </c>
      <c r="L43" t="s">
        <v>108</v>
      </c>
      <c r="M43" s="79">
        <v>3.5</v>
      </c>
      <c r="N43" s="79">
        <v>0.03</v>
      </c>
      <c r="O43" s="79">
        <v>229097.25</v>
      </c>
      <c r="P43" s="79">
        <v>109.04</v>
      </c>
      <c r="Q43" s="79">
        <v>249.80764139999999</v>
      </c>
      <c r="R43" s="79">
        <v>0.13</v>
      </c>
      <c r="S43" s="79">
        <v>1.38</v>
      </c>
      <c r="T43" s="79">
        <v>0.18</v>
      </c>
    </row>
    <row r="44" spans="2:20">
      <c r="B44" t="s">
        <v>390</v>
      </c>
      <c r="C44" t="s">
        <v>391</v>
      </c>
      <c r="D44" t="s">
        <v>106</v>
      </c>
      <c r="E44" t="s">
        <v>129</v>
      </c>
      <c r="F44" t="s">
        <v>388</v>
      </c>
      <c r="G44" t="s">
        <v>309</v>
      </c>
      <c r="H44" t="s">
        <v>369</v>
      </c>
      <c r="I44" t="s">
        <v>155</v>
      </c>
      <c r="J44" t="s">
        <v>392</v>
      </c>
      <c r="K44" s="79">
        <v>7.45</v>
      </c>
      <c r="L44" t="s">
        <v>108</v>
      </c>
      <c r="M44" s="79">
        <v>4</v>
      </c>
      <c r="N44" s="79">
        <v>0.02</v>
      </c>
      <c r="O44" s="79">
        <v>11217.39</v>
      </c>
      <c r="P44" s="79">
        <v>114.52</v>
      </c>
      <c r="Q44" s="79">
        <v>12.846155028</v>
      </c>
      <c r="R44" s="79">
        <v>0.01</v>
      </c>
      <c r="S44" s="79">
        <v>7.0000000000000007E-2</v>
      </c>
      <c r="T44" s="79">
        <v>0.01</v>
      </c>
    </row>
    <row r="45" spans="2:20">
      <c r="B45" t="s">
        <v>393</v>
      </c>
      <c r="C45" t="s">
        <v>394</v>
      </c>
      <c r="D45" t="s">
        <v>106</v>
      </c>
      <c r="E45" t="s">
        <v>129</v>
      </c>
      <c r="F45" t="s">
        <v>395</v>
      </c>
      <c r="G45" t="s">
        <v>396</v>
      </c>
      <c r="H45" t="s">
        <v>369</v>
      </c>
      <c r="I45" t="s">
        <v>155</v>
      </c>
      <c r="J45" t="s">
        <v>397</v>
      </c>
      <c r="K45" s="79">
        <v>8.83</v>
      </c>
      <c r="L45" t="s">
        <v>108</v>
      </c>
      <c r="M45" s="79">
        <v>5.15</v>
      </c>
      <c r="N45" s="79">
        <v>0.04</v>
      </c>
      <c r="O45" s="79">
        <v>189895</v>
      </c>
      <c r="P45" s="79">
        <v>137</v>
      </c>
      <c r="Q45" s="79">
        <v>260.15615000000003</v>
      </c>
      <c r="R45" s="79">
        <v>0.01</v>
      </c>
      <c r="S45" s="79">
        <v>1.44</v>
      </c>
      <c r="T45" s="79">
        <v>0.19</v>
      </c>
    </row>
    <row r="46" spans="2:20">
      <c r="B46" t="s">
        <v>398</v>
      </c>
      <c r="C46" t="s">
        <v>399</v>
      </c>
      <c r="D46" t="s">
        <v>106</v>
      </c>
      <c r="E46" t="s">
        <v>129</v>
      </c>
      <c r="F46" t="s">
        <v>400</v>
      </c>
      <c r="G46" t="s">
        <v>285</v>
      </c>
      <c r="H46" t="s">
        <v>369</v>
      </c>
      <c r="I46" t="s">
        <v>155</v>
      </c>
      <c r="J46" t="s">
        <v>401</v>
      </c>
      <c r="K46" s="79">
        <v>6.48</v>
      </c>
      <c r="L46" t="s">
        <v>108</v>
      </c>
      <c r="M46" s="79">
        <v>1.5</v>
      </c>
      <c r="N46" s="79">
        <v>0.01</v>
      </c>
      <c r="O46" s="79">
        <v>13180</v>
      </c>
      <c r="P46" s="79">
        <v>100.1</v>
      </c>
      <c r="Q46" s="79">
        <v>13.19318</v>
      </c>
      <c r="R46" s="79">
        <v>0</v>
      </c>
      <c r="S46" s="79">
        <v>7.0000000000000007E-2</v>
      </c>
      <c r="T46" s="79">
        <v>0.01</v>
      </c>
    </row>
    <row r="47" spans="2:20">
      <c r="B47" t="s">
        <v>402</v>
      </c>
      <c r="C47" t="s">
        <v>403</v>
      </c>
      <c r="D47" t="s">
        <v>106</v>
      </c>
      <c r="E47" t="s">
        <v>129</v>
      </c>
      <c r="F47" t="s">
        <v>400</v>
      </c>
      <c r="G47" t="s">
        <v>285</v>
      </c>
      <c r="H47" t="s">
        <v>369</v>
      </c>
      <c r="I47" t="s">
        <v>155</v>
      </c>
      <c r="J47" t="s">
        <v>404</v>
      </c>
      <c r="K47" s="79">
        <v>3.18</v>
      </c>
      <c r="L47" t="s">
        <v>108</v>
      </c>
      <c r="M47" s="79">
        <v>3.55</v>
      </c>
      <c r="N47" s="79">
        <v>0.01</v>
      </c>
      <c r="O47" s="79">
        <v>5900.12</v>
      </c>
      <c r="P47" s="79">
        <v>118.52</v>
      </c>
      <c r="Q47" s="79">
        <v>6.9928222240000002</v>
      </c>
      <c r="R47" s="79">
        <v>0</v>
      </c>
      <c r="S47" s="79">
        <v>0.04</v>
      </c>
      <c r="T47" s="79">
        <v>0.01</v>
      </c>
    </row>
    <row r="48" spans="2:20">
      <c r="B48" t="s">
        <v>405</v>
      </c>
      <c r="C48" t="s">
        <v>406</v>
      </c>
      <c r="D48" t="s">
        <v>106</v>
      </c>
      <c r="E48" t="s">
        <v>129</v>
      </c>
      <c r="F48" t="s">
        <v>400</v>
      </c>
      <c r="G48" t="s">
        <v>285</v>
      </c>
      <c r="H48" t="s">
        <v>369</v>
      </c>
      <c r="I48" t="s">
        <v>155</v>
      </c>
      <c r="J48" t="s">
        <v>407</v>
      </c>
      <c r="K48" s="79">
        <v>2.13</v>
      </c>
      <c r="L48" t="s">
        <v>108</v>
      </c>
      <c r="M48" s="79">
        <v>4.6500000000000004</v>
      </c>
      <c r="N48" s="79">
        <v>0.01</v>
      </c>
      <c r="O48" s="79">
        <v>97271</v>
      </c>
      <c r="P48" s="79">
        <v>130.49</v>
      </c>
      <c r="Q48" s="79">
        <v>126.92892790000001</v>
      </c>
      <c r="R48" s="79">
        <v>0.02</v>
      </c>
      <c r="S48" s="79">
        <v>0.7</v>
      </c>
      <c r="T48" s="79">
        <v>0.09</v>
      </c>
    </row>
    <row r="49" spans="2:20">
      <c r="B49" t="s">
        <v>408</v>
      </c>
      <c r="C49" t="s">
        <v>409</v>
      </c>
      <c r="D49" t="s">
        <v>106</v>
      </c>
      <c r="E49" t="s">
        <v>129</v>
      </c>
      <c r="F49" t="s">
        <v>410</v>
      </c>
      <c r="G49" t="s">
        <v>411</v>
      </c>
      <c r="H49" t="s">
        <v>369</v>
      </c>
      <c r="I49" t="s">
        <v>155</v>
      </c>
      <c r="J49" t="s">
        <v>412</v>
      </c>
      <c r="K49" s="79">
        <v>5.54</v>
      </c>
      <c r="L49" t="s">
        <v>108</v>
      </c>
      <c r="M49" s="79">
        <v>3.85</v>
      </c>
      <c r="N49" s="79">
        <v>0.02</v>
      </c>
      <c r="O49" s="79">
        <v>11594</v>
      </c>
      <c r="P49" s="79">
        <v>117.17</v>
      </c>
      <c r="Q49" s="79">
        <v>13.5846898</v>
      </c>
      <c r="R49" s="79">
        <v>0</v>
      </c>
      <c r="S49" s="79">
        <v>0.08</v>
      </c>
      <c r="T49" s="79">
        <v>0.01</v>
      </c>
    </row>
    <row r="50" spans="2:20">
      <c r="B50" t="s">
        <v>413</v>
      </c>
      <c r="C50" t="s">
        <v>414</v>
      </c>
      <c r="D50" t="s">
        <v>106</v>
      </c>
      <c r="E50" t="s">
        <v>129</v>
      </c>
      <c r="F50" t="s">
        <v>410</v>
      </c>
      <c r="G50" t="s">
        <v>411</v>
      </c>
      <c r="H50" t="s">
        <v>369</v>
      </c>
      <c r="I50" t="s">
        <v>155</v>
      </c>
      <c r="J50" t="s">
        <v>415</v>
      </c>
      <c r="K50" s="79">
        <v>6.33</v>
      </c>
      <c r="L50" t="s">
        <v>108</v>
      </c>
      <c r="M50" s="79">
        <v>3.85</v>
      </c>
      <c r="N50" s="79">
        <v>0.02</v>
      </c>
      <c r="O50" s="79">
        <v>7805</v>
      </c>
      <c r="P50" s="79">
        <v>117.96</v>
      </c>
      <c r="Q50" s="79">
        <v>9.2067779999999999</v>
      </c>
      <c r="R50" s="79">
        <v>0</v>
      </c>
      <c r="S50" s="79">
        <v>0.05</v>
      </c>
      <c r="T50" s="79">
        <v>0.01</v>
      </c>
    </row>
    <row r="51" spans="2:20">
      <c r="B51" t="s">
        <v>416</v>
      </c>
      <c r="C51" t="s">
        <v>417</v>
      </c>
      <c r="D51" t="s">
        <v>106</v>
      </c>
      <c r="E51" t="s">
        <v>129</v>
      </c>
      <c r="F51" t="s">
        <v>410</v>
      </c>
      <c r="G51" t="s">
        <v>411</v>
      </c>
      <c r="H51" t="s">
        <v>369</v>
      </c>
      <c r="I51" t="s">
        <v>155</v>
      </c>
      <c r="J51" t="s">
        <v>404</v>
      </c>
      <c r="K51" s="79">
        <v>3.86</v>
      </c>
      <c r="L51" t="s">
        <v>108</v>
      </c>
      <c r="M51" s="79">
        <v>3.9</v>
      </c>
      <c r="N51" s="79">
        <v>0.01</v>
      </c>
      <c r="O51" s="79">
        <v>10661</v>
      </c>
      <c r="P51" s="79">
        <v>120.3</v>
      </c>
      <c r="Q51" s="79">
        <v>12.825183000000001</v>
      </c>
      <c r="R51" s="79">
        <v>0</v>
      </c>
      <c r="S51" s="79">
        <v>7.0000000000000007E-2</v>
      </c>
      <c r="T51" s="79">
        <v>0.01</v>
      </c>
    </row>
    <row r="52" spans="2:20">
      <c r="B52" t="s">
        <v>418</v>
      </c>
      <c r="C52" t="s">
        <v>419</v>
      </c>
      <c r="D52" t="s">
        <v>106</v>
      </c>
      <c r="E52" t="s">
        <v>129</v>
      </c>
      <c r="F52" t="s">
        <v>420</v>
      </c>
      <c r="G52" t="s">
        <v>411</v>
      </c>
      <c r="H52" t="s">
        <v>369</v>
      </c>
      <c r="I52" t="s">
        <v>155</v>
      </c>
      <c r="J52" t="s">
        <v>412</v>
      </c>
      <c r="K52" s="79">
        <v>4.03</v>
      </c>
      <c r="L52" t="s">
        <v>108</v>
      </c>
      <c r="M52" s="79">
        <v>3.75</v>
      </c>
      <c r="N52" s="79">
        <v>1.1599999999999999</v>
      </c>
      <c r="O52" s="79">
        <v>83773</v>
      </c>
      <c r="P52" s="79">
        <v>118.37</v>
      </c>
      <c r="Q52" s="79">
        <v>99.162100100000004</v>
      </c>
      <c r="R52" s="79">
        <v>0.01</v>
      </c>
      <c r="S52" s="79">
        <v>0.55000000000000004</v>
      </c>
      <c r="T52" s="79">
        <v>7.0000000000000007E-2</v>
      </c>
    </row>
    <row r="53" spans="2:20">
      <c r="B53" t="s">
        <v>421</v>
      </c>
      <c r="C53" t="s">
        <v>422</v>
      </c>
      <c r="D53" t="s">
        <v>106</v>
      </c>
      <c r="E53" t="s">
        <v>129</v>
      </c>
      <c r="F53" t="s">
        <v>420</v>
      </c>
      <c r="G53" t="s">
        <v>411</v>
      </c>
      <c r="H53" t="s">
        <v>358</v>
      </c>
      <c r="I53" t="s">
        <v>156</v>
      </c>
      <c r="J53" t="s">
        <v>423</v>
      </c>
      <c r="K53" s="79">
        <v>7.57</v>
      </c>
      <c r="L53" t="s">
        <v>108</v>
      </c>
      <c r="M53" s="79">
        <v>2.48</v>
      </c>
      <c r="N53" s="79">
        <v>2</v>
      </c>
      <c r="O53" s="79">
        <v>11239</v>
      </c>
      <c r="P53" s="79">
        <v>102.92</v>
      </c>
      <c r="Q53" s="79">
        <v>11.567178800000001</v>
      </c>
      <c r="R53" s="79">
        <v>0</v>
      </c>
      <c r="S53" s="79">
        <v>0.06</v>
      </c>
      <c r="T53" s="79">
        <v>0.01</v>
      </c>
    </row>
    <row r="54" spans="2:20">
      <c r="B54" t="s">
        <v>424</v>
      </c>
      <c r="C54" t="s">
        <v>425</v>
      </c>
      <c r="D54" t="s">
        <v>106</v>
      </c>
      <c r="E54" t="s">
        <v>129</v>
      </c>
      <c r="F54" t="s">
        <v>426</v>
      </c>
      <c r="G54" t="s">
        <v>411</v>
      </c>
      <c r="H54" t="s">
        <v>358</v>
      </c>
      <c r="I54" t="s">
        <v>156</v>
      </c>
      <c r="J54" t="s">
        <v>427</v>
      </c>
      <c r="K54" s="79">
        <v>1.26</v>
      </c>
      <c r="L54" t="s">
        <v>108</v>
      </c>
      <c r="M54" s="79">
        <v>4.28</v>
      </c>
      <c r="N54" s="79">
        <v>0.01</v>
      </c>
      <c r="O54" s="79">
        <v>75000.06</v>
      </c>
      <c r="P54" s="79">
        <v>127.95</v>
      </c>
      <c r="Q54" s="79">
        <v>95.962576769999998</v>
      </c>
      <c r="R54" s="79">
        <v>0.03</v>
      </c>
      <c r="S54" s="79">
        <v>0.53</v>
      </c>
      <c r="T54" s="79">
        <v>7.0000000000000007E-2</v>
      </c>
    </row>
    <row r="55" spans="2:20">
      <c r="B55" t="s">
        <v>428</v>
      </c>
      <c r="C55" t="s">
        <v>429</v>
      </c>
      <c r="D55" t="s">
        <v>106</v>
      </c>
      <c r="E55" t="s">
        <v>129</v>
      </c>
      <c r="F55" t="s">
        <v>430</v>
      </c>
      <c r="G55" t="s">
        <v>411</v>
      </c>
      <c r="H55" t="s">
        <v>358</v>
      </c>
      <c r="I55" t="s">
        <v>156</v>
      </c>
      <c r="J55" t="s">
        <v>431</v>
      </c>
      <c r="K55" s="79">
        <v>8.6</v>
      </c>
      <c r="L55" t="s">
        <v>108</v>
      </c>
      <c r="M55" s="79">
        <v>2.25</v>
      </c>
      <c r="N55" s="79">
        <v>0.02</v>
      </c>
      <c r="O55" s="79">
        <v>31308</v>
      </c>
      <c r="P55" s="79">
        <v>101.03</v>
      </c>
      <c r="Q55" s="79">
        <v>31.630472399999999</v>
      </c>
      <c r="R55" s="79">
        <v>0.01</v>
      </c>
      <c r="S55" s="79">
        <v>0.18</v>
      </c>
      <c r="T55" s="79">
        <v>0.02</v>
      </c>
    </row>
    <row r="56" spans="2:20">
      <c r="B56" t="s">
        <v>432</v>
      </c>
      <c r="C56" t="s">
        <v>433</v>
      </c>
      <c r="D56" t="s">
        <v>106</v>
      </c>
      <c r="E56" t="s">
        <v>129</v>
      </c>
      <c r="F56" t="s">
        <v>434</v>
      </c>
      <c r="G56" t="s">
        <v>309</v>
      </c>
      <c r="H56" t="s">
        <v>435</v>
      </c>
      <c r="I56" t="s">
        <v>156</v>
      </c>
      <c r="J56" t="s">
        <v>436</v>
      </c>
      <c r="K56" s="79">
        <v>6.38</v>
      </c>
      <c r="L56" t="s">
        <v>108</v>
      </c>
      <c r="M56" s="79">
        <v>1.34</v>
      </c>
      <c r="N56" s="79">
        <v>0.02</v>
      </c>
      <c r="O56" s="79">
        <v>201074</v>
      </c>
      <c r="P56" s="79">
        <v>97.92</v>
      </c>
      <c r="Q56" s="79">
        <v>196.89166080000001</v>
      </c>
      <c r="R56" s="79">
        <v>0.05</v>
      </c>
      <c r="S56" s="79">
        <v>1.0900000000000001</v>
      </c>
      <c r="T56" s="79">
        <v>0.14000000000000001</v>
      </c>
    </row>
    <row r="57" spans="2:20">
      <c r="B57" t="s">
        <v>437</v>
      </c>
      <c r="C57" t="s">
        <v>438</v>
      </c>
      <c r="D57" t="s">
        <v>106</v>
      </c>
      <c r="E57" t="s">
        <v>129</v>
      </c>
      <c r="F57" t="s">
        <v>434</v>
      </c>
      <c r="G57" t="s">
        <v>309</v>
      </c>
      <c r="H57" t="s">
        <v>439</v>
      </c>
      <c r="I57" t="s">
        <v>155</v>
      </c>
      <c r="J57" t="s">
        <v>440</v>
      </c>
      <c r="K57" s="79">
        <v>1.46</v>
      </c>
      <c r="L57" t="s">
        <v>108</v>
      </c>
      <c r="M57" s="79">
        <v>4.8499999999999996</v>
      </c>
      <c r="N57" s="79">
        <v>0.8</v>
      </c>
      <c r="O57" s="79">
        <v>1179.33</v>
      </c>
      <c r="P57" s="79">
        <v>126.87</v>
      </c>
      <c r="Q57" s="79">
        <v>1.496215971</v>
      </c>
      <c r="R57" s="79">
        <v>0</v>
      </c>
      <c r="S57" s="79">
        <v>0.01</v>
      </c>
      <c r="T57" s="79">
        <v>0</v>
      </c>
    </row>
    <row r="58" spans="2:20">
      <c r="B58" t="s">
        <v>441</v>
      </c>
      <c r="C58" t="s">
        <v>442</v>
      </c>
      <c r="D58" t="s">
        <v>106</v>
      </c>
      <c r="E58" t="s">
        <v>129</v>
      </c>
      <c r="F58" t="s">
        <v>434</v>
      </c>
      <c r="G58" t="s">
        <v>309</v>
      </c>
      <c r="H58" t="s">
        <v>435</v>
      </c>
      <c r="I58" t="s">
        <v>156</v>
      </c>
      <c r="J58" t="s">
        <v>443</v>
      </c>
      <c r="K58" s="79">
        <v>5.79</v>
      </c>
      <c r="L58" t="s">
        <v>108</v>
      </c>
      <c r="M58" s="79">
        <v>2.5</v>
      </c>
      <c r="N58" s="79">
        <v>0.02</v>
      </c>
      <c r="O58" s="79">
        <v>114866</v>
      </c>
      <c r="P58" s="79">
        <v>104.12</v>
      </c>
      <c r="Q58" s="79">
        <v>119.5984792</v>
      </c>
      <c r="R58" s="79">
        <v>0.03</v>
      </c>
      <c r="S58" s="79">
        <v>0.66</v>
      </c>
      <c r="T58" s="79">
        <v>0.09</v>
      </c>
    </row>
    <row r="59" spans="2:20">
      <c r="B59" t="s">
        <v>444</v>
      </c>
      <c r="C59" t="s">
        <v>445</v>
      </c>
      <c r="D59" t="s">
        <v>106</v>
      </c>
      <c r="E59" t="s">
        <v>129</v>
      </c>
      <c r="F59" t="s">
        <v>318</v>
      </c>
      <c r="G59" t="s">
        <v>285</v>
      </c>
      <c r="H59" t="s">
        <v>439</v>
      </c>
      <c r="I59" t="s">
        <v>155</v>
      </c>
      <c r="J59" t="s">
        <v>446</v>
      </c>
      <c r="K59" s="79">
        <v>3.98</v>
      </c>
      <c r="L59" t="s">
        <v>108</v>
      </c>
      <c r="M59" s="79">
        <v>2.8</v>
      </c>
      <c r="N59" s="79">
        <v>2.0099999999999998</v>
      </c>
      <c r="O59" s="79">
        <v>6</v>
      </c>
      <c r="P59" s="79">
        <v>5260000</v>
      </c>
      <c r="Q59" s="79">
        <v>315.60000000000002</v>
      </c>
      <c r="R59" s="79">
        <v>0.03</v>
      </c>
      <c r="S59" s="79">
        <v>1.75</v>
      </c>
      <c r="T59" s="79">
        <v>0.23</v>
      </c>
    </row>
    <row r="60" spans="2:20">
      <c r="B60" t="s">
        <v>447</v>
      </c>
      <c r="C60" t="s">
        <v>448</v>
      </c>
      <c r="D60" t="s">
        <v>106</v>
      </c>
      <c r="E60" t="s">
        <v>129</v>
      </c>
      <c r="F60" t="s">
        <v>449</v>
      </c>
      <c r="G60" t="s">
        <v>285</v>
      </c>
      <c r="H60" t="s">
        <v>439</v>
      </c>
      <c r="I60" t="s">
        <v>155</v>
      </c>
      <c r="J60" t="s">
        <v>427</v>
      </c>
      <c r="K60" s="79">
        <v>2.7</v>
      </c>
      <c r="L60" t="s">
        <v>108</v>
      </c>
      <c r="M60" s="79">
        <v>2</v>
      </c>
      <c r="N60" s="79">
        <v>0.01</v>
      </c>
      <c r="O60" s="79">
        <v>155298</v>
      </c>
      <c r="P60" s="79">
        <v>104.19</v>
      </c>
      <c r="Q60" s="79">
        <v>161.8049862</v>
      </c>
      <c r="R60" s="79">
        <v>0.02</v>
      </c>
      <c r="S60" s="79">
        <v>0.9</v>
      </c>
      <c r="T60" s="79">
        <v>0.12</v>
      </c>
    </row>
    <row r="61" spans="2:20">
      <c r="B61" t="s">
        <v>450</v>
      </c>
      <c r="C61" t="s">
        <v>451</v>
      </c>
      <c r="D61" t="s">
        <v>106</v>
      </c>
      <c r="E61" t="s">
        <v>129</v>
      </c>
      <c r="F61" t="s">
        <v>452</v>
      </c>
      <c r="G61" t="s">
        <v>309</v>
      </c>
      <c r="H61" t="s">
        <v>435</v>
      </c>
      <c r="I61" t="s">
        <v>156</v>
      </c>
      <c r="J61" t="s">
        <v>453</v>
      </c>
      <c r="K61" s="79">
        <v>6.81</v>
      </c>
      <c r="L61" t="s">
        <v>108</v>
      </c>
      <c r="M61" s="79">
        <v>1.58</v>
      </c>
      <c r="N61" s="79">
        <v>1.78</v>
      </c>
      <c r="O61" s="79">
        <v>50244</v>
      </c>
      <c r="P61" s="79">
        <v>99.31</v>
      </c>
      <c r="Q61" s="79">
        <v>49.897316400000001</v>
      </c>
      <c r="R61" s="79">
        <v>0.01</v>
      </c>
      <c r="S61" s="79">
        <v>0.28000000000000003</v>
      </c>
      <c r="T61" s="79">
        <v>0.04</v>
      </c>
    </row>
    <row r="62" spans="2:20">
      <c r="B62" t="s">
        <v>454</v>
      </c>
      <c r="C62" t="s">
        <v>455</v>
      </c>
      <c r="D62" t="s">
        <v>106</v>
      </c>
      <c r="E62" t="s">
        <v>129</v>
      </c>
      <c r="F62" t="s">
        <v>456</v>
      </c>
      <c r="G62" t="s">
        <v>309</v>
      </c>
      <c r="H62" t="s">
        <v>435</v>
      </c>
      <c r="I62" t="s">
        <v>156</v>
      </c>
      <c r="J62" t="s">
        <v>457</v>
      </c>
      <c r="K62" s="79">
        <v>5.1100000000000003</v>
      </c>
      <c r="L62" t="s">
        <v>108</v>
      </c>
      <c r="M62" s="79">
        <v>2.74</v>
      </c>
      <c r="N62" s="79">
        <v>1.51</v>
      </c>
      <c r="O62" s="79">
        <v>12717.39</v>
      </c>
      <c r="P62" s="79">
        <v>105.4</v>
      </c>
      <c r="Q62" s="79">
        <v>13.404129060000001</v>
      </c>
      <c r="R62" s="79">
        <v>0</v>
      </c>
      <c r="S62" s="79">
        <v>7.0000000000000007E-2</v>
      </c>
      <c r="T62" s="79">
        <v>0.01</v>
      </c>
    </row>
    <row r="63" spans="2:20">
      <c r="B63" t="s">
        <v>458</v>
      </c>
      <c r="C63" t="s">
        <v>459</v>
      </c>
      <c r="D63" t="s">
        <v>106</v>
      </c>
      <c r="E63" t="s">
        <v>129</v>
      </c>
      <c r="F63" t="s">
        <v>456</v>
      </c>
      <c r="G63" t="s">
        <v>309</v>
      </c>
      <c r="H63" t="s">
        <v>435</v>
      </c>
      <c r="I63" t="s">
        <v>156</v>
      </c>
      <c r="J63" t="s">
        <v>460</v>
      </c>
      <c r="K63" s="79">
        <v>7.04</v>
      </c>
      <c r="L63" t="s">
        <v>108</v>
      </c>
      <c r="M63" s="79">
        <v>1.96</v>
      </c>
      <c r="N63" s="79">
        <v>2.0499999999999998</v>
      </c>
      <c r="O63" s="79">
        <v>18000</v>
      </c>
      <c r="P63" s="79">
        <v>99.86</v>
      </c>
      <c r="Q63" s="79">
        <v>17.974799999999998</v>
      </c>
      <c r="R63" s="79">
        <v>0.01</v>
      </c>
      <c r="S63" s="79">
        <v>0.1</v>
      </c>
      <c r="T63" s="79">
        <v>0.01</v>
      </c>
    </row>
    <row r="64" spans="2:20">
      <c r="B64" t="s">
        <v>461</v>
      </c>
      <c r="C64" t="s">
        <v>462</v>
      </c>
      <c r="D64" t="s">
        <v>106</v>
      </c>
      <c r="E64" t="s">
        <v>129</v>
      </c>
      <c r="F64" t="s">
        <v>463</v>
      </c>
      <c r="G64" t="s">
        <v>309</v>
      </c>
      <c r="H64" t="s">
        <v>464</v>
      </c>
      <c r="I64" t="s">
        <v>155</v>
      </c>
      <c r="J64" t="s">
        <v>465</v>
      </c>
      <c r="K64" s="79">
        <v>2.75</v>
      </c>
      <c r="L64" t="s">
        <v>108</v>
      </c>
      <c r="M64" s="79">
        <v>4.5999999999999996</v>
      </c>
      <c r="N64" s="79">
        <v>1.48</v>
      </c>
      <c r="O64" s="79">
        <v>41476</v>
      </c>
      <c r="P64" s="79">
        <v>110.28</v>
      </c>
      <c r="Q64" s="79">
        <v>45.739732799999999</v>
      </c>
      <c r="R64" s="79">
        <v>0.01</v>
      </c>
      <c r="S64" s="79">
        <v>0.25</v>
      </c>
      <c r="T64" s="79">
        <v>0.03</v>
      </c>
    </row>
    <row r="65" spans="2:20">
      <c r="B65" t="s">
        <v>466</v>
      </c>
      <c r="C65" t="s">
        <v>467</v>
      </c>
      <c r="D65" t="s">
        <v>106</v>
      </c>
      <c r="E65" t="s">
        <v>129</v>
      </c>
      <c r="F65" t="s">
        <v>463</v>
      </c>
      <c r="G65" t="s">
        <v>309</v>
      </c>
      <c r="H65" t="s">
        <v>464</v>
      </c>
      <c r="I65" t="s">
        <v>155</v>
      </c>
      <c r="J65" t="s">
        <v>468</v>
      </c>
      <c r="K65" s="79">
        <v>6.42</v>
      </c>
      <c r="L65" t="s">
        <v>108</v>
      </c>
      <c r="M65" s="79">
        <v>3.06</v>
      </c>
      <c r="N65" s="79">
        <v>2.6</v>
      </c>
      <c r="O65" s="79">
        <v>15000</v>
      </c>
      <c r="P65" s="79">
        <v>103.31</v>
      </c>
      <c r="Q65" s="79">
        <v>15.496499999999999</v>
      </c>
      <c r="R65" s="79">
        <v>0.01</v>
      </c>
      <c r="S65" s="79">
        <v>0.09</v>
      </c>
      <c r="T65" s="79">
        <v>0.01</v>
      </c>
    </row>
    <row r="66" spans="2:20">
      <c r="B66" t="s">
        <v>469</v>
      </c>
      <c r="C66" t="s">
        <v>470</v>
      </c>
      <c r="D66" t="s">
        <v>106</v>
      </c>
      <c r="E66" t="s">
        <v>129</v>
      </c>
      <c r="F66" t="s">
        <v>471</v>
      </c>
      <c r="G66" t="s">
        <v>309</v>
      </c>
      <c r="H66" t="s">
        <v>464</v>
      </c>
      <c r="I66" t="s">
        <v>155</v>
      </c>
      <c r="J66" t="s">
        <v>472</v>
      </c>
      <c r="K66" s="79">
        <v>2.5499999999999998</v>
      </c>
      <c r="L66" t="s">
        <v>108</v>
      </c>
      <c r="M66" s="79">
        <v>4.4000000000000004</v>
      </c>
      <c r="N66" s="79">
        <v>0.77</v>
      </c>
      <c r="O66" s="79">
        <v>3805.54</v>
      </c>
      <c r="P66" s="79">
        <v>110.63</v>
      </c>
      <c r="Q66" s="79">
        <v>4.2100689019999997</v>
      </c>
      <c r="R66" s="79">
        <v>0</v>
      </c>
      <c r="S66" s="79">
        <v>0.02</v>
      </c>
      <c r="T66" s="79">
        <v>0</v>
      </c>
    </row>
    <row r="67" spans="2:20">
      <c r="B67" t="s">
        <v>473</v>
      </c>
      <c r="C67" t="s">
        <v>474</v>
      </c>
      <c r="D67" t="s">
        <v>106</v>
      </c>
      <c r="E67" t="s">
        <v>129</v>
      </c>
      <c r="F67" t="s">
        <v>475</v>
      </c>
      <c r="G67" t="s">
        <v>309</v>
      </c>
      <c r="H67" t="s">
        <v>476</v>
      </c>
      <c r="I67" t="s">
        <v>156</v>
      </c>
      <c r="J67" t="s">
        <v>477</v>
      </c>
      <c r="K67" s="79">
        <v>1.68</v>
      </c>
      <c r="L67" t="s">
        <v>108</v>
      </c>
      <c r="M67" s="79">
        <v>5.6</v>
      </c>
      <c r="N67" s="79">
        <v>1.26</v>
      </c>
      <c r="O67" s="79">
        <v>23316</v>
      </c>
      <c r="P67" s="79">
        <v>113.71</v>
      </c>
      <c r="Q67" s="79">
        <v>26.512623600000001</v>
      </c>
      <c r="R67" s="79">
        <v>0.01</v>
      </c>
      <c r="S67" s="79">
        <v>0.15</v>
      </c>
      <c r="T67" s="79">
        <v>0.02</v>
      </c>
    </row>
    <row r="68" spans="2:20">
      <c r="B68" t="s">
        <v>478</v>
      </c>
      <c r="C68" t="s">
        <v>479</v>
      </c>
      <c r="D68" t="s">
        <v>106</v>
      </c>
      <c r="E68" t="s">
        <v>129</v>
      </c>
      <c r="F68" t="s">
        <v>449</v>
      </c>
      <c r="G68" t="s">
        <v>285</v>
      </c>
      <c r="H68" t="s">
        <v>480</v>
      </c>
      <c r="I68" t="s">
        <v>155</v>
      </c>
      <c r="J68" t="s">
        <v>404</v>
      </c>
      <c r="K68" s="79">
        <v>3.13</v>
      </c>
      <c r="L68" t="s">
        <v>108</v>
      </c>
      <c r="M68" s="79">
        <v>2.4</v>
      </c>
      <c r="N68" s="79">
        <v>1.03</v>
      </c>
      <c r="O68" s="79">
        <v>3284</v>
      </c>
      <c r="P68" s="79">
        <v>105.4</v>
      </c>
      <c r="Q68" s="79">
        <v>3.4613360000000002</v>
      </c>
      <c r="R68" s="79">
        <v>0</v>
      </c>
      <c r="S68" s="79">
        <v>0.02</v>
      </c>
      <c r="T68" s="79">
        <v>0</v>
      </c>
    </row>
    <row r="69" spans="2:20">
      <c r="B69" t="s">
        <v>481</v>
      </c>
      <c r="C69" t="s">
        <v>482</v>
      </c>
      <c r="D69" t="s">
        <v>106</v>
      </c>
      <c r="E69" t="s">
        <v>129</v>
      </c>
      <c r="F69" t="s">
        <v>483</v>
      </c>
      <c r="G69" t="s">
        <v>309</v>
      </c>
      <c r="H69" t="s">
        <v>480</v>
      </c>
      <c r="I69" t="s">
        <v>155</v>
      </c>
      <c r="J69" t="s">
        <v>484</v>
      </c>
      <c r="K69" s="79">
        <v>5.77</v>
      </c>
      <c r="L69" t="s">
        <v>108</v>
      </c>
      <c r="M69" s="79">
        <v>3.7</v>
      </c>
      <c r="N69" s="79">
        <v>2.79</v>
      </c>
      <c r="O69" s="79">
        <v>253869</v>
      </c>
      <c r="P69" s="79">
        <v>104.97</v>
      </c>
      <c r="Q69" s="79">
        <v>266.48628930000001</v>
      </c>
      <c r="R69" s="79">
        <v>0.04</v>
      </c>
      <c r="S69" s="79">
        <v>1.48</v>
      </c>
      <c r="T69" s="79">
        <v>0.19</v>
      </c>
    </row>
    <row r="70" spans="2:20">
      <c r="B70" t="s">
        <v>485</v>
      </c>
      <c r="C70" t="s">
        <v>486</v>
      </c>
      <c r="D70" t="s">
        <v>106</v>
      </c>
      <c r="E70" t="s">
        <v>129</v>
      </c>
      <c r="F70" t="s">
        <v>483</v>
      </c>
      <c r="G70" t="s">
        <v>309</v>
      </c>
      <c r="H70" t="s">
        <v>480</v>
      </c>
      <c r="I70" t="s">
        <v>155</v>
      </c>
      <c r="J70" t="s">
        <v>487</v>
      </c>
      <c r="K70" s="79">
        <v>6.15</v>
      </c>
      <c r="L70" t="s">
        <v>108</v>
      </c>
      <c r="M70" s="79">
        <v>2.85</v>
      </c>
      <c r="N70" s="79">
        <v>0.02</v>
      </c>
      <c r="O70" s="79">
        <v>21690</v>
      </c>
      <c r="P70" s="79">
        <v>108.86</v>
      </c>
      <c r="Q70" s="79">
        <v>23.611733999999998</v>
      </c>
      <c r="R70" s="79">
        <v>0</v>
      </c>
      <c r="S70" s="79">
        <v>0.13</v>
      </c>
      <c r="T70" s="79">
        <v>0.02</v>
      </c>
    </row>
    <row r="71" spans="2:20">
      <c r="B71" t="s">
        <v>488</v>
      </c>
      <c r="C71" t="s">
        <v>489</v>
      </c>
      <c r="D71" t="s">
        <v>106</v>
      </c>
      <c r="E71" t="s">
        <v>129</v>
      </c>
      <c r="F71" t="s">
        <v>483</v>
      </c>
      <c r="G71" t="s">
        <v>309</v>
      </c>
      <c r="H71" t="s">
        <v>480</v>
      </c>
      <c r="I71" t="s">
        <v>155</v>
      </c>
      <c r="J71" t="s">
        <v>427</v>
      </c>
      <c r="K71" s="79">
        <v>1.61</v>
      </c>
      <c r="L71" t="s">
        <v>108</v>
      </c>
      <c r="M71" s="79">
        <v>6.1</v>
      </c>
      <c r="N71" s="79">
        <v>0.01</v>
      </c>
      <c r="O71" s="79">
        <v>17158.55</v>
      </c>
      <c r="P71" s="79">
        <v>110.3</v>
      </c>
      <c r="Q71" s="79">
        <v>18.92588065</v>
      </c>
      <c r="R71" s="79">
        <v>0</v>
      </c>
      <c r="S71" s="79">
        <v>0.1</v>
      </c>
      <c r="T71" s="79">
        <v>0.01</v>
      </c>
    </row>
    <row r="72" spans="2:20">
      <c r="B72" t="s">
        <v>490</v>
      </c>
      <c r="C72" t="s">
        <v>491</v>
      </c>
      <c r="D72" t="s">
        <v>106</v>
      </c>
      <c r="E72" t="s">
        <v>129</v>
      </c>
      <c r="F72" t="s">
        <v>492</v>
      </c>
      <c r="G72" t="s">
        <v>309</v>
      </c>
      <c r="H72" t="s">
        <v>493</v>
      </c>
      <c r="I72" t="s">
        <v>156</v>
      </c>
      <c r="J72" t="s">
        <v>325</v>
      </c>
      <c r="K72" s="79">
        <v>3.07</v>
      </c>
      <c r="L72" t="s">
        <v>108</v>
      </c>
      <c r="M72" s="79">
        <v>7</v>
      </c>
      <c r="N72" s="79">
        <v>1.97</v>
      </c>
      <c r="O72" s="79">
        <v>23070.25</v>
      </c>
      <c r="P72" s="79">
        <v>118.86</v>
      </c>
      <c r="Q72" s="79">
        <v>27.421299149999999</v>
      </c>
      <c r="R72" s="79">
        <v>0</v>
      </c>
      <c r="S72" s="79">
        <v>0.15</v>
      </c>
      <c r="T72" s="79">
        <v>0.02</v>
      </c>
    </row>
    <row r="73" spans="2:20">
      <c r="B73" s="80" t="s">
        <v>243</v>
      </c>
      <c r="C73" s="16"/>
      <c r="D73" s="16"/>
      <c r="E73" s="16"/>
      <c r="F73" s="16"/>
      <c r="K73" s="81">
        <v>3.71</v>
      </c>
      <c r="N73" s="81">
        <v>0.59</v>
      </c>
      <c r="O73" s="81">
        <v>3600428.79</v>
      </c>
      <c r="Q73" s="81">
        <v>3828.5774890170001</v>
      </c>
      <c r="S73" s="81">
        <v>21.23</v>
      </c>
      <c r="T73" s="81">
        <v>2.79</v>
      </c>
    </row>
    <row r="74" spans="2:20">
      <c r="B74" t="s">
        <v>494</v>
      </c>
      <c r="C74" t="s">
        <v>495</v>
      </c>
      <c r="D74" t="s">
        <v>106</v>
      </c>
      <c r="E74" t="s">
        <v>129</v>
      </c>
      <c r="F74" t="s">
        <v>302</v>
      </c>
      <c r="G74" t="s">
        <v>285</v>
      </c>
      <c r="H74" t="s">
        <v>200</v>
      </c>
      <c r="I74" t="s">
        <v>155</v>
      </c>
      <c r="J74" t="s">
        <v>496</v>
      </c>
      <c r="K74" s="79">
        <v>1.1399999999999999</v>
      </c>
      <c r="L74" t="s">
        <v>108</v>
      </c>
      <c r="M74" s="79">
        <v>5.9</v>
      </c>
      <c r="N74" s="79">
        <v>0.01</v>
      </c>
      <c r="O74" s="79">
        <v>39987</v>
      </c>
      <c r="P74" s="79">
        <v>108.09</v>
      </c>
      <c r="Q74" s="79">
        <v>43.221948300000001</v>
      </c>
      <c r="R74" s="79">
        <v>0</v>
      </c>
      <c r="S74" s="79">
        <v>0.24</v>
      </c>
      <c r="T74" s="79">
        <v>0.03</v>
      </c>
    </row>
    <row r="75" spans="2:20">
      <c r="B75" t="s">
        <v>497</v>
      </c>
      <c r="C75" t="s">
        <v>498</v>
      </c>
      <c r="D75" t="s">
        <v>106</v>
      </c>
      <c r="E75" t="s">
        <v>129</v>
      </c>
      <c r="F75" t="s">
        <v>284</v>
      </c>
      <c r="G75" t="s">
        <v>285</v>
      </c>
      <c r="H75" t="s">
        <v>310</v>
      </c>
      <c r="I75" t="s">
        <v>155</v>
      </c>
      <c r="J75" t="s">
        <v>499</v>
      </c>
      <c r="K75" s="79">
        <v>0.45</v>
      </c>
      <c r="L75" t="s">
        <v>108</v>
      </c>
      <c r="M75" s="79">
        <v>5.4</v>
      </c>
      <c r="N75" s="79">
        <v>0</v>
      </c>
      <c r="O75" s="79">
        <v>20542</v>
      </c>
      <c r="P75" s="79">
        <v>105.28</v>
      </c>
      <c r="Q75" s="79">
        <v>21.626617599999999</v>
      </c>
      <c r="R75" s="79">
        <v>0</v>
      </c>
      <c r="S75" s="79">
        <v>0.12</v>
      </c>
      <c r="T75" s="79">
        <v>0.02</v>
      </c>
    </row>
    <row r="76" spans="2:20">
      <c r="B76" t="s">
        <v>500</v>
      </c>
      <c r="C76" t="s">
        <v>501</v>
      </c>
      <c r="D76" t="s">
        <v>106</v>
      </c>
      <c r="E76" t="s">
        <v>129</v>
      </c>
      <c r="F76" t="s">
        <v>302</v>
      </c>
      <c r="G76" t="s">
        <v>285</v>
      </c>
      <c r="H76" t="s">
        <v>310</v>
      </c>
      <c r="I76" t="s">
        <v>155</v>
      </c>
      <c r="J76" t="s">
        <v>502</v>
      </c>
      <c r="K76" s="79">
        <v>2.41</v>
      </c>
      <c r="L76" t="s">
        <v>108</v>
      </c>
      <c r="M76" s="79">
        <v>6.1</v>
      </c>
      <c r="N76" s="79">
        <v>0.01</v>
      </c>
      <c r="O76" s="79">
        <v>108317.6</v>
      </c>
      <c r="P76" s="79">
        <v>112.27</v>
      </c>
      <c r="Q76" s="79">
        <v>121.60816952</v>
      </c>
      <c r="R76" s="79">
        <v>0.01</v>
      </c>
      <c r="S76" s="79">
        <v>0.67</v>
      </c>
      <c r="T76" s="79">
        <v>0.09</v>
      </c>
    </row>
    <row r="77" spans="2:20">
      <c r="B77" t="s">
        <v>503</v>
      </c>
      <c r="C77" t="s">
        <v>504</v>
      </c>
      <c r="D77" t="s">
        <v>106</v>
      </c>
      <c r="E77" t="s">
        <v>129</v>
      </c>
      <c r="F77" t="s">
        <v>335</v>
      </c>
      <c r="G77" t="s">
        <v>138</v>
      </c>
      <c r="H77" t="s">
        <v>331</v>
      </c>
      <c r="I77" t="s">
        <v>155</v>
      </c>
      <c r="J77" t="s">
        <v>325</v>
      </c>
      <c r="K77" s="79">
        <v>3.57</v>
      </c>
      <c r="L77" t="s">
        <v>108</v>
      </c>
      <c r="M77" s="79">
        <v>4.92</v>
      </c>
      <c r="N77" s="79">
        <v>0.01</v>
      </c>
      <c r="O77" s="79">
        <v>50000</v>
      </c>
      <c r="P77" s="79">
        <v>101.36</v>
      </c>
      <c r="Q77" s="79">
        <v>50.68</v>
      </c>
      <c r="R77" s="79">
        <v>0.01</v>
      </c>
      <c r="S77" s="79">
        <v>0.28000000000000003</v>
      </c>
      <c r="T77" s="79">
        <v>0.04</v>
      </c>
    </row>
    <row r="78" spans="2:20">
      <c r="B78" t="s">
        <v>505</v>
      </c>
      <c r="C78" t="s">
        <v>506</v>
      </c>
      <c r="D78" t="s">
        <v>106</v>
      </c>
      <c r="E78" t="s">
        <v>129</v>
      </c>
      <c r="F78" t="s">
        <v>345</v>
      </c>
      <c r="G78" t="s">
        <v>133</v>
      </c>
      <c r="H78" t="s">
        <v>331</v>
      </c>
      <c r="I78" t="s">
        <v>155</v>
      </c>
      <c r="J78" t="s">
        <v>350</v>
      </c>
      <c r="K78" s="79">
        <v>4.67</v>
      </c>
      <c r="L78" t="s">
        <v>108</v>
      </c>
      <c r="M78" s="79">
        <v>4.8</v>
      </c>
      <c r="N78" s="79">
        <v>2.0699999999999998</v>
      </c>
      <c r="O78" s="79">
        <v>92750.85</v>
      </c>
      <c r="P78" s="79">
        <v>115.52</v>
      </c>
      <c r="Q78" s="79">
        <v>107.14578192</v>
      </c>
      <c r="R78" s="79">
        <v>0</v>
      </c>
      <c r="S78" s="79">
        <v>0.59</v>
      </c>
      <c r="T78" s="79">
        <v>0.08</v>
      </c>
    </row>
    <row r="79" spans="2:20">
      <c r="B79" t="s">
        <v>507</v>
      </c>
      <c r="C79" t="s">
        <v>508</v>
      </c>
      <c r="D79" t="s">
        <v>106</v>
      </c>
      <c r="E79" t="s">
        <v>129</v>
      </c>
      <c r="F79" t="s">
        <v>353</v>
      </c>
      <c r="G79" t="s">
        <v>285</v>
      </c>
      <c r="H79" t="s">
        <v>331</v>
      </c>
      <c r="I79" t="s">
        <v>155</v>
      </c>
      <c r="J79" t="s">
        <v>427</v>
      </c>
      <c r="K79" s="79">
        <v>3.35</v>
      </c>
      <c r="L79" t="s">
        <v>108</v>
      </c>
      <c r="M79" s="79">
        <v>6.4</v>
      </c>
      <c r="N79" s="79">
        <v>0.01</v>
      </c>
      <c r="O79" s="79">
        <v>40000</v>
      </c>
      <c r="P79" s="79">
        <v>119.91</v>
      </c>
      <c r="Q79" s="79">
        <v>47.963999999999999</v>
      </c>
      <c r="R79" s="79">
        <v>0.01</v>
      </c>
      <c r="S79" s="79">
        <v>0.27</v>
      </c>
      <c r="T79" s="79">
        <v>0.04</v>
      </c>
    </row>
    <row r="80" spans="2:20">
      <c r="B80" t="s">
        <v>509</v>
      </c>
      <c r="C80" t="s">
        <v>510</v>
      </c>
      <c r="D80" t="s">
        <v>106</v>
      </c>
      <c r="E80" t="s">
        <v>129</v>
      </c>
      <c r="F80" t="s">
        <v>284</v>
      </c>
      <c r="G80" t="s">
        <v>285</v>
      </c>
      <c r="H80" t="s">
        <v>331</v>
      </c>
      <c r="I80" t="s">
        <v>155</v>
      </c>
      <c r="J80" t="s">
        <v>502</v>
      </c>
      <c r="K80" s="79">
        <v>3.25</v>
      </c>
      <c r="L80" t="s">
        <v>108</v>
      </c>
      <c r="M80" s="79">
        <v>3.22</v>
      </c>
      <c r="N80" s="79">
        <v>0.01</v>
      </c>
      <c r="O80" s="79">
        <v>1000000</v>
      </c>
      <c r="P80" s="79">
        <v>103.25</v>
      </c>
      <c r="Q80" s="79">
        <v>1032.5</v>
      </c>
      <c r="R80" s="79">
        <v>0.1</v>
      </c>
      <c r="S80" s="79">
        <v>5.72</v>
      </c>
      <c r="T80" s="79">
        <v>0.75</v>
      </c>
    </row>
    <row r="81" spans="2:20">
      <c r="B81" t="s">
        <v>511</v>
      </c>
      <c r="C81" t="s">
        <v>512</v>
      </c>
      <c r="D81" t="s">
        <v>106</v>
      </c>
      <c r="E81" t="s">
        <v>129</v>
      </c>
      <c r="F81" t="s">
        <v>357</v>
      </c>
      <c r="G81" t="s">
        <v>309</v>
      </c>
      <c r="H81" t="s">
        <v>358</v>
      </c>
      <c r="I81" t="s">
        <v>156</v>
      </c>
      <c r="J81" t="s">
        <v>513</v>
      </c>
      <c r="K81" s="79">
        <v>6.03</v>
      </c>
      <c r="L81" t="s">
        <v>108</v>
      </c>
      <c r="M81" s="79">
        <v>3.39</v>
      </c>
      <c r="N81" s="79">
        <v>0.03</v>
      </c>
      <c r="O81" s="79">
        <v>4727</v>
      </c>
      <c r="P81" s="79">
        <v>104.23</v>
      </c>
      <c r="Q81" s="79">
        <v>4.9269521000000003</v>
      </c>
      <c r="R81" s="79">
        <v>0</v>
      </c>
      <c r="S81" s="79">
        <v>0.03</v>
      </c>
      <c r="T81" s="79">
        <v>0</v>
      </c>
    </row>
    <row r="82" spans="2:20">
      <c r="B82" t="s">
        <v>514</v>
      </c>
      <c r="C82" t="s">
        <v>515</v>
      </c>
      <c r="D82" t="s">
        <v>106</v>
      </c>
      <c r="E82" t="s">
        <v>129</v>
      </c>
      <c r="F82" t="s">
        <v>384</v>
      </c>
      <c r="G82" t="s">
        <v>346</v>
      </c>
      <c r="H82" t="s">
        <v>369</v>
      </c>
      <c r="I82" t="s">
        <v>155</v>
      </c>
      <c r="J82" t="s">
        <v>385</v>
      </c>
      <c r="K82" s="79">
        <v>5.21</v>
      </c>
      <c r="L82" t="s">
        <v>108</v>
      </c>
      <c r="M82" s="79">
        <v>2.95</v>
      </c>
      <c r="N82" s="79">
        <v>2.36</v>
      </c>
      <c r="O82" s="79">
        <v>47000</v>
      </c>
      <c r="P82" s="79">
        <v>104.21</v>
      </c>
      <c r="Q82" s="79">
        <v>48.978700000000003</v>
      </c>
      <c r="R82" s="79">
        <v>0.01</v>
      </c>
      <c r="S82" s="79">
        <v>0.27</v>
      </c>
      <c r="T82" s="79">
        <v>0.04</v>
      </c>
    </row>
    <row r="83" spans="2:20">
      <c r="B83" t="s">
        <v>516</v>
      </c>
      <c r="C83" t="s">
        <v>517</v>
      </c>
      <c r="D83" t="s">
        <v>106</v>
      </c>
      <c r="E83" t="s">
        <v>129</v>
      </c>
      <c r="F83" t="s">
        <v>384</v>
      </c>
      <c r="G83" t="s">
        <v>346</v>
      </c>
      <c r="H83" t="s">
        <v>369</v>
      </c>
      <c r="I83" t="s">
        <v>155</v>
      </c>
      <c r="J83" t="s">
        <v>443</v>
      </c>
      <c r="K83" s="79">
        <v>2.1</v>
      </c>
      <c r="L83" t="s">
        <v>108</v>
      </c>
      <c r="M83" s="79">
        <v>2.2999999999999998</v>
      </c>
      <c r="N83" s="79">
        <v>0.01</v>
      </c>
      <c r="O83" s="79">
        <v>767996</v>
      </c>
      <c r="P83" s="79">
        <v>102.32</v>
      </c>
      <c r="Q83" s="79">
        <v>785.8135072</v>
      </c>
      <c r="R83" s="79">
        <v>0.03</v>
      </c>
      <c r="S83" s="79">
        <v>4.3600000000000003</v>
      </c>
      <c r="T83" s="79">
        <v>0.56999999999999995</v>
      </c>
    </row>
    <row r="84" spans="2:20">
      <c r="B84" t="s">
        <v>518</v>
      </c>
      <c r="C84" t="s">
        <v>519</v>
      </c>
      <c r="D84" t="s">
        <v>106</v>
      </c>
      <c r="E84" t="s">
        <v>129</v>
      </c>
      <c r="F84" t="s">
        <v>384</v>
      </c>
      <c r="G84" t="s">
        <v>346</v>
      </c>
      <c r="H84" t="s">
        <v>369</v>
      </c>
      <c r="I84" t="s">
        <v>155</v>
      </c>
      <c r="J84" t="s">
        <v>520</v>
      </c>
      <c r="K84" s="79">
        <v>6.75</v>
      </c>
      <c r="L84" t="s">
        <v>108</v>
      </c>
      <c r="M84" s="79">
        <v>2.4</v>
      </c>
      <c r="N84" s="79">
        <v>0.02</v>
      </c>
      <c r="O84" s="79">
        <v>428320</v>
      </c>
      <c r="P84" s="79">
        <v>99.81</v>
      </c>
      <c r="Q84" s="79">
        <v>427.506192</v>
      </c>
      <c r="R84" s="79">
        <v>0.03</v>
      </c>
      <c r="S84" s="79">
        <v>2.37</v>
      </c>
      <c r="T84" s="79">
        <v>0.31</v>
      </c>
    </row>
    <row r="85" spans="2:20">
      <c r="B85" t="s">
        <v>521</v>
      </c>
      <c r="C85" t="s">
        <v>522</v>
      </c>
      <c r="D85" t="s">
        <v>106</v>
      </c>
      <c r="E85" t="s">
        <v>129</v>
      </c>
      <c r="F85" t="s">
        <v>523</v>
      </c>
      <c r="G85" t="s">
        <v>309</v>
      </c>
      <c r="H85" t="s">
        <v>369</v>
      </c>
      <c r="I85" t="s">
        <v>155</v>
      </c>
      <c r="J85" t="s">
        <v>524</v>
      </c>
      <c r="K85" s="79">
        <v>5.48</v>
      </c>
      <c r="L85" t="s">
        <v>108</v>
      </c>
      <c r="M85" s="79">
        <v>4.3499999999999996</v>
      </c>
      <c r="N85" s="79">
        <v>3.78</v>
      </c>
      <c r="O85" s="79">
        <v>24539</v>
      </c>
      <c r="P85" s="79">
        <v>104.98</v>
      </c>
      <c r="Q85" s="79">
        <v>25.761042199999999</v>
      </c>
      <c r="R85" s="79">
        <v>0</v>
      </c>
      <c r="S85" s="79">
        <v>0.14000000000000001</v>
      </c>
      <c r="T85" s="79">
        <v>0.02</v>
      </c>
    </row>
    <row r="86" spans="2:20">
      <c r="B86" t="s">
        <v>525</v>
      </c>
      <c r="C86" t="s">
        <v>526</v>
      </c>
      <c r="D86" t="s">
        <v>106</v>
      </c>
      <c r="E86" t="s">
        <v>129</v>
      </c>
      <c r="F86" t="s">
        <v>523</v>
      </c>
      <c r="G86" t="s">
        <v>309</v>
      </c>
      <c r="H86" t="s">
        <v>369</v>
      </c>
      <c r="I86" t="s">
        <v>155</v>
      </c>
      <c r="J86" t="s">
        <v>423</v>
      </c>
      <c r="K86" s="79">
        <v>3.59</v>
      </c>
      <c r="L86" t="s">
        <v>108</v>
      </c>
      <c r="M86" s="79">
        <v>5.05</v>
      </c>
      <c r="N86" s="79">
        <v>2.75</v>
      </c>
      <c r="O86" s="79">
        <v>6777.3</v>
      </c>
      <c r="P86" s="79">
        <v>109.51</v>
      </c>
      <c r="Q86" s="79">
        <v>7.4218212299999999</v>
      </c>
      <c r="R86" s="79">
        <v>0</v>
      </c>
      <c r="S86" s="79">
        <v>0.04</v>
      </c>
      <c r="T86" s="79">
        <v>0.01</v>
      </c>
    </row>
    <row r="87" spans="2:20">
      <c r="B87" t="s">
        <v>527</v>
      </c>
      <c r="C87" t="s">
        <v>528</v>
      </c>
      <c r="D87" t="s">
        <v>106</v>
      </c>
      <c r="E87" t="s">
        <v>129</v>
      </c>
      <c r="F87" t="s">
        <v>410</v>
      </c>
      <c r="G87" t="s">
        <v>411</v>
      </c>
      <c r="H87" t="s">
        <v>369</v>
      </c>
      <c r="I87" t="s">
        <v>155</v>
      </c>
      <c r="J87" t="s">
        <v>265</v>
      </c>
      <c r="K87" s="79">
        <v>9.4600000000000009</v>
      </c>
      <c r="L87" t="s">
        <v>108</v>
      </c>
      <c r="M87" s="79">
        <v>3.95</v>
      </c>
      <c r="N87" s="79">
        <v>0.04</v>
      </c>
      <c r="O87" s="79">
        <v>26678</v>
      </c>
      <c r="P87" s="79">
        <v>103.14</v>
      </c>
      <c r="Q87" s="79">
        <v>27.515689200000001</v>
      </c>
      <c r="R87" s="79">
        <v>0.01</v>
      </c>
      <c r="S87" s="79">
        <v>0.15</v>
      </c>
      <c r="T87" s="79">
        <v>0.02</v>
      </c>
    </row>
    <row r="88" spans="2:20">
      <c r="B88" t="s">
        <v>529</v>
      </c>
      <c r="C88" t="s">
        <v>530</v>
      </c>
      <c r="D88" t="s">
        <v>106</v>
      </c>
      <c r="E88" t="s">
        <v>129</v>
      </c>
      <c r="F88">
        <v>1104040</v>
      </c>
      <c r="G88" t="s">
        <v>129</v>
      </c>
      <c r="H88" t="s">
        <v>369</v>
      </c>
      <c r="I88" t="s">
        <v>155</v>
      </c>
      <c r="J88" t="s">
        <v>531</v>
      </c>
      <c r="K88" s="79">
        <v>4.43</v>
      </c>
      <c r="L88" t="s">
        <v>108</v>
      </c>
      <c r="M88" s="79">
        <v>3.9</v>
      </c>
      <c r="N88" s="79">
        <v>3.78</v>
      </c>
      <c r="O88" s="79">
        <v>72000</v>
      </c>
      <c r="P88" s="79">
        <v>101.15</v>
      </c>
      <c r="Q88" s="79">
        <v>72.828000000000003</v>
      </c>
      <c r="R88" s="79">
        <v>0.01</v>
      </c>
      <c r="S88" s="79">
        <v>0.4</v>
      </c>
      <c r="T88" s="79">
        <v>0.05</v>
      </c>
    </row>
    <row r="89" spans="2:20">
      <c r="B89" t="s">
        <v>532</v>
      </c>
      <c r="C89" t="s">
        <v>533</v>
      </c>
      <c r="D89" t="s">
        <v>106</v>
      </c>
      <c r="E89" t="s">
        <v>129</v>
      </c>
      <c r="F89" t="s">
        <v>420</v>
      </c>
      <c r="G89" t="s">
        <v>411</v>
      </c>
      <c r="H89" t="s">
        <v>358</v>
      </c>
      <c r="I89" t="s">
        <v>156</v>
      </c>
      <c r="J89" t="s">
        <v>412</v>
      </c>
      <c r="K89" s="79">
        <v>6.43</v>
      </c>
      <c r="L89" t="s">
        <v>108</v>
      </c>
      <c r="M89" s="79">
        <v>3.92</v>
      </c>
      <c r="N89" s="79">
        <v>3.13</v>
      </c>
      <c r="O89" s="79">
        <v>10836</v>
      </c>
      <c r="P89" s="79">
        <v>105.98</v>
      </c>
      <c r="Q89" s="79">
        <v>11.483992799999999</v>
      </c>
      <c r="R89" s="79">
        <v>0</v>
      </c>
      <c r="S89" s="79">
        <v>0.06</v>
      </c>
      <c r="T89" s="79">
        <v>0.01</v>
      </c>
    </row>
    <row r="90" spans="2:20">
      <c r="B90" t="s">
        <v>534</v>
      </c>
      <c r="C90" t="s">
        <v>535</v>
      </c>
      <c r="D90" t="s">
        <v>106</v>
      </c>
      <c r="E90" t="s">
        <v>129</v>
      </c>
      <c r="F90" t="s">
        <v>536</v>
      </c>
      <c r="G90" t="s">
        <v>309</v>
      </c>
      <c r="H90" t="s">
        <v>358</v>
      </c>
      <c r="I90" t="s">
        <v>156</v>
      </c>
      <c r="J90" t="s">
        <v>415</v>
      </c>
      <c r="K90" s="79">
        <v>3.36</v>
      </c>
      <c r="L90" t="s">
        <v>108</v>
      </c>
      <c r="M90" s="79">
        <v>4.2</v>
      </c>
      <c r="N90" s="79">
        <v>3.61</v>
      </c>
      <c r="O90" s="79">
        <v>101546</v>
      </c>
      <c r="P90" s="79">
        <v>103.15</v>
      </c>
      <c r="Q90" s="79">
        <v>104.744699</v>
      </c>
      <c r="R90" s="79">
        <v>0.01</v>
      </c>
      <c r="S90" s="79">
        <v>0.57999999999999996</v>
      </c>
      <c r="T90" s="79">
        <v>0.08</v>
      </c>
    </row>
    <row r="91" spans="2:20">
      <c r="B91" t="s">
        <v>537</v>
      </c>
      <c r="C91" t="s">
        <v>538</v>
      </c>
      <c r="D91" t="s">
        <v>106</v>
      </c>
      <c r="E91" t="s">
        <v>129</v>
      </c>
      <c r="F91" t="s">
        <v>430</v>
      </c>
      <c r="G91" t="s">
        <v>411</v>
      </c>
      <c r="H91" t="s">
        <v>358</v>
      </c>
      <c r="I91" t="s">
        <v>156</v>
      </c>
      <c r="J91" t="s">
        <v>381</v>
      </c>
      <c r="K91" s="79">
        <v>7.23</v>
      </c>
      <c r="L91" t="s">
        <v>108</v>
      </c>
      <c r="M91" s="79">
        <v>3.61</v>
      </c>
      <c r="N91" s="79">
        <v>3.35</v>
      </c>
      <c r="O91" s="79">
        <v>150725</v>
      </c>
      <c r="P91" s="79">
        <v>102.89</v>
      </c>
      <c r="Q91" s="79">
        <v>155.0809525</v>
      </c>
      <c r="R91" s="79">
        <v>0.03</v>
      </c>
      <c r="S91" s="79">
        <v>0.86</v>
      </c>
      <c r="T91" s="79">
        <v>0.11</v>
      </c>
    </row>
    <row r="92" spans="2:20">
      <c r="B92" t="s">
        <v>539</v>
      </c>
      <c r="C92" t="s">
        <v>540</v>
      </c>
      <c r="D92" t="s">
        <v>106</v>
      </c>
      <c r="E92" t="s">
        <v>129</v>
      </c>
      <c r="F92" t="s">
        <v>541</v>
      </c>
      <c r="G92" t="s">
        <v>542</v>
      </c>
      <c r="H92" t="s">
        <v>358</v>
      </c>
      <c r="I92" t="s">
        <v>156</v>
      </c>
      <c r="J92" t="s">
        <v>443</v>
      </c>
      <c r="K92" s="79">
        <v>4.5599999999999996</v>
      </c>
      <c r="L92" t="s">
        <v>108</v>
      </c>
      <c r="M92" s="79">
        <v>2.75</v>
      </c>
      <c r="N92" s="79">
        <v>2.39</v>
      </c>
      <c r="O92" s="79">
        <v>98235.14</v>
      </c>
      <c r="P92" s="79">
        <v>101.92</v>
      </c>
      <c r="Q92" s="79">
        <v>100.12125468799999</v>
      </c>
      <c r="R92" s="79">
        <v>0.02</v>
      </c>
      <c r="S92" s="79">
        <v>0.56000000000000005</v>
      </c>
      <c r="T92" s="79">
        <v>7.0000000000000007E-2</v>
      </c>
    </row>
    <row r="93" spans="2:20">
      <c r="B93" t="s">
        <v>543</v>
      </c>
      <c r="C93" t="s">
        <v>544</v>
      </c>
      <c r="D93" t="s">
        <v>106</v>
      </c>
      <c r="E93" t="s">
        <v>129</v>
      </c>
      <c r="F93" t="s">
        <v>353</v>
      </c>
      <c r="G93" t="s">
        <v>285</v>
      </c>
      <c r="H93" t="s">
        <v>439</v>
      </c>
      <c r="I93" t="s">
        <v>155</v>
      </c>
      <c r="J93" t="s">
        <v>545</v>
      </c>
      <c r="K93" s="79">
        <v>4.45</v>
      </c>
      <c r="L93" t="s">
        <v>108</v>
      </c>
      <c r="M93" s="79">
        <v>3.6</v>
      </c>
      <c r="N93" s="79">
        <v>0.03</v>
      </c>
      <c r="O93" s="79">
        <v>2</v>
      </c>
      <c r="P93" s="79">
        <v>5170125</v>
      </c>
      <c r="Q93" s="79">
        <v>103.4025</v>
      </c>
      <c r="R93" s="79">
        <v>0.01</v>
      </c>
      <c r="S93" s="79">
        <v>0.56999999999999995</v>
      </c>
      <c r="T93" s="79">
        <v>0.08</v>
      </c>
    </row>
    <row r="94" spans="2:20">
      <c r="B94" t="s">
        <v>546</v>
      </c>
      <c r="C94" t="s">
        <v>547</v>
      </c>
      <c r="D94" t="s">
        <v>106</v>
      </c>
      <c r="E94" t="s">
        <v>129</v>
      </c>
      <c r="F94" t="s">
        <v>548</v>
      </c>
      <c r="G94" t="s">
        <v>309</v>
      </c>
      <c r="H94" t="s">
        <v>439</v>
      </c>
      <c r="I94" t="s">
        <v>155</v>
      </c>
      <c r="J94" t="s">
        <v>524</v>
      </c>
      <c r="K94" s="79">
        <v>3.65</v>
      </c>
      <c r="L94" t="s">
        <v>108</v>
      </c>
      <c r="M94" s="79">
        <v>6.05</v>
      </c>
      <c r="N94" s="79">
        <v>4.26</v>
      </c>
      <c r="O94" s="79">
        <v>26940</v>
      </c>
      <c r="P94" s="79">
        <v>108.85</v>
      </c>
      <c r="Q94" s="79">
        <v>29.324190000000002</v>
      </c>
      <c r="R94" s="79">
        <v>0</v>
      </c>
      <c r="S94" s="79">
        <v>0.16</v>
      </c>
      <c r="T94" s="79">
        <v>0.02</v>
      </c>
    </row>
    <row r="95" spans="2:20">
      <c r="B95" t="s">
        <v>549</v>
      </c>
      <c r="C95" t="s">
        <v>550</v>
      </c>
      <c r="D95" t="s">
        <v>106</v>
      </c>
      <c r="E95" t="s">
        <v>129</v>
      </c>
      <c r="F95" t="s">
        <v>551</v>
      </c>
      <c r="G95" t="s">
        <v>133</v>
      </c>
      <c r="H95" t="s">
        <v>439</v>
      </c>
      <c r="I95" t="s">
        <v>155</v>
      </c>
      <c r="J95" t="s">
        <v>365</v>
      </c>
      <c r="K95" s="79">
        <v>3.75</v>
      </c>
      <c r="L95" t="s">
        <v>108</v>
      </c>
      <c r="M95" s="79">
        <v>2.95</v>
      </c>
      <c r="N95" s="79">
        <v>2.0299999999999998</v>
      </c>
      <c r="O95" s="79">
        <v>34823.53</v>
      </c>
      <c r="P95" s="79">
        <v>104.25</v>
      </c>
      <c r="Q95" s="79">
        <v>36.303530025000001</v>
      </c>
      <c r="R95" s="79">
        <v>0.01</v>
      </c>
      <c r="S95" s="79">
        <v>0.2</v>
      </c>
      <c r="T95" s="79">
        <v>0.03</v>
      </c>
    </row>
    <row r="96" spans="2:20">
      <c r="B96" t="s">
        <v>552</v>
      </c>
      <c r="C96" t="s">
        <v>553</v>
      </c>
      <c r="D96" t="s">
        <v>106</v>
      </c>
      <c r="E96" t="s">
        <v>129</v>
      </c>
      <c r="F96" t="s">
        <v>554</v>
      </c>
      <c r="G96" t="s">
        <v>138</v>
      </c>
      <c r="H96" t="s">
        <v>439</v>
      </c>
      <c r="I96" t="s">
        <v>155</v>
      </c>
      <c r="J96" t="s">
        <v>224</v>
      </c>
      <c r="K96" s="79">
        <v>2.7</v>
      </c>
      <c r="L96" t="s">
        <v>108</v>
      </c>
      <c r="M96" s="79">
        <v>1.86</v>
      </c>
      <c r="N96" s="79">
        <v>0.01</v>
      </c>
      <c r="O96" s="79">
        <v>230000</v>
      </c>
      <c r="P96" s="79">
        <v>100.39</v>
      </c>
      <c r="Q96" s="79">
        <v>230.89699999999999</v>
      </c>
      <c r="R96" s="79">
        <v>0.04</v>
      </c>
      <c r="S96" s="79">
        <v>1.28</v>
      </c>
      <c r="T96" s="79">
        <v>0.17</v>
      </c>
    </row>
    <row r="97" spans="2:20">
      <c r="B97" t="s">
        <v>555</v>
      </c>
      <c r="C97" t="s">
        <v>556</v>
      </c>
      <c r="D97" t="s">
        <v>106</v>
      </c>
      <c r="E97" t="s">
        <v>129</v>
      </c>
      <c r="F97" t="s">
        <v>541</v>
      </c>
      <c r="G97" t="s">
        <v>542</v>
      </c>
      <c r="H97" t="s">
        <v>435</v>
      </c>
      <c r="I97" t="s">
        <v>156</v>
      </c>
      <c r="J97" t="s">
        <v>557</v>
      </c>
      <c r="K97" s="79">
        <v>3.49</v>
      </c>
      <c r="L97" t="s">
        <v>108</v>
      </c>
      <c r="M97" s="79">
        <v>2.4</v>
      </c>
      <c r="N97" s="79">
        <v>1.88</v>
      </c>
      <c r="O97" s="79">
        <v>18367.3</v>
      </c>
      <c r="P97" s="79">
        <v>102.07</v>
      </c>
      <c r="Q97" s="79">
        <v>18.74750311</v>
      </c>
      <c r="R97" s="79">
        <v>0.01</v>
      </c>
      <c r="S97" s="79">
        <v>0.1</v>
      </c>
      <c r="T97" s="79">
        <v>0.01</v>
      </c>
    </row>
    <row r="98" spans="2:20">
      <c r="B98" t="s">
        <v>558</v>
      </c>
      <c r="C98" t="s">
        <v>559</v>
      </c>
      <c r="D98" t="s">
        <v>106</v>
      </c>
      <c r="E98" t="s">
        <v>129</v>
      </c>
      <c r="F98" t="s">
        <v>560</v>
      </c>
      <c r="G98" t="s">
        <v>133</v>
      </c>
      <c r="H98" t="s">
        <v>464</v>
      </c>
      <c r="I98" t="s">
        <v>155</v>
      </c>
      <c r="J98" t="s">
        <v>404</v>
      </c>
      <c r="K98" s="79">
        <v>3.03</v>
      </c>
      <c r="L98" t="s">
        <v>108</v>
      </c>
      <c r="M98" s="79">
        <v>3.4</v>
      </c>
      <c r="N98" s="79">
        <v>0.03</v>
      </c>
      <c r="O98" s="79">
        <v>14590.49</v>
      </c>
      <c r="P98" s="79">
        <v>101.76</v>
      </c>
      <c r="Q98" s="79">
        <v>14.847282624</v>
      </c>
      <c r="R98" s="79">
        <v>0</v>
      </c>
      <c r="S98" s="79">
        <v>0.08</v>
      </c>
      <c r="T98" s="79">
        <v>0.01</v>
      </c>
    </row>
    <row r="99" spans="2:20">
      <c r="B99" t="s">
        <v>561</v>
      </c>
      <c r="C99" t="s">
        <v>562</v>
      </c>
      <c r="D99" t="s">
        <v>106</v>
      </c>
      <c r="E99" t="s">
        <v>129</v>
      </c>
      <c r="F99" t="s">
        <v>471</v>
      </c>
      <c r="G99" t="s">
        <v>309</v>
      </c>
      <c r="H99" t="s">
        <v>464</v>
      </c>
      <c r="I99" t="s">
        <v>155</v>
      </c>
      <c r="J99" t="s">
        <v>468</v>
      </c>
      <c r="K99" s="79">
        <v>4.67</v>
      </c>
      <c r="L99" t="s">
        <v>108</v>
      </c>
      <c r="M99" s="79">
        <v>3.7</v>
      </c>
      <c r="N99" s="79">
        <v>2.39</v>
      </c>
      <c r="O99" s="79">
        <v>8529.2999999999993</v>
      </c>
      <c r="P99" s="79">
        <v>107.21</v>
      </c>
      <c r="Q99" s="79">
        <v>9.1442625300000007</v>
      </c>
      <c r="R99" s="79">
        <v>0</v>
      </c>
      <c r="S99" s="79">
        <v>0.05</v>
      </c>
      <c r="T99" s="79">
        <v>0.01</v>
      </c>
    </row>
    <row r="100" spans="2:20">
      <c r="B100" t="s">
        <v>563</v>
      </c>
      <c r="C100" t="s">
        <v>564</v>
      </c>
      <c r="D100" t="s">
        <v>106</v>
      </c>
      <c r="E100" t="s">
        <v>129</v>
      </c>
      <c r="F100" t="s">
        <v>565</v>
      </c>
      <c r="G100" t="s">
        <v>346</v>
      </c>
      <c r="H100" t="s">
        <v>480</v>
      </c>
      <c r="I100" t="s">
        <v>155</v>
      </c>
      <c r="J100" t="s">
        <v>415</v>
      </c>
      <c r="K100" s="79">
        <v>4.8</v>
      </c>
      <c r="L100" t="s">
        <v>108</v>
      </c>
      <c r="M100" s="79">
        <v>5.9</v>
      </c>
      <c r="N100" s="79">
        <v>0.03</v>
      </c>
      <c r="O100" s="79">
        <v>63445</v>
      </c>
      <c r="P100" s="79">
        <v>114.39</v>
      </c>
      <c r="Q100" s="79">
        <v>72.574735500000003</v>
      </c>
      <c r="R100" s="79">
        <v>0.01</v>
      </c>
      <c r="S100" s="79">
        <v>0.4</v>
      </c>
      <c r="T100" s="79">
        <v>0.05</v>
      </c>
    </row>
    <row r="101" spans="2:20">
      <c r="B101" t="s">
        <v>566</v>
      </c>
      <c r="C101" t="s">
        <v>567</v>
      </c>
      <c r="D101" t="s">
        <v>106</v>
      </c>
      <c r="E101" t="s">
        <v>129</v>
      </c>
      <c r="F101" t="s">
        <v>568</v>
      </c>
      <c r="G101" t="s">
        <v>309</v>
      </c>
      <c r="H101" t="s">
        <v>480</v>
      </c>
      <c r="I101" t="s">
        <v>155</v>
      </c>
      <c r="J101" t="s">
        <v>227</v>
      </c>
      <c r="K101" s="79">
        <v>5.22</v>
      </c>
      <c r="L101" t="s">
        <v>108</v>
      </c>
      <c r="M101" s="79">
        <v>6.9</v>
      </c>
      <c r="N101" s="79">
        <v>5.9</v>
      </c>
      <c r="O101" s="79">
        <v>7000</v>
      </c>
      <c r="P101" s="79">
        <v>108.39</v>
      </c>
      <c r="Q101" s="79">
        <v>7.5872999999999999</v>
      </c>
      <c r="R101" s="79">
        <v>0</v>
      </c>
      <c r="S101" s="79">
        <v>0.04</v>
      </c>
      <c r="T101" s="79">
        <v>0.01</v>
      </c>
    </row>
    <row r="102" spans="2:20">
      <c r="B102" t="s">
        <v>569</v>
      </c>
      <c r="C102" t="s">
        <v>570</v>
      </c>
      <c r="D102" t="s">
        <v>106</v>
      </c>
      <c r="E102" t="s">
        <v>129</v>
      </c>
      <c r="F102" t="s">
        <v>571</v>
      </c>
      <c r="G102" t="s">
        <v>133</v>
      </c>
      <c r="H102" t="s">
        <v>493</v>
      </c>
      <c r="I102" t="s">
        <v>156</v>
      </c>
      <c r="J102" t="s">
        <v>572</v>
      </c>
      <c r="K102" s="79">
        <v>2.0699999999999998</v>
      </c>
      <c r="L102" t="s">
        <v>108</v>
      </c>
      <c r="M102" s="79">
        <v>4.3</v>
      </c>
      <c r="N102" s="79">
        <v>0.03</v>
      </c>
      <c r="O102" s="79">
        <v>96954.98</v>
      </c>
      <c r="P102" s="79">
        <v>102.65</v>
      </c>
      <c r="Q102" s="79">
        <v>99.524286970000006</v>
      </c>
      <c r="R102" s="79">
        <v>0.02</v>
      </c>
      <c r="S102" s="79">
        <v>0.55000000000000004</v>
      </c>
      <c r="T102" s="79">
        <v>7.0000000000000007E-2</v>
      </c>
    </row>
    <row r="103" spans="2:20">
      <c r="B103" t="s">
        <v>573</v>
      </c>
      <c r="C103" t="s">
        <v>574</v>
      </c>
      <c r="D103" t="s">
        <v>106</v>
      </c>
      <c r="E103" t="s">
        <v>129</v>
      </c>
      <c r="F103" t="s">
        <v>571</v>
      </c>
      <c r="G103" t="s">
        <v>133</v>
      </c>
      <c r="H103" t="s">
        <v>493</v>
      </c>
      <c r="I103" t="s">
        <v>156</v>
      </c>
      <c r="J103" t="s">
        <v>423</v>
      </c>
      <c r="K103" s="79">
        <v>2.4900000000000002</v>
      </c>
      <c r="L103" t="s">
        <v>108</v>
      </c>
      <c r="M103" s="79">
        <v>4.25</v>
      </c>
      <c r="N103" s="79">
        <v>0.04</v>
      </c>
      <c r="O103" s="79">
        <v>6084</v>
      </c>
      <c r="P103" s="79">
        <v>102.98</v>
      </c>
      <c r="Q103" s="79">
        <v>6.2653032</v>
      </c>
      <c r="R103" s="79">
        <v>0</v>
      </c>
      <c r="S103" s="79">
        <v>0.03</v>
      </c>
      <c r="T103" s="79">
        <v>0</v>
      </c>
    </row>
    <row r="104" spans="2:20">
      <c r="B104" t="s">
        <v>575</v>
      </c>
      <c r="C104" t="s">
        <v>576</v>
      </c>
      <c r="D104" t="s">
        <v>106</v>
      </c>
      <c r="E104" t="s">
        <v>129</v>
      </c>
      <c r="F104" t="s">
        <v>565</v>
      </c>
      <c r="G104" t="s">
        <v>346</v>
      </c>
      <c r="H104" t="s">
        <v>577</v>
      </c>
      <c r="I104" t="s">
        <v>155</v>
      </c>
      <c r="J104" t="s">
        <v>385</v>
      </c>
      <c r="K104" s="79">
        <v>2.75</v>
      </c>
      <c r="L104" t="s">
        <v>108</v>
      </c>
      <c r="M104" s="79">
        <v>6</v>
      </c>
      <c r="N104" s="79">
        <v>2.4500000000000002</v>
      </c>
      <c r="O104" s="79">
        <v>2715.3</v>
      </c>
      <c r="P104" s="79">
        <v>111.6</v>
      </c>
      <c r="Q104" s="79">
        <v>3.0302747999999999</v>
      </c>
      <c r="R104" s="79">
        <v>0</v>
      </c>
      <c r="S104" s="79">
        <v>0.02</v>
      </c>
      <c r="T104" s="79">
        <v>0</v>
      </c>
    </row>
    <row r="105" spans="2:20">
      <c r="B105" s="80" t="s">
        <v>279</v>
      </c>
      <c r="C105" s="16"/>
      <c r="D105" s="16"/>
      <c r="E105" s="16"/>
      <c r="F105" s="16"/>
      <c r="K105" s="81">
        <v>0</v>
      </c>
      <c r="N105" s="81">
        <v>0</v>
      </c>
      <c r="O105" s="81">
        <v>0</v>
      </c>
      <c r="Q105" s="81">
        <v>0</v>
      </c>
      <c r="S105" s="81">
        <v>0</v>
      </c>
      <c r="T105" s="81">
        <v>0</v>
      </c>
    </row>
    <row r="106" spans="2:20">
      <c r="B106" t="s">
        <v>207</v>
      </c>
      <c r="C106" t="s">
        <v>207</v>
      </c>
      <c r="D106" s="16"/>
      <c r="E106" s="16"/>
      <c r="F106" s="16"/>
      <c r="G106" t="s">
        <v>207</v>
      </c>
      <c r="H106" t="s">
        <v>207</v>
      </c>
      <c r="K106" s="79">
        <v>0</v>
      </c>
      <c r="L106" t="s">
        <v>207</v>
      </c>
      <c r="M106" s="79">
        <v>0</v>
      </c>
      <c r="N106" s="79">
        <v>0</v>
      </c>
      <c r="O106" s="79">
        <v>0</v>
      </c>
      <c r="P106" s="79">
        <v>0</v>
      </c>
      <c r="Q106" s="79">
        <v>0</v>
      </c>
      <c r="R106" s="79">
        <v>0</v>
      </c>
      <c r="S106" s="79">
        <v>0</v>
      </c>
      <c r="T106" s="79">
        <v>0</v>
      </c>
    </row>
    <row r="107" spans="2:20">
      <c r="B107" s="80" t="s">
        <v>578</v>
      </c>
      <c r="C107" s="16"/>
      <c r="D107" s="16"/>
      <c r="E107" s="16"/>
      <c r="F107" s="16"/>
      <c r="K107" s="81">
        <v>0</v>
      </c>
      <c r="N107" s="81">
        <v>0</v>
      </c>
      <c r="O107" s="81">
        <v>0</v>
      </c>
      <c r="Q107" s="81">
        <v>0</v>
      </c>
      <c r="S107" s="81">
        <v>0</v>
      </c>
      <c r="T107" s="81">
        <v>0</v>
      </c>
    </row>
    <row r="108" spans="2:20">
      <c r="B108" t="s">
        <v>207</v>
      </c>
      <c r="C108" t="s">
        <v>207</v>
      </c>
      <c r="D108" s="16"/>
      <c r="E108" s="16"/>
      <c r="F108" s="16"/>
      <c r="G108" t="s">
        <v>207</v>
      </c>
      <c r="H108" t="s">
        <v>207</v>
      </c>
      <c r="K108" s="79">
        <v>0</v>
      </c>
      <c r="L108" t="s">
        <v>207</v>
      </c>
      <c r="M108" s="79">
        <v>0</v>
      </c>
      <c r="N108" s="79">
        <v>0</v>
      </c>
      <c r="O108" s="79">
        <v>0</v>
      </c>
      <c r="P108" s="79">
        <v>0</v>
      </c>
      <c r="Q108" s="79">
        <v>0</v>
      </c>
      <c r="R108" s="79">
        <v>0</v>
      </c>
      <c r="S108" s="79">
        <v>0</v>
      </c>
      <c r="T108" s="79">
        <v>0</v>
      </c>
    </row>
    <row r="109" spans="2:20">
      <c r="B109" s="80" t="s">
        <v>212</v>
      </c>
      <c r="C109" s="16"/>
      <c r="D109" s="16"/>
      <c r="E109" s="16"/>
      <c r="F109" s="16"/>
      <c r="K109" s="81">
        <v>0</v>
      </c>
      <c r="N109" s="81">
        <v>0</v>
      </c>
      <c r="O109" s="81">
        <v>0</v>
      </c>
      <c r="Q109" s="81">
        <v>0</v>
      </c>
      <c r="S109" s="81">
        <v>0</v>
      </c>
      <c r="T109" s="81">
        <v>0</v>
      </c>
    </row>
    <row r="110" spans="2:20">
      <c r="B110" s="80" t="s">
        <v>280</v>
      </c>
      <c r="C110" s="16"/>
      <c r="D110" s="16"/>
      <c r="E110" s="16"/>
      <c r="F110" s="16"/>
      <c r="K110" s="81">
        <v>0</v>
      </c>
      <c r="N110" s="81">
        <v>0</v>
      </c>
      <c r="O110" s="81">
        <v>0</v>
      </c>
      <c r="Q110" s="81">
        <v>0</v>
      </c>
      <c r="S110" s="81">
        <v>0</v>
      </c>
      <c r="T110" s="81">
        <v>0</v>
      </c>
    </row>
    <row r="111" spans="2:20">
      <c r="B111" t="s">
        <v>207</v>
      </c>
      <c r="C111" t="s">
        <v>207</v>
      </c>
      <c r="D111" s="16"/>
      <c r="E111" s="16"/>
      <c r="F111" s="16"/>
      <c r="G111" t="s">
        <v>207</v>
      </c>
      <c r="H111" t="s">
        <v>207</v>
      </c>
      <c r="K111" s="79">
        <v>0</v>
      </c>
      <c r="L111" t="s">
        <v>207</v>
      </c>
      <c r="M111" s="79">
        <v>0</v>
      </c>
      <c r="N111" s="79">
        <v>0</v>
      </c>
      <c r="O111" s="79">
        <v>0</v>
      </c>
      <c r="P111" s="79">
        <v>0</v>
      </c>
      <c r="Q111" s="79">
        <v>0</v>
      </c>
      <c r="R111" s="79">
        <v>0</v>
      </c>
      <c r="S111" s="79">
        <v>0</v>
      </c>
      <c r="T111" s="79">
        <v>0</v>
      </c>
    </row>
    <row r="112" spans="2:20">
      <c r="B112" s="80" t="s">
        <v>281</v>
      </c>
      <c r="C112" s="16"/>
      <c r="D112" s="16"/>
      <c r="E112" s="16"/>
      <c r="F112" s="16"/>
      <c r="K112" s="81">
        <v>0</v>
      </c>
      <c r="N112" s="81">
        <v>0</v>
      </c>
      <c r="O112" s="81">
        <v>0</v>
      </c>
      <c r="Q112" s="81">
        <v>0</v>
      </c>
      <c r="S112" s="81">
        <v>0</v>
      </c>
      <c r="T112" s="81">
        <v>0</v>
      </c>
    </row>
    <row r="113" spans="2:20">
      <c r="B113" t="s">
        <v>207</v>
      </c>
      <c r="C113" t="s">
        <v>207</v>
      </c>
      <c r="D113" s="16"/>
      <c r="E113" s="16"/>
      <c r="F113" s="16"/>
      <c r="G113" t="s">
        <v>207</v>
      </c>
      <c r="H113" t="s">
        <v>207</v>
      </c>
      <c r="K113" s="79">
        <v>0</v>
      </c>
      <c r="L113" t="s">
        <v>207</v>
      </c>
      <c r="M113" s="79">
        <v>0</v>
      </c>
      <c r="N113" s="79">
        <v>0</v>
      </c>
      <c r="O113" s="79">
        <v>0</v>
      </c>
      <c r="P113" s="79">
        <v>0</v>
      </c>
      <c r="Q113" s="79">
        <v>0</v>
      </c>
      <c r="R113" s="79">
        <v>0</v>
      </c>
      <c r="S113" s="79">
        <v>0</v>
      </c>
      <c r="T113" s="79">
        <v>0</v>
      </c>
    </row>
    <row r="114" spans="2:20">
      <c r="B114" t="s">
        <v>215</v>
      </c>
      <c r="C114" s="16"/>
      <c r="D114" s="16"/>
      <c r="E114" s="16"/>
      <c r="F114" s="16"/>
    </row>
    <row r="115" spans="2:20">
      <c r="C115" s="16"/>
      <c r="D115" s="16"/>
      <c r="E115" s="16"/>
      <c r="F115" s="16"/>
    </row>
    <row r="116" spans="2:20">
      <c r="C116" s="16"/>
      <c r="D116" s="16"/>
      <c r="E116" s="16"/>
      <c r="F116" s="16"/>
    </row>
    <row r="117" spans="2:20">
      <c r="C117" s="16"/>
      <c r="D117" s="16"/>
      <c r="E117" s="16"/>
      <c r="F117" s="16"/>
    </row>
    <row r="118" spans="2:20">
      <c r="C118" s="16"/>
      <c r="D118" s="16"/>
      <c r="E118" s="16"/>
      <c r="F118" s="16"/>
    </row>
    <row r="119" spans="2:20">
      <c r="C119" s="16"/>
      <c r="D119" s="16"/>
      <c r="E119" s="16"/>
      <c r="F119" s="16"/>
    </row>
    <row r="120" spans="2:20">
      <c r="C120" s="16"/>
      <c r="D120" s="16"/>
      <c r="E120" s="16"/>
      <c r="F120" s="16"/>
    </row>
    <row r="121" spans="2:20">
      <c r="C121" s="16"/>
      <c r="D121" s="16"/>
      <c r="E121" s="16"/>
      <c r="F121" s="16"/>
    </row>
    <row r="122" spans="2:20">
      <c r="C122" s="16"/>
      <c r="D122" s="16"/>
      <c r="E122" s="16"/>
      <c r="F122" s="16"/>
    </row>
    <row r="123" spans="2:20">
      <c r="C123" s="16"/>
      <c r="D123" s="16"/>
      <c r="E123" s="16"/>
      <c r="F123" s="16"/>
    </row>
    <row r="124" spans="2:20">
      <c r="C124" s="16"/>
      <c r="D124" s="16"/>
      <c r="E124" s="16"/>
      <c r="F124" s="16"/>
    </row>
    <row r="125" spans="2:20">
      <c r="C125" s="16"/>
      <c r="D125" s="16"/>
      <c r="E125" s="16"/>
      <c r="F125" s="16"/>
    </row>
    <row r="126" spans="2:20">
      <c r="C126" s="16"/>
      <c r="D126" s="16"/>
      <c r="E126" s="16"/>
      <c r="F126" s="16"/>
    </row>
    <row r="127" spans="2:20">
      <c r="C127" s="16"/>
      <c r="D127" s="16"/>
      <c r="E127" s="16"/>
      <c r="F127" s="16"/>
    </row>
    <row r="128" spans="2:20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 C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90" t="s">
        <v>190</v>
      </c>
    </row>
    <row r="2" spans="2:61">
      <c r="B2" s="2" t="s">
        <v>1</v>
      </c>
      <c r="C2" s="12" t="s">
        <v>1027</v>
      </c>
    </row>
    <row r="3" spans="2:61">
      <c r="B3" s="2" t="s">
        <v>2</v>
      </c>
      <c r="C3" s="90" t="s">
        <v>191</v>
      </c>
    </row>
    <row r="4" spans="2:61">
      <c r="B4" s="2" t="s">
        <v>3</v>
      </c>
      <c r="C4" s="90" t="s">
        <v>192</v>
      </c>
    </row>
    <row r="5" spans="2:61">
      <c r="B5" s="77" t="s">
        <v>193</v>
      </c>
      <c r="C5" t="s">
        <v>194</v>
      </c>
    </row>
    <row r="6" spans="2:6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6"/>
      <c r="BI6" s="19"/>
    </row>
    <row r="7" spans="2:61" ht="26.25" customHeight="1">
      <c r="B7" s="104" t="s">
        <v>95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2633410.63</v>
      </c>
      <c r="J11" s="7"/>
      <c r="K11" s="78">
        <v>19764.336747689998</v>
      </c>
      <c r="L11" s="7"/>
      <c r="M11" s="78">
        <v>100</v>
      </c>
      <c r="N11" s="78">
        <v>14.42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2630021.63</v>
      </c>
      <c r="K12" s="81">
        <v>19242.265063139999</v>
      </c>
      <c r="M12" s="81">
        <v>97.36</v>
      </c>
      <c r="N12" s="81">
        <v>14.04</v>
      </c>
    </row>
    <row r="13" spans="2:61">
      <c r="B13" s="80" t="s">
        <v>579</v>
      </c>
      <c r="E13" s="16"/>
      <c r="F13" s="16"/>
      <c r="G13" s="16"/>
      <c r="I13" s="81">
        <v>2493001</v>
      </c>
      <c r="K13" s="81">
        <v>16590.524880000001</v>
      </c>
      <c r="M13" s="81">
        <v>83.94</v>
      </c>
      <c r="N13" s="81">
        <v>12.11</v>
      </c>
    </row>
    <row r="14" spans="2:61">
      <c r="B14" t="s">
        <v>580</v>
      </c>
      <c r="C14" t="s">
        <v>581</v>
      </c>
      <c r="D14" t="s">
        <v>106</v>
      </c>
      <c r="E14" t="s">
        <v>129</v>
      </c>
      <c r="F14" t="s">
        <v>582</v>
      </c>
      <c r="G14" t="s">
        <v>583</v>
      </c>
      <c r="H14" t="s">
        <v>108</v>
      </c>
      <c r="I14" s="79">
        <v>5590</v>
      </c>
      <c r="J14" s="79">
        <v>11910</v>
      </c>
      <c r="K14" s="79">
        <v>665.76900000000001</v>
      </c>
      <c r="L14" s="79">
        <v>0</v>
      </c>
      <c r="M14" s="79">
        <v>3.37</v>
      </c>
      <c r="N14" s="79">
        <v>0.49</v>
      </c>
    </row>
    <row r="15" spans="2:61">
      <c r="B15" t="s">
        <v>584</v>
      </c>
      <c r="C15" t="s">
        <v>585</v>
      </c>
      <c r="D15" t="s">
        <v>106</v>
      </c>
      <c r="E15" t="s">
        <v>129</v>
      </c>
      <c r="F15" t="s">
        <v>586</v>
      </c>
      <c r="G15" t="s">
        <v>583</v>
      </c>
      <c r="H15" t="s">
        <v>108</v>
      </c>
      <c r="I15" s="79">
        <v>7850</v>
      </c>
      <c r="J15" s="79">
        <v>14640</v>
      </c>
      <c r="K15" s="79">
        <v>1149.24</v>
      </c>
      <c r="L15" s="79">
        <v>0</v>
      </c>
      <c r="M15" s="79">
        <v>5.81</v>
      </c>
      <c r="N15" s="79">
        <v>0.84</v>
      </c>
    </row>
    <row r="16" spans="2:61">
      <c r="B16" t="s">
        <v>587</v>
      </c>
      <c r="C16" t="s">
        <v>588</v>
      </c>
      <c r="D16" t="s">
        <v>106</v>
      </c>
      <c r="E16" t="s">
        <v>129</v>
      </c>
      <c r="F16" t="s">
        <v>589</v>
      </c>
      <c r="G16" t="s">
        <v>583</v>
      </c>
      <c r="H16" t="s">
        <v>108</v>
      </c>
      <c r="I16" s="79">
        <v>1540</v>
      </c>
      <c r="J16" s="79">
        <v>24480</v>
      </c>
      <c r="K16" s="79">
        <v>376.99200000000002</v>
      </c>
      <c r="L16" s="79">
        <v>0</v>
      </c>
      <c r="M16" s="79">
        <v>1.91</v>
      </c>
      <c r="N16" s="79">
        <v>0.28000000000000003</v>
      </c>
    </row>
    <row r="17" spans="2:14">
      <c r="B17" t="s">
        <v>590</v>
      </c>
      <c r="C17" t="s">
        <v>591</v>
      </c>
      <c r="D17" t="s">
        <v>106</v>
      </c>
      <c r="E17" t="s">
        <v>129</v>
      </c>
      <c r="F17" t="s">
        <v>592</v>
      </c>
      <c r="G17" t="s">
        <v>593</v>
      </c>
      <c r="H17" t="s">
        <v>108</v>
      </c>
      <c r="I17" s="79">
        <v>1269</v>
      </c>
      <c r="J17" s="79">
        <v>41460</v>
      </c>
      <c r="K17" s="79">
        <v>526.12739999999997</v>
      </c>
      <c r="L17" s="79">
        <v>0</v>
      </c>
      <c r="M17" s="79">
        <v>2.66</v>
      </c>
      <c r="N17" s="79">
        <v>0.38</v>
      </c>
    </row>
    <row r="18" spans="2:14">
      <c r="B18" t="s">
        <v>594</v>
      </c>
      <c r="C18" t="s">
        <v>595</v>
      </c>
      <c r="D18" t="s">
        <v>106</v>
      </c>
      <c r="E18" t="s">
        <v>129</v>
      </c>
      <c r="F18" t="s">
        <v>353</v>
      </c>
      <c r="G18" t="s">
        <v>285</v>
      </c>
      <c r="H18" t="s">
        <v>108</v>
      </c>
      <c r="I18" s="79">
        <v>44679</v>
      </c>
      <c r="J18" s="79">
        <v>851</v>
      </c>
      <c r="K18" s="79">
        <v>380.21829000000002</v>
      </c>
      <c r="L18" s="79">
        <v>0</v>
      </c>
      <c r="M18" s="79">
        <v>1.92</v>
      </c>
      <c r="N18" s="79">
        <v>0.28000000000000003</v>
      </c>
    </row>
    <row r="19" spans="2:14">
      <c r="B19" t="s">
        <v>596</v>
      </c>
      <c r="C19" t="s">
        <v>597</v>
      </c>
      <c r="D19" t="s">
        <v>106</v>
      </c>
      <c r="E19" t="s">
        <v>129</v>
      </c>
      <c r="F19" t="s">
        <v>598</v>
      </c>
      <c r="G19" t="s">
        <v>285</v>
      </c>
      <c r="H19" t="s">
        <v>108</v>
      </c>
      <c r="I19" s="79">
        <v>63197</v>
      </c>
      <c r="J19" s="79">
        <v>2208</v>
      </c>
      <c r="K19" s="79">
        <v>1395.38976</v>
      </c>
      <c r="L19" s="79">
        <v>0</v>
      </c>
      <c r="M19" s="79">
        <v>7.06</v>
      </c>
      <c r="N19" s="79">
        <v>1.02</v>
      </c>
    </row>
    <row r="20" spans="2:14">
      <c r="B20" t="s">
        <v>599</v>
      </c>
      <c r="C20" t="s">
        <v>600</v>
      </c>
      <c r="D20" t="s">
        <v>106</v>
      </c>
      <c r="E20" t="s">
        <v>129</v>
      </c>
      <c r="F20" t="s">
        <v>284</v>
      </c>
      <c r="G20" t="s">
        <v>285</v>
      </c>
      <c r="H20" t="s">
        <v>108</v>
      </c>
      <c r="I20" s="79">
        <v>63706</v>
      </c>
      <c r="J20" s="79">
        <v>1600</v>
      </c>
      <c r="K20" s="79">
        <v>1019.296</v>
      </c>
      <c r="L20" s="79">
        <v>0</v>
      </c>
      <c r="M20" s="79">
        <v>5.16</v>
      </c>
      <c r="N20" s="79">
        <v>0.74</v>
      </c>
    </row>
    <row r="21" spans="2:14">
      <c r="B21" t="s">
        <v>601</v>
      </c>
      <c r="C21" t="s">
        <v>602</v>
      </c>
      <c r="D21" t="s">
        <v>106</v>
      </c>
      <c r="E21" t="s">
        <v>129</v>
      </c>
      <c r="F21" t="s">
        <v>603</v>
      </c>
      <c r="G21" t="s">
        <v>285</v>
      </c>
      <c r="H21" t="s">
        <v>108</v>
      </c>
      <c r="I21" s="79">
        <v>10824</v>
      </c>
      <c r="J21" s="79">
        <v>6144</v>
      </c>
      <c r="K21" s="79">
        <v>665.02656000000002</v>
      </c>
      <c r="L21" s="79">
        <v>0</v>
      </c>
      <c r="M21" s="79">
        <v>3.36</v>
      </c>
      <c r="N21" s="79">
        <v>0.49</v>
      </c>
    </row>
    <row r="22" spans="2:14">
      <c r="B22" t="s">
        <v>604</v>
      </c>
      <c r="C22" t="s">
        <v>605</v>
      </c>
      <c r="D22" t="s">
        <v>106</v>
      </c>
      <c r="E22" t="s">
        <v>129</v>
      </c>
      <c r="F22" t="s">
        <v>606</v>
      </c>
      <c r="G22" t="s">
        <v>285</v>
      </c>
      <c r="H22" t="s">
        <v>108</v>
      </c>
      <c r="I22" s="79">
        <v>4521</v>
      </c>
      <c r="J22" s="79">
        <v>5895</v>
      </c>
      <c r="K22" s="79">
        <v>266.51294999999999</v>
      </c>
      <c r="L22" s="79">
        <v>0</v>
      </c>
      <c r="M22" s="79">
        <v>1.35</v>
      </c>
      <c r="N22" s="79">
        <v>0.19</v>
      </c>
    </row>
    <row r="23" spans="2:14">
      <c r="B23" t="s">
        <v>607</v>
      </c>
      <c r="C23" t="s">
        <v>608</v>
      </c>
      <c r="D23" t="s">
        <v>106</v>
      </c>
      <c r="E23" t="s">
        <v>129</v>
      </c>
      <c r="F23" t="s">
        <v>609</v>
      </c>
      <c r="G23" t="s">
        <v>346</v>
      </c>
      <c r="H23" t="s">
        <v>108</v>
      </c>
      <c r="I23" s="79">
        <v>184858</v>
      </c>
      <c r="J23" s="79">
        <v>246</v>
      </c>
      <c r="K23" s="79">
        <v>454.75067999999999</v>
      </c>
      <c r="L23" s="79">
        <v>0.01</v>
      </c>
      <c r="M23" s="79">
        <v>2.2999999999999998</v>
      </c>
      <c r="N23" s="79">
        <v>0.33</v>
      </c>
    </row>
    <row r="24" spans="2:14">
      <c r="B24" t="s">
        <v>610</v>
      </c>
      <c r="C24" t="s">
        <v>611</v>
      </c>
      <c r="D24" t="s">
        <v>106</v>
      </c>
      <c r="E24" t="s">
        <v>129</v>
      </c>
      <c r="F24" t="s">
        <v>565</v>
      </c>
      <c r="G24" t="s">
        <v>346</v>
      </c>
      <c r="H24" t="s">
        <v>108</v>
      </c>
      <c r="I24" s="79">
        <v>137951</v>
      </c>
      <c r="J24" s="79">
        <v>143.4</v>
      </c>
      <c r="K24" s="79">
        <v>197.82173399999999</v>
      </c>
      <c r="L24" s="79">
        <v>0</v>
      </c>
      <c r="M24" s="79">
        <v>1</v>
      </c>
      <c r="N24" s="79">
        <v>0.14000000000000001</v>
      </c>
    </row>
    <row r="25" spans="2:14">
      <c r="B25" t="s">
        <v>612</v>
      </c>
      <c r="C25" t="s">
        <v>613</v>
      </c>
      <c r="D25" t="s">
        <v>106</v>
      </c>
      <c r="E25" t="s">
        <v>129</v>
      </c>
      <c r="F25" t="s">
        <v>614</v>
      </c>
      <c r="G25" t="s">
        <v>346</v>
      </c>
      <c r="H25" t="s">
        <v>108</v>
      </c>
      <c r="I25" s="79">
        <v>9354</v>
      </c>
      <c r="J25" s="79">
        <v>1319</v>
      </c>
      <c r="K25" s="79">
        <v>123.37926</v>
      </c>
      <c r="L25" s="79">
        <v>0</v>
      </c>
      <c r="M25" s="79">
        <v>0.62</v>
      </c>
      <c r="N25" s="79">
        <v>0.09</v>
      </c>
    </row>
    <row r="26" spans="2:14">
      <c r="B26" t="s">
        <v>615</v>
      </c>
      <c r="C26" t="s">
        <v>616</v>
      </c>
      <c r="D26" t="s">
        <v>106</v>
      </c>
      <c r="E26" t="s">
        <v>129</v>
      </c>
      <c r="F26" t="s">
        <v>617</v>
      </c>
      <c r="G26" t="s">
        <v>346</v>
      </c>
      <c r="H26" t="s">
        <v>108</v>
      </c>
      <c r="I26" s="79">
        <v>1716054</v>
      </c>
      <c r="J26" s="79">
        <v>63.4</v>
      </c>
      <c r="K26" s="79">
        <v>1087.9782359999999</v>
      </c>
      <c r="L26" s="79">
        <v>0.01</v>
      </c>
      <c r="M26" s="79">
        <v>5.5</v>
      </c>
      <c r="N26" s="79">
        <v>0.79</v>
      </c>
    </row>
    <row r="27" spans="2:14">
      <c r="B27" t="s">
        <v>618</v>
      </c>
      <c r="C27" t="s">
        <v>619</v>
      </c>
      <c r="D27" t="s">
        <v>106</v>
      </c>
      <c r="E27" t="s">
        <v>129</v>
      </c>
      <c r="F27" t="s">
        <v>384</v>
      </c>
      <c r="G27" t="s">
        <v>346</v>
      </c>
      <c r="H27" t="s">
        <v>108</v>
      </c>
      <c r="I27" s="79">
        <v>883</v>
      </c>
      <c r="J27" s="79">
        <v>60000</v>
      </c>
      <c r="K27" s="79">
        <v>529.79999999999995</v>
      </c>
      <c r="L27" s="79">
        <v>0.01</v>
      </c>
      <c r="M27" s="79">
        <v>2.68</v>
      </c>
      <c r="N27" s="79">
        <v>0.39</v>
      </c>
    </row>
    <row r="28" spans="2:14">
      <c r="B28" t="s">
        <v>620</v>
      </c>
      <c r="C28" t="s">
        <v>621</v>
      </c>
      <c r="D28" t="s">
        <v>106</v>
      </c>
      <c r="E28" t="s">
        <v>129</v>
      </c>
      <c r="F28" t="s">
        <v>622</v>
      </c>
      <c r="G28" t="s">
        <v>396</v>
      </c>
      <c r="H28" t="s">
        <v>108</v>
      </c>
      <c r="I28" s="79">
        <v>46146</v>
      </c>
      <c r="J28" s="79">
        <v>1540</v>
      </c>
      <c r="K28" s="79">
        <v>710.64840000000004</v>
      </c>
      <c r="L28" s="79">
        <v>0</v>
      </c>
      <c r="M28" s="79">
        <v>3.6</v>
      </c>
      <c r="N28" s="79">
        <v>0.52</v>
      </c>
    </row>
    <row r="29" spans="2:14">
      <c r="B29" t="s">
        <v>623</v>
      </c>
      <c r="C29" t="s">
        <v>624</v>
      </c>
      <c r="D29" t="s">
        <v>106</v>
      </c>
      <c r="E29" t="s">
        <v>129</v>
      </c>
      <c r="F29" t="s">
        <v>625</v>
      </c>
      <c r="G29" t="s">
        <v>626</v>
      </c>
      <c r="H29" t="s">
        <v>108</v>
      </c>
      <c r="I29" s="79">
        <v>3218</v>
      </c>
      <c r="J29" s="79">
        <v>8381</v>
      </c>
      <c r="K29" s="79">
        <v>269.70058</v>
      </c>
      <c r="L29" s="79">
        <v>0</v>
      </c>
      <c r="M29" s="79">
        <v>1.36</v>
      </c>
      <c r="N29" s="79">
        <v>0.2</v>
      </c>
    </row>
    <row r="30" spans="2:14">
      <c r="B30" t="s">
        <v>627</v>
      </c>
      <c r="C30" t="s">
        <v>628</v>
      </c>
      <c r="D30" t="s">
        <v>106</v>
      </c>
      <c r="E30" t="s">
        <v>129</v>
      </c>
      <c r="F30" t="s">
        <v>629</v>
      </c>
      <c r="G30" t="s">
        <v>630</v>
      </c>
      <c r="H30" t="s">
        <v>108</v>
      </c>
      <c r="I30" s="79">
        <v>3432</v>
      </c>
      <c r="J30" s="79">
        <v>20250</v>
      </c>
      <c r="K30" s="79">
        <v>694.98</v>
      </c>
      <c r="L30" s="79">
        <v>0.01</v>
      </c>
      <c r="M30" s="79">
        <v>3.52</v>
      </c>
      <c r="N30" s="79">
        <v>0.51</v>
      </c>
    </row>
    <row r="31" spans="2:14">
      <c r="B31" t="s">
        <v>631</v>
      </c>
      <c r="C31" t="s">
        <v>632</v>
      </c>
      <c r="D31" t="s">
        <v>106</v>
      </c>
      <c r="E31" t="s">
        <v>129</v>
      </c>
      <c r="F31" t="s">
        <v>633</v>
      </c>
      <c r="G31" t="s">
        <v>630</v>
      </c>
      <c r="H31" t="s">
        <v>108</v>
      </c>
      <c r="I31" s="79">
        <v>6478</v>
      </c>
      <c r="J31" s="79">
        <v>6195</v>
      </c>
      <c r="K31" s="79">
        <v>401.31209999999999</v>
      </c>
      <c r="L31" s="79">
        <v>0.01</v>
      </c>
      <c r="M31" s="79">
        <v>2.0299999999999998</v>
      </c>
      <c r="N31" s="79">
        <v>0.28999999999999998</v>
      </c>
    </row>
    <row r="32" spans="2:14">
      <c r="B32" t="s">
        <v>634</v>
      </c>
      <c r="C32" t="s">
        <v>635</v>
      </c>
      <c r="D32" t="s">
        <v>106</v>
      </c>
      <c r="E32" t="s">
        <v>129</v>
      </c>
      <c r="F32" t="s">
        <v>330</v>
      </c>
      <c r="G32" t="s">
        <v>309</v>
      </c>
      <c r="H32" t="s">
        <v>108</v>
      </c>
      <c r="I32" s="79">
        <v>1214</v>
      </c>
      <c r="J32" s="79">
        <v>4661</v>
      </c>
      <c r="K32" s="79">
        <v>56.584539999999997</v>
      </c>
      <c r="L32" s="79">
        <v>0</v>
      </c>
      <c r="M32" s="79">
        <v>0.28999999999999998</v>
      </c>
      <c r="N32" s="79">
        <v>0.04</v>
      </c>
    </row>
    <row r="33" spans="2:14">
      <c r="B33" t="s">
        <v>636</v>
      </c>
      <c r="C33" t="s">
        <v>637</v>
      </c>
      <c r="D33" t="s">
        <v>106</v>
      </c>
      <c r="E33" t="s">
        <v>129</v>
      </c>
      <c r="F33" t="s">
        <v>638</v>
      </c>
      <c r="G33" t="s">
        <v>309</v>
      </c>
      <c r="H33" t="s">
        <v>108</v>
      </c>
      <c r="I33" s="79">
        <v>11128</v>
      </c>
      <c r="J33" s="79">
        <v>3412</v>
      </c>
      <c r="K33" s="79">
        <v>379.68736000000001</v>
      </c>
      <c r="L33" s="79">
        <v>0.01</v>
      </c>
      <c r="M33" s="79">
        <v>1.92</v>
      </c>
      <c r="N33" s="79">
        <v>0.28000000000000003</v>
      </c>
    </row>
    <row r="34" spans="2:14">
      <c r="B34" t="s">
        <v>639</v>
      </c>
      <c r="C34" t="s">
        <v>640</v>
      </c>
      <c r="D34" t="s">
        <v>106</v>
      </c>
      <c r="E34" t="s">
        <v>129</v>
      </c>
      <c r="F34" t="s">
        <v>641</v>
      </c>
      <c r="G34" t="s">
        <v>309</v>
      </c>
      <c r="H34" t="s">
        <v>108</v>
      </c>
      <c r="I34" s="79">
        <v>5929</v>
      </c>
      <c r="J34" s="79">
        <v>3725</v>
      </c>
      <c r="K34" s="79">
        <v>220.85525000000001</v>
      </c>
      <c r="L34" s="79">
        <v>0</v>
      </c>
      <c r="M34" s="79">
        <v>1.1200000000000001</v>
      </c>
      <c r="N34" s="79">
        <v>0.16</v>
      </c>
    </row>
    <row r="35" spans="2:14">
      <c r="B35" t="s">
        <v>642</v>
      </c>
      <c r="C35" t="s">
        <v>643</v>
      </c>
      <c r="D35" t="s">
        <v>106</v>
      </c>
      <c r="E35" t="s">
        <v>129</v>
      </c>
      <c r="F35" t="s">
        <v>372</v>
      </c>
      <c r="G35" t="s">
        <v>309</v>
      </c>
      <c r="H35" t="s">
        <v>108</v>
      </c>
      <c r="I35" s="79">
        <v>3668</v>
      </c>
      <c r="J35" s="79">
        <v>20150</v>
      </c>
      <c r="K35" s="79">
        <v>739.10199999999998</v>
      </c>
      <c r="L35" s="79">
        <v>0.01</v>
      </c>
      <c r="M35" s="79">
        <v>3.74</v>
      </c>
      <c r="N35" s="79">
        <v>0.54</v>
      </c>
    </row>
    <row r="36" spans="2:14">
      <c r="B36" t="s">
        <v>644</v>
      </c>
      <c r="C36" t="s">
        <v>645</v>
      </c>
      <c r="D36" t="s">
        <v>106</v>
      </c>
      <c r="E36" t="s">
        <v>129</v>
      </c>
      <c r="F36" t="s">
        <v>308</v>
      </c>
      <c r="G36" t="s">
        <v>309</v>
      </c>
      <c r="H36" t="s">
        <v>108</v>
      </c>
      <c r="I36" s="79">
        <v>6946</v>
      </c>
      <c r="J36" s="79">
        <v>19220</v>
      </c>
      <c r="K36" s="79">
        <v>1335.0211999999999</v>
      </c>
      <c r="L36" s="79">
        <v>0.01</v>
      </c>
      <c r="M36" s="79">
        <v>6.75</v>
      </c>
      <c r="N36" s="79">
        <v>0.97</v>
      </c>
    </row>
    <row r="37" spans="2:14">
      <c r="B37" t="s">
        <v>646</v>
      </c>
      <c r="C37" t="s">
        <v>647</v>
      </c>
      <c r="D37" t="s">
        <v>106</v>
      </c>
      <c r="E37" t="s">
        <v>129</v>
      </c>
      <c r="F37" t="s">
        <v>648</v>
      </c>
      <c r="G37" t="s">
        <v>131</v>
      </c>
      <c r="H37" t="s">
        <v>108</v>
      </c>
      <c r="I37" s="79">
        <v>5114</v>
      </c>
      <c r="J37" s="79">
        <v>20560</v>
      </c>
      <c r="K37" s="79">
        <v>1051.4384</v>
      </c>
      <c r="L37" s="79">
        <v>0.01</v>
      </c>
      <c r="M37" s="79">
        <v>5.32</v>
      </c>
      <c r="N37" s="79">
        <v>0.77</v>
      </c>
    </row>
    <row r="38" spans="2:14">
      <c r="B38" t="s">
        <v>649</v>
      </c>
      <c r="C38" t="s">
        <v>650</v>
      </c>
      <c r="D38" t="s">
        <v>106</v>
      </c>
      <c r="E38" t="s">
        <v>129</v>
      </c>
      <c r="F38" t="s">
        <v>651</v>
      </c>
      <c r="G38" t="s">
        <v>135</v>
      </c>
      <c r="H38" t="s">
        <v>108</v>
      </c>
      <c r="I38" s="79">
        <v>3200</v>
      </c>
      <c r="J38" s="79">
        <v>24340</v>
      </c>
      <c r="K38" s="79">
        <v>778.88</v>
      </c>
      <c r="L38" s="79">
        <v>0.01</v>
      </c>
      <c r="M38" s="79">
        <v>3.94</v>
      </c>
      <c r="N38" s="79">
        <v>0.56999999999999995</v>
      </c>
    </row>
    <row r="39" spans="2:14">
      <c r="B39" t="s">
        <v>652</v>
      </c>
      <c r="C39" t="s">
        <v>653</v>
      </c>
      <c r="D39" t="s">
        <v>106</v>
      </c>
      <c r="E39" t="s">
        <v>129</v>
      </c>
      <c r="F39" t="s">
        <v>335</v>
      </c>
      <c r="G39" t="s">
        <v>138</v>
      </c>
      <c r="H39" t="s">
        <v>108</v>
      </c>
      <c r="I39" s="79">
        <v>134123</v>
      </c>
      <c r="J39" s="79">
        <v>651</v>
      </c>
      <c r="K39" s="79">
        <v>873.14072999999996</v>
      </c>
      <c r="L39" s="79">
        <v>0</v>
      </c>
      <c r="M39" s="79">
        <v>4.42</v>
      </c>
      <c r="N39" s="79">
        <v>0.64</v>
      </c>
    </row>
    <row r="40" spans="2:14">
      <c r="B40" t="s">
        <v>654</v>
      </c>
      <c r="C40" t="s">
        <v>655</v>
      </c>
      <c r="D40" t="s">
        <v>106</v>
      </c>
      <c r="E40" t="s">
        <v>129</v>
      </c>
      <c r="F40" t="s">
        <v>554</v>
      </c>
      <c r="G40" t="s">
        <v>138</v>
      </c>
      <c r="H40" t="s">
        <v>108</v>
      </c>
      <c r="I40" s="79">
        <v>7539</v>
      </c>
      <c r="J40" s="79">
        <v>1905</v>
      </c>
      <c r="K40" s="79">
        <v>143.61795000000001</v>
      </c>
      <c r="L40" s="79">
        <v>0</v>
      </c>
      <c r="M40" s="79">
        <v>0.73</v>
      </c>
      <c r="N40" s="79">
        <v>0.1</v>
      </c>
    </row>
    <row r="41" spans="2:14">
      <c r="B41" t="s">
        <v>656</v>
      </c>
      <c r="C41" t="s">
        <v>657</v>
      </c>
      <c r="D41" t="s">
        <v>106</v>
      </c>
      <c r="E41" t="s">
        <v>129</v>
      </c>
      <c r="F41" t="s">
        <v>658</v>
      </c>
      <c r="G41" t="s">
        <v>138</v>
      </c>
      <c r="H41" t="s">
        <v>108</v>
      </c>
      <c r="I41" s="79">
        <v>2590</v>
      </c>
      <c r="J41" s="79">
        <v>3755</v>
      </c>
      <c r="K41" s="79">
        <v>97.254499999999993</v>
      </c>
      <c r="L41" s="79">
        <v>0</v>
      </c>
      <c r="M41" s="79">
        <v>0.49</v>
      </c>
      <c r="N41" s="79">
        <v>7.0000000000000007E-2</v>
      </c>
    </row>
    <row r="42" spans="2:14">
      <c r="B42" s="80" t="s">
        <v>659</v>
      </c>
      <c r="E42" s="16"/>
      <c r="F42" s="16"/>
      <c r="G42" s="16"/>
      <c r="I42" s="81">
        <v>136370.63</v>
      </c>
      <c r="K42" s="81">
        <v>2646.95228314</v>
      </c>
      <c r="M42" s="81">
        <v>13.39</v>
      </c>
      <c r="N42" s="81">
        <v>1.93</v>
      </c>
    </row>
    <row r="43" spans="2:14">
      <c r="B43" t="s">
        <v>660</v>
      </c>
      <c r="C43" t="s">
        <v>661</v>
      </c>
      <c r="D43" t="s">
        <v>106</v>
      </c>
      <c r="E43" t="s">
        <v>129</v>
      </c>
      <c r="F43" t="s">
        <v>662</v>
      </c>
      <c r="G43" t="s">
        <v>107</v>
      </c>
      <c r="H43" t="s">
        <v>108</v>
      </c>
      <c r="I43" s="79">
        <v>646</v>
      </c>
      <c r="J43" s="79">
        <v>9880</v>
      </c>
      <c r="K43" s="79">
        <v>63.824800000000003</v>
      </c>
      <c r="L43" s="79">
        <v>0</v>
      </c>
      <c r="M43" s="79">
        <v>0.32</v>
      </c>
      <c r="N43" s="79">
        <v>0.05</v>
      </c>
    </row>
    <row r="44" spans="2:14">
      <c r="B44" t="s">
        <v>663</v>
      </c>
      <c r="C44" t="s">
        <v>664</v>
      </c>
      <c r="D44" t="s">
        <v>106</v>
      </c>
      <c r="E44" t="s">
        <v>129</v>
      </c>
      <c r="F44" t="s">
        <v>665</v>
      </c>
      <c r="G44" t="s">
        <v>107</v>
      </c>
      <c r="H44" t="s">
        <v>108</v>
      </c>
      <c r="I44" s="79">
        <v>720</v>
      </c>
      <c r="J44" s="79">
        <v>7284</v>
      </c>
      <c r="K44" s="79">
        <v>52.444800000000001</v>
      </c>
      <c r="L44" s="79">
        <v>0.01</v>
      </c>
      <c r="M44" s="79">
        <v>0.27</v>
      </c>
      <c r="N44" s="79">
        <v>0.04</v>
      </c>
    </row>
    <row r="45" spans="2:14">
      <c r="B45" t="s">
        <v>666</v>
      </c>
      <c r="C45" t="s">
        <v>667</v>
      </c>
      <c r="D45" t="s">
        <v>106</v>
      </c>
      <c r="E45" t="s">
        <v>129</v>
      </c>
      <c r="F45" t="s">
        <v>668</v>
      </c>
      <c r="G45" t="s">
        <v>669</v>
      </c>
      <c r="H45" t="s">
        <v>108</v>
      </c>
      <c r="I45" s="79">
        <v>10330</v>
      </c>
      <c r="J45" s="79">
        <v>1478</v>
      </c>
      <c r="K45" s="79">
        <v>152.67740000000001</v>
      </c>
      <c r="L45" s="79">
        <v>0.01</v>
      </c>
      <c r="M45" s="79">
        <v>0.77</v>
      </c>
      <c r="N45" s="79">
        <v>0.11</v>
      </c>
    </row>
    <row r="46" spans="2:14">
      <c r="B46" t="s">
        <v>670</v>
      </c>
      <c r="C46" t="s">
        <v>671</v>
      </c>
      <c r="D46" t="s">
        <v>106</v>
      </c>
      <c r="E46" t="s">
        <v>129</v>
      </c>
      <c r="F46" t="s">
        <v>672</v>
      </c>
      <c r="G46" t="s">
        <v>583</v>
      </c>
      <c r="H46" t="s">
        <v>108</v>
      </c>
      <c r="I46" s="79">
        <v>4439</v>
      </c>
      <c r="J46" s="79">
        <v>350.1</v>
      </c>
      <c r="K46" s="79">
        <v>15.540939</v>
      </c>
      <c r="L46" s="79">
        <v>0</v>
      </c>
      <c r="M46" s="79">
        <v>0.08</v>
      </c>
      <c r="N46" s="79">
        <v>0.01</v>
      </c>
    </row>
    <row r="47" spans="2:14">
      <c r="B47" t="s">
        <v>673</v>
      </c>
      <c r="C47" t="s">
        <v>674</v>
      </c>
      <c r="D47" t="s">
        <v>106</v>
      </c>
      <c r="E47" t="s">
        <v>129</v>
      </c>
      <c r="F47" t="s">
        <v>675</v>
      </c>
      <c r="G47" t="s">
        <v>411</v>
      </c>
      <c r="H47" t="s">
        <v>108</v>
      </c>
      <c r="I47" s="79">
        <v>587</v>
      </c>
      <c r="J47" s="79">
        <v>17980</v>
      </c>
      <c r="K47" s="79">
        <v>105.54259999999999</v>
      </c>
      <c r="L47" s="79">
        <v>0</v>
      </c>
      <c r="M47" s="79">
        <v>0.53</v>
      </c>
      <c r="N47" s="79">
        <v>0.08</v>
      </c>
    </row>
    <row r="48" spans="2:14">
      <c r="B48" t="s">
        <v>676</v>
      </c>
      <c r="C48" t="s">
        <v>677</v>
      </c>
      <c r="D48" t="s">
        <v>106</v>
      </c>
      <c r="E48" t="s">
        <v>129</v>
      </c>
      <c r="F48" t="s">
        <v>678</v>
      </c>
      <c r="G48" t="s">
        <v>118</v>
      </c>
      <c r="H48" t="s">
        <v>108</v>
      </c>
      <c r="I48" s="79">
        <v>360</v>
      </c>
      <c r="J48" s="79">
        <v>72300</v>
      </c>
      <c r="K48" s="79">
        <v>260.27999999999997</v>
      </c>
      <c r="L48" s="79">
        <v>0.01</v>
      </c>
      <c r="M48" s="79">
        <v>1.32</v>
      </c>
      <c r="N48" s="79">
        <v>0.19</v>
      </c>
    </row>
    <row r="49" spans="2:14">
      <c r="B49" t="s">
        <v>679</v>
      </c>
      <c r="C49" t="s">
        <v>680</v>
      </c>
      <c r="D49" t="s">
        <v>106</v>
      </c>
      <c r="E49" t="s">
        <v>129</v>
      </c>
      <c r="F49" t="s">
        <v>681</v>
      </c>
      <c r="G49" t="s">
        <v>118</v>
      </c>
      <c r="H49" t="s">
        <v>108</v>
      </c>
      <c r="I49" s="79">
        <v>470</v>
      </c>
      <c r="J49" s="79">
        <v>18450</v>
      </c>
      <c r="K49" s="79">
        <v>86.715000000000003</v>
      </c>
      <c r="L49" s="79">
        <v>0</v>
      </c>
      <c r="M49" s="79">
        <v>0.44</v>
      </c>
      <c r="N49" s="79">
        <v>0.06</v>
      </c>
    </row>
    <row r="50" spans="2:14">
      <c r="B50" t="s">
        <v>682</v>
      </c>
      <c r="C50" t="s">
        <v>683</v>
      </c>
      <c r="D50" t="s">
        <v>106</v>
      </c>
      <c r="E50" t="s">
        <v>129</v>
      </c>
      <c r="F50" t="s">
        <v>684</v>
      </c>
      <c r="G50" t="s">
        <v>346</v>
      </c>
      <c r="H50" t="s">
        <v>108</v>
      </c>
      <c r="I50" s="79">
        <v>6719</v>
      </c>
      <c r="J50" s="79">
        <v>2551</v>
      </c>
      <c r="K50" s="79">
        <v>171.40169</v>
      </c>
      <c r="L50" s="79">
        <v>0.01</v>
      </c>
      <c r="M50" s="79">
        <v>0.87</v>
      </c>
      <c r="N50" s="79">
        <v>0.13</v>
      </c>
    </row>
    <row r="51" spans="2:14">
      <c r="B51" t="s">
        <v>685</v>
      </c>
      <c r="C51" t="s">
        <v>686</v>
      </c>
      <c r="D51" t="s">
        <v>106</v>
      </c>
      <c r="E51" t="s">
        <v>129</v>
      </c>
      <c r="F51" t="s">
        <v>687</v>
      </c>
      <c r="G51" t="s">
        <v>346</v>
      </c>
      <c r="H51" t="s">
        <v>108</v>
      </c>
      <c r="I51" s="79">
        <v>25827.63</v>
      </c>
      <c r="J51" s="79">
        <v>267.8</v>
      </c>
      <c r="K51" s="79">
        <v>69.166393139999997</v>
      </c>
      <c r="L51" s="79">
        <v>0</v>
      </c>
      <c r="M51" s="79">
        <v>0.35</v>
      </c>
      <c r="N51" s="79">
        <v>0.05</v>
      </c>
    </row>
    <row r="52" spans="2:14">
      <c r="B52" t="s">
        <v>688</v>
      </c>
      <c r="C52" t="s">
        <v>689</v>
      </c>
      <c r="D52" t="s">
        <v>106</v>
      </c>
      <c r="E52" t="s">
        <v>129</v>
      </c>
      <c r="F52" t="s">
        <v>690</v>
      </c>
      <c r="G52" t="s">
        <v>691</v>
      </c>
      <c r="H52" t="s">
        <v>108</v>
      </c>
      <c r="I52" s="79">
        <v>144</v>
      </c>
      <c r="J52" s="79">
        <v>15090</v>
      </c>
      <c r="K52" s="79">
        <v>21.729600000000001</v>
      </c>
      <c r="L52" s="79">
        <v>0</v>
      </c>
      <c r="M52" s="79">
        <v>0.11</v>
      </c>
      <c r="N52" s="79">
        <v>0.02</v>
      </c>
    </row>
    <row r="53" spans="2:14">
      <c r="B53" t="s">
        <v>692</v>
      </c>
      <c r="C53" t="s">
        <v>693</v>
      </c>
      <c r="D53" t="s">
        <v>106</v>
      </c>
      <c r="E53" t="s">
        <v>129</v>
      </c>
      <c r="F53" t="s">
        <v>694</v>
      </c>
      <c r="G53" t="s">
        <v>396</v>
      </c>
      <c r="H53" t="s">
        <v>108</v>
      </c>
      <c r="I53" s="79">
        <v>218</v>
      </c>
      <c r="J53" s="79">
        <v>11290</v>
      </c>
      <c r="K53" s="79">
        <v>24.612200000000001</v>
      </c>
      <c r="L53" s="79">
        <v>0</v>
      </c>
      <c r="M53" s="79">
        <v>0.12</v>
      </c>
      <c r="N53" s="79">
        <v>0.02</v>
      </c>
    </row>
    <row r="54" spans="2:14">
      <c r="B54" t="s">
        <v>695</v>
      </c>
      <c r="C54" t="s">
        <v>696</v>
      </c>
      <c r="D54" t="s">
        <v>106</v>
      </c>
      <c r="E54" t="s">
        <v>129</v>
      </c>
      <c r="F54" t="s">
        <v>697</v>
      </c>
      <c r="G54" t="s">
        <v>626</v>
      </c>
      <c r="H54" t="s">
        <v>108</v>
      </c>
      <c r="I54" s="79">
        <v>1318</v>
      </c>
      <c r="J54" s="79">
        <v>6508</v>
      </c>
      <c r="K54" s="79">
        <v>85.775440000000003</v>
      </c>
      <c r="L54" s="79">
        <v>0</v>
      </c>
      <c r="M54" s="79">
        <v>0.43</v>
      </c>
      <c r="N54" s="79">
        <v>0.06</v>
      </c>
    </row>
    <row r="55" spans="2:14">
      <c r="B55" t="s">
        <v>698</v>
      </c>
      <c r="C55" t="s">
        <v>699</v>
      </c>
      <c r="D55" t="s">
        <v>106</v>
      </c>
      <c r="E55" t="s">
        <v>129</v>
      </c>
      <c r="F55" t="s">
        <v>700</v>
      </c>
      <c r="G55" t="s">
        <v>701</v>
      </c>
      <c r="H55" t="s">
        <v>108</v>
      </c>
      <c r="I55" s="79">
        <v>3013</v>
      </c>
      <c r="J55" s="79">
        <v>5349</v>
      </c>
      <c r="K55" s="79">
        <v>161.16537</v>
      </c>
      <c r="L55" s="79">
        <v>0.01</v>
      </c>
      <c r="M55" s="79">
        <v>0.82</v>
      </c>
      <c r="N55" s="79">
        <v>0.12</v>
      </c>
    </row>
    <row r="56" spans="2:14">
      <c r="B56" t="s">
        <v>702</v>
      </c>
      <c r="C56" t="s">
        <v>703</v>
      </c>
      <c r="D56" t="s">
        <v>106</v>
      </c>
      <c r="E56" t="s">
        <v>129</v>
      </c>
      <c r="F56" t="s">
        <v>704</v>
      </c>
      <c r="G56" t="s">
        <v>542</v>
      </c>
      <c r="H56" t="s">
        <v>108</v>
      </c>
      <c r="I56" s="79">
        <v>2210</v>
      </c>
      <c r="J56" s="79">
        <v>3306</v>
      </c>
      <c r="K56" s="79">
        <v>73.062600000000003</v>
      </c>
      <c r="L56" s="79">
        <v>0</v>
      </c>
      <c r="M56" s="79">
        <v>0.37</v>
      </c>
      <c r="N56" s="79">
        <v>0.05</v>
      </c>
    </row>
    <row r="57" spans="2:14">
      <c r="B57" t="s">
        <v>705</v>
      </c>
      <c r="C57" t="s">
        <v>706</v>
      </c>
      <c r="D57" t="s">
        <v>106</v>
      </c>
      <c r="E57" t="s">
        <v>129</v>
      </c>
      <c r="F57" t="s">
        <v>707</v>
      </c>
      <c r="G57" t="s">
        <v>542</v>
      </c>
      <c r="H57" t="s">
        <v>108</v>
      </c>
      <c r="I57" s="79">
        <v>258</v>
      </c>
      <c r="J57" s="79">
        <v>15400</v>
      </c>
      <c r="K57" s="79">
        <v>39.731999999999999</v>
      </c>
      <c r="L57" s="79">
        <v>0</v>
      </c>
      <c r="M57" s="79">
        <v>0.2</v>
      </c>
      <c r="N57" s="79">
        <v>0.03</v>
      </c>
    </row>
    <row r="58" spans="2:14">
      <c r="B58" t="s">
        <v>708</v>
      </c>
      <c r="C58" t="s">
        <v>709</v>
      </c>
      <c r="D58" t="s">
        <v>106</v>
      </c>
      <c r="E58" t="s">
        <v>129</v>
      </c>
      <c r="F58" t="s">
        <v>710</v>
      </c>
      <c r="G58" t="s">
        <v>711</v>
      </c>
      <c r="H58" t="s">
        <v>108</v>
      </c>
      <c r="I58" s="79">
        <v>6177</v>
      </c>
      <c r="J58" s="79">
        <v>1439</v>
      </c>
      <c r="K58" s="79">
        <v>88.887029999999996</v>
      </c>
      <c r="L58" s="79">
        <v>0.01</v>
      </c>
      <c r="M58" s="79">
        <v>0.45</v>
      </c>
      <c r="N58" s="79">
        <v>0.06</v>
      </c>
    </row>
    <row r="59" spans="2:14">
      <c r="B59" t="s">
        <v>712</v>
      </c>
      <c r="C59" t="s">
        <v>713</v>
      </c>
      <c r="D59" t="s">
        <v>106</v>
      </c>
      <c r="E59" t="s">
        <v>129</v>
      </c>
      <c r="F59" t="s">
        <v>714</v>
      </c>
      <c r="G59" t="s">
        <v>711</v>
      </c>
      <c r="H59" t="s">
        <v>108</v>
      </c>
      <c r="I59" s="79">
        <v>7292</v>
      </c>
      <c r="J59" s="79">
        <v>997.7</v>
      </c>
      <c r="K59" s="79">
        <v>72.752284000000003</v>
      </c>
      <c r="L59" s="79">
        <v>0</v>
      </c>
      <c r="M59" s="79">
        <v>0.37</v>
      </c>
      <c r="N59" s="79">
        <v>0.05</v>
      </c>
    </row>
    <row r="60" spans="2:14">
      <c r="B60" t="s">
        <v>715</v>
      </c>
      <c r="C60" t="s">
        <v>716</v>
      </c>
      <c r="D60" t="s">
        <v>106</v>
      </c>
      <c r="E60" t="s">
        <v>129</v>
      </c>
      <c r="F60" t="s">
        <v>368</v>
      </c>
      <c r="G60" t="s">
        <v>309</v>
      </c>
      <c r="H60" t="s">
        <v>108</v>
      </c>
      <c r="I60" s="79">
        <v>186</v>
      </c>
      <c r="J60" s="79">
        <v>168500</v>
      </c>
      <c r="K60" s="79">
        <v>313.41000000000003</v>
      </c>
      <c r="L60" s="79">
        <v>0.01</v>
      </c>
      <c r="M60" s="79">
        <v>1.59</v>
      </c>
      <c r="N60" s="79">
        <v>0.23</v>
      </c>
    </row>
    <row r="61" spans="2:14">
      <c r="B61" t="s">
        <v>717</v>
      </c>
      <c r="C61" t="s">
        <v>718</v>
      </c>
      <c r="D61" t="s">
        <v>106</v>
      </c>
      <c r="E61" t="s">
        <v>129</v>
      </c>
      <c r="F61" t="s">
        <v>719</v>
      </c>
      <c r="G61" t="s">
        <v>309</v>
      </c>
      <c r="H61" t="s">
        <v>108</v>
      </c>
      <c r="I61" s="79">
        <v>350</v>
      </c>
      <c r="J61" s="79">
        <v>6306</v>
      </c>
      <c r="K61" s="79">
        <v>22.071000000000002</v>
      </c>
      <c r="L61" s="79">
        <v>0</v>
      </c>
      <c r="M61" s="79">
        <v>0.11</v>
      </c>
      <c r="N61" s="79">
        <v>0.02</v>
      </c>
    </row>
    <row r="62" spans="2:14">
      <c r="B62" t="s">
        <v>720</v>
      </c>
      <c r="C62" t="s">
        <v>721</v>
      </c>
      <c r="D62" t="s">
        <v>106</v>
      </c>
      <c r="E62" t="s">
        <v>129</v>
      </c>
      <c r="F62" t="s">
        <v>452</v>
      </c>
      <c r="G62" t="s">
        <v>309</v>
      </c>
      <c r="H62" t="s">
        <v>108</v>
      </c>
      <c r="I62" s="79">
        <v>8</v>
      </c>
      <c r="J62" s="79">
        <v>41060</v>
      </c>
      <c r="K62" s="79">
        <v>3.2848000000000002</v>
      </c>
      <c r="L62" s="79">
        <v>0</v>
      </c>
      <c r="M62" s="79">
        <v>0.02</v>
      </c>
      <c r="N62" s="79">
        <v>0</v>
      </c>
    </row>
    <row r="63" spans="2:14">
      <c r="B63" t="s">
        <v>722</v>
      </c>
      <c r="C63" t="s">
        <v>723</v>
      </c>
      <c r="D63" t="s">
        <v>106</v>
      </c>
      <c r="E63" t="s">
        <v>129</v>
      </c>
      <c r="F63" t="s">
        <v>388</v>
      </c>
      <c r="G63" t="s">
        <v>309</v>
      </c>
      <c r="H63" t="s">
        <v>108</v>
      </c>
      <c r="I63" s="79">
        <v>6746</v>
      </c>
      <c r="J63" s="79">
        <v>1203</v>
      </c>
      <c r="K63" s="79">
        <v>81.154380000000003</v>
      </c>
      <c r="L63" s="79">
        <v>0</v>
      </c>
      <c r="M63" s="79">
        <v>0.41</v>
      </c>
      <c r="N63" s="79">
        <v>0.06</v>
      </c>
    </row>
    <row r="64" spans="2:14">
      <c r="B64" t="s">
        <v>724</v>
      </c>
      <c r="C64" t="s">
        <v>725</v>
      </c>
      <c r="D64" t="s">
        <v>106</v>
      </c>
      <c r="E64" t="s">
        <v>129</v>
      </c>
      <c r="F64" t="s">
        <v>726</v>
      </c>
      <c r="G64" t="s">
        <v>309</v>
      </c>
      <c r="H64" t="s">
        <v>108</v>
      </c>
      <c r="I64" s="79">
        <v>23123</v>
      </c>
      <c r="J64" s="79">
        <v>878.3</v>
      </c>
      <c r="K64" s="79">
        <v>203.08930899999999</v>
      </c>
      <c r="L64" s="79">
        <v>0.01</v>
      </c>
      <c r="M64" s="79">
        <v>1.03</v>
      </c>
      <c r="N64" s="79">
        <v>0.15</v>
      </c>
    </row>
    <row r="65" spans="2:14">
      <c r="B65" t="s">
        <v>727</v>
      </c>
      <c r="C65" t="s">
        <v>728</v>
      </c>
      <c r="D65" t="s">
        <v>106</v>
      </c>
      <c r="E65" t="s">
        <v>129</v>
      </c>
      <c r="F65" t="s">
        <v>729</v>
      </c>
      <c r="G65" t="s">
        <v>730</v>
      </c>
      <c r="H65" t="s">
        <v>108</v>
      </c>
      <c r="I65" s="79">
        <v>27244</v>
      </c>
      <c r="J65" s="79">
        <v>459.2</v>
      </c>
      <c r="K65" s="79">
        <v>125.104448</v>
      </c>
      <c r="L65" s="79">
        <v>0.01</v>
      </c>
      <c r="M65" s="79">
        <v>0.63</v>
      </c>
      <c r="N65" s="79">
        <v>0.09</v>
      </c>
    </row>
    <row r="66" spans="2:14">
      <c r="B66" t="s">
        <v>731</v>
      </c>
      <c r="C66" t="s">
        <v>732</v>
      </c>
      <c r="D66" t="s">
        <v>106</v>
      </c>
      <c r="E66" t="s">
        <v>129</v>
      </c>
      <c r="F66" t="s">
        <v>733</v>
      </c>
      <c r="G66" t="s">
        <v>730</v>
      </c>
      <c r="H66" t="s">
        <v>108</v>
      </c>
      <c r="I66" s="79">
        <v>1412</v>
      </c>
      <c r="J66" s="79">
        <v>1096</v>
      </c>
      <c r="K66" s="79">
        <v>15.475519999999999</v>
      </c>
      <c r="L66" s="79">
        <v>0</v>
      </c>
      <c r="M66" s="79">
        <v>0.08</v>
      </c>
      <c r="N66" s="79">
        <v>0.01</v>
      </c>
    </row>
    <row r="67" spans="2:14">
      <c r="B67" t="s">
        <v>734</v>
      </c>
      <c r="C67" t="s">
        <v>735</v>
      </c>
      <c r="D67" t="s">
        <v>106</v>
      </c>
      <c r="E67" t="s">
        <v>129</v>
      </c>
      <c r="F67" t="s">
        <v>736</v>
      </c>
      <c r="G67" t="s">
        <v>737</v>
      </c>
      <c r="H67" t="s">
        <v>108</v>
      </c>
      <c r="I67" s="79">
        <v>34</v>
      </c>
      <c r="J67" s="79">
        <v>12980</v>
      </c>
      <c r="K67" s="79">
        <v>4.4131999999999998</v>
      </c>
      <c r="L67" s="79">
        <v>0</v>
      </c>
      <c r="M67" s="79">
        <v>0.02</v>
      </c>
      <c r="N67" s="79">
        <v>0</v>
      </c>
    </row>
    <row r="68" spans="2:14">
      <c r="B68" t="s">
        <v>738</v>
      </c>
      <c r="C68" t="s">
        <v>739</v>
      </c>
      <c r="D68" t="s">
        <v>106</v>
      </c>
      <c r="E68" t="s">
        <v>129</v>
      </c>
      <c r="F68" t="s">
        <v>740</v>
      </c>
      <c r="G68" t="s">
        <v>737</v>
      </c>
      <c r="H68" t="s">
        <v>108</v>
      </c>
      <c r="I68" s="79">
        <v>1597</v>
      </c>
      <c r="J68" s="79">
        <v>6400</v>
      </c>
      <c r="K68" s="79">
        <v>102.208</v>
      </c>
      <c r="L68" s="79">
        <v>0.01</v>
      </c>
      <c r="M68" s="79">
        <v>0.52</v>
      </c>
      <c r="N68" s="79">
        <v>7.0000000000000007E-2</v>
      </c>
    </row>
    <row r="69" spans="2:14">
      <c r="B69" t="s">
        <v>741</v>
      </c>
      <c r="C69" t="s">
        <v>742</v>
      </c>
      <c r="D69" t="s">
        <v>106</v>
      </c>
      <c r="E69" t="s">
        <v>129</v>
      </c>
      <c r="F69" t="s">
        <v>743</v>
      </c>
      <c r="G69" t="s">
        <v>737</v>
      </c>
      <c r="H69" t="s">
        <v>108</v>
      </c>
      <c r="I69" s="79">
        <v>4373</v>
      </c>
      <c r="J69" s="79">
        <v>3416</v>
      </c>
      <c r="K69" s="79">
        <v>149.38167999999999</v>
      </c>
      <c r="L69" s="79">
        <v>0.01</v>
      </c>
      <c r="M69" s="79">
        <v>0.76</v>
      </c>
      <c r="N69" s="79">
        <v>0.11</v>
      </c>
    </row>
    <row r="70" spans="2:14">
      <c r="B70" t="s">
        <v>744</v>
      </c>
      <c r="C70" t="s">
        <v>745</v>
      </c>
      <c r="D70" t="s">
        <v>106</v>
      </c>
      <c r="E70" t="s">
        <v>129</v>
      </c>
      <c r="F70" t="s">
        <v>746</v>
      </c>
      <c r="G70" t="s">
        <v>737</v>
      </c>
      <c r="H70" t="s">
        <v>108</v>
      </c>
      <c r="I70" s="79">
        <v>569</v>
      </c>
      <c r="J70" s="79">
        <v>14420</v>
      </c>
      <c r="K70" s="79">
        <v>82.049800000000005</v>
      </c>
      <c r="L70" s="79">
        <v>0</v>
      </c>
      <c r="M70" s="79">
        <v>0.42</v>
      </c>
      <c r="N70" s="79">
        <v>0.06</v>
      </c>
    </row>
    <row r="71" spans="2:14">
      <c r="B71" s="80" t="s">
        <v>747</v>
      </c>
      <c r="E71" s="16"/>
      <c r="F71" s="16"/>
      <c r="G71" s="16"/>
      <c r="I71" s="81">
        <v>650</v>
      </c>
      <c r="K71" s="81">
        <v>4.7878999999999996</v>
      </c>
      <c r="M71" s="81">
        <v>0.02</v>
      </c>
      <c r="N71" s="81">
        <v>0</v>
      </c>
    </row>
    <row r="72" spans="2:14">
      <c r="B72" t="s">
        <v>748</v>
      </c>
      <c r="C72" t="s">
        <v>749</v>
      </c>
      <c r="D72" t="s">
        <v>106</v>
      </c>
      <c r="E72" t="s">
        <v>129</v>
      </c>
      <c r="F72" t="s">
        <v>750</v>
      </c>
      <c r="G72" t="s">
        <v>133</v>
      </c>
      <c r="H72" t="s">
        <v>108</v>
      </c>
      <c r="I72" s="79">
        <v>650</v>
      </c>
      <c r="J72" s="79">
        <v>736.6</v>
      </c>
      <c r="K72" s="79">
        <v>4.7878999999999996</v>
      </c>
      <c r="L72" s="79">
        <v>0</v>
      </c>
      <c r="M72" s="79">
        <v>0.02</v>
      </c>
      <c r="N72" s="79">
        <v>0</v>
      </c>
    </row>
    <row r="73" spans="2:14">
      <c r="B73" s="80" t="s">
        <v>751</v>
      </c>
      <c r="E73" s="16"/>
      <c r="F73" s="16"/>
      <c r="G73" s="16"/>
      <c r="I73" s="81">
        <v>0</v>
      </c>
      <c r="K73" s="81">
        <v>0</v>
      </c>
      <c r="M73" s="81">
        <v>0</v>
      </c>
      <c r="N73" s="81">
        <v>0</v>
      </c>
    </row>
    <row r="74" spans="2:14">
      <c r="B74" t="s">
        <v>207</v>
      </c>
      <c r="C74" t="s">
        <v>207</v>
      </c>
      <c r="E74" s="16"/>
      <c r="F74" s="16"/>
      <c r="G74" t="s">
        <v>207</v>
      </c>
      <c r="H74" t="s">
        <v>207</v>
      </c>
      <c r="I74" s="79">
        <v>0</v>
      </c>
      <c r="J74" s="79">
        <v>0</v>
      </c>
      <c r="K74" s="79">
        <v>0</v>
      </c>
      <c r="L74" s="79">
        <v>0</v>
      </c>
      <c r="M74" s="79">
        <v>0</v>
      </c>
      <c r="N74" s="79">
        <v>0</v>
      </c>
    </row>
    <row r="75" spans="2:14">
      <c r="B75" s="80" t="s">
        <v>212</v>
      </c>
      <c r="E75" s="16"/>
      <c r="F75" s="16"/>
      <c r="G75" s="16"/>
      <c r="I75" s="81">
        <v>3389</v>
      </c>
      <c r="K75" s="81">
        <v>522.07168454999999</v>
      </c>
      <c r="M75" s="81">
        <v>2.64</v>
      </c>
      <c r="N75" s="81">
        <v>0.38</v>
      </c>
    </row>
    <row r="76" spans="2:14">
      <c r="B76" s="80" t="s">
        <v>280</v>
      </c>
      <c r="E76" s="16"/>
      <c r="F76" s="16"/>
      <c r="G76" s="16"/>
      <c r="I76" s="81">
        <v>2342</v>
      </c>
      <c r="K76" s="81">
        <v>359.63296094999998</v>
      </c>
      <c r="M76" s="81">
        <v>1.82</v>
      </c>
      <c r="N76" s="81">
        <v>0.26</v>
      </c>
    </row>
    <row r="77" spans="2:14">
      <c r="B77" t="s">
        <v>752</v>
      </c>
      <c r="C77" t="s">
        <v>753</v>
      </c>
      <c r="D77" t="s">
        <v>754</v>
      </c>
      <c r="E77" t="s">
        <v>755</v>
      </c>
      <c r="F77" t="s">
        <v>756</v>
      </c>
      <c r="G77" t="s">
        <v>757</v>
      </c>
      <c r="H77" t="s">
        <v>112</v>
      </c>
      <c r="I77" s="79">
        <v>314</v>
      </c>
      <c r="J77" s="79">
        <v>3545</v>
      </c>
      <c r="K77" s="79">
        <v>40.239649499999999</v>
      </c>
      <c r="L77" s="79">
        <v>0</v>
      </c>
      <c r="M77" s="79">
        <v>0.2</v>
      </c>
      <c r="N77" s="79">
        <v>0.03</v>
      </c>
    </row>
    <row r="78" spans="2:14">
      <c r="B78" t="s">
        <v>758</v>
      </c>
      <c r="C78" t="s">
        <v>759</v>
      </c>
      <c r="D78" t="s">
        <v>754</v>
      </c>
      <c r="E78" t="s">
        <v>755</v>
      </c>
      <c r="F78" t="s">
        <v>760</v>
      </c>
      <c r="G78" t="s">
        <v>761</v>
      </c>
      <c r="H78" t="s">
        <v>112</v>
      </c>
      <c r="I78" s="79">
        <v>277</v>
      </c>
      <c r="J78" s="79">
        <v>948</v>
      </c>
      <c r="K78" s="79">
        <v>9.4928454000000002</v>
      </c>
      <c r="L78" s="79">
        <v>0</v>
      </c>
      <c r="M78" s="79">
        <v>0.05</v>
      </c>
      <c r="N78" s="79">
        <v>0.01</v>
      </c>
    </row>
    <row r="79" spans="2:14">
      <c r="B79" t="s">
        <v>762</v>
      </c>
      <c r="C79" t="s">
        <v>763</v>
      </c>
      <c r="D79" t="s">
        <v>754</v>
      </c>
      <c r="E79" t="s">
        <v>755</v>
      </c>
      <c r="F79" t="s">
        <v>764</v>
      </c>
      <c r="G79" t="s">
        <v>765</v>
      </c>
      <c r="H79" t="s">
        <v>112</v>
      </c>
      <c r="I79" s="79">
        <v>304</v>
      </c>
      <c r="J79" s="79">
        <v>5095</v>
      </c>
      <c r="K79" s="79">
        <v>55.992012000000003</v>
      </c>
      <c r="L79" s="79">
        <v>0</v>
      </c>
      <c r="M79" s="79">
        <v>0.28000000000000003</v>
      </c>
      <c r="N79" s="79">
        <v>0.04</v>
      </c>
    </row>
    <row r="80" spans="2:14">
      <c r="B80" t="s">
        <v>766</v>
      </c>
      <c r="C80" t="s">
        <v>767</v>
      </c>
      <c r="D80" t="s">
        <v>754</v>
      </c>
      <c r="E80" t="s">
        <v>755</v>
      </c>
      <c r="F80" t="s">
        <v>768</v>
      </c>
      <c r="G80" t="s">
        <v>769</v>
      </c>
      <c r="H80" t="s">
        <v>112</v>
      </c>
      <c r="I80" s="79">
        <v>429</v>
      </c>
      <c r="J80" s="79">
        <v>4405</v>
      </c>
      <c r="K80" s="79">
        <v>68.314281750000006</v>
      </c>
      <c r="L80" s="79">
        <v>0</v>
      </c>
      <c r="M80" s="79">
        <v>0.35</v>
      </c>
      <c r="N80" s="79">
        <v>0.05</v>
      </c>
    </row>
    <row r="81" spans="2:14">
      <c r="B81" t="s">
        <v>770</v>
      </c>
      <c r="C81" t="s">
        <v>771</v>
      </c>
      <c r="D81" t="s">
        <v>754</v>
      </c>
      <c r="E81" t="s">
        <v>755</v>
      </c>
      <c r="F81" t="s">
        <v>772</v>
      </c>
      <c r="G81" t="s">
        <v>769</v>
      </c>
      <c r="H81" t="s">
        <v>112</v>
      </c>
      <c r="I81" s="79">
        <v>348</v>
      </c>
      <c r="J81" s="79">
        <v>10312</v>
      </c>
      <c r="K81" s="79">
        <v>129.72702240000001</v>
      </c>
      <c r="L81" s="79">
        <v>0</v>
      </c>
      <c r="M81" s="79">
        <v>0.66</v>
      </c>
      <c r="N81" s="79">
        <v>0.09</v>
      </c>
    </row>
    <row r="82" spans="2:14">
      <c r="B82" t="s">
        <v>773</v>
      </c>
      <c r="C82" t="s">
        <v>774</v>
      </c>
      <c r="D82" t="s">
        <v>754</v>
      </c>
      <c r="E82" t="s">
        <v>755</v>
      </c>
      <c r="F82" t="s">
        <v>775</v>
      </c>
      <c r="G82" t="s">
        <v>776</v>
      </c>
      <c r="H82" t="s">
        <v>112</v>
      </c>
      <c r="I82" s="79">
        <v>466</v>
      </c>
      <c r="J82" s="79">
        <v>1905</v>
      </c>
      <c r="K82" s="79">
        <v>32.0914395</v>
      </c>
      <c r="L82" s="79">
        <v>0</v>
      </c>
      <c r="M82" s="79">
        <v>0.16</v>
      </c>
      <c r="N82" s="79">
        <v>0.02</v>
      </c>
    </row>
    <row r="83" spans="2:14">
      <c r="B83" t="s">
        <v>777</v>
      </c>
      <c r="C83" t="s">
        <v>778</v>
      </c>
      <c r="D83" t="s">
        <v>754</v>
      </c>
      <c r="E83" t="s">
        <v>755</v>
      </c>
      <c r="F83" t="s">
        <v>779</v>
      </c>
      <c r="G83" t="s">
        <v>776</v>
      </c>
      <c r="H83" t="s">
        <v>112</v>
      </c>
      <c r="I83" s="79">
        <v>204</v>
      </c>
      <c r="J83" s="79">
        <v>3224</v>
      </c>
      <c r="K83" s="79">
        <v>23.775710400000001</v>
      </c>
      <c r="L83" s="79">
        <v>0</v>
      </c>
      <c r="M83" s="79">
        <v>0.12</v>
      </c>
      <c r="N83" s="79">
        <v>0.02</v>
      </c>
    </row>
    <row r="84" spans="2:14">
      <c r="B84" s="80" t="s">
        <v>281</v>
      </c>
      <c r="E84" s="16"/>
      <c r="F84" s="16"/>
      <c r="G84" s="16"/>
      <c r="I84" s="81">
        <v>1047</v>
      </c>
      <c r="K84" s="81">
        <v>162.4387236</v>
      </c>
      <c r="M84" s="81">
        <v>0.82</v>
      </c>
      <c r="N84" s="81">
        <v>0.12</v>
      </c>
    </row>
    <row r="85" spans="2:14">
      <c r="B85" t="s">
        <v>780</v>
      </c>
      <c r="C85" t="s">
        <v>781</v>
      </c>
      <c r="D85" t="s">
        <v>754</v>
      </c>
      <c r="E85" t="s">
        <v>755</v>
      </c>
      <c r="F85" t="s">
        <v>782</v>
      </c>
      <c r="G85" t="s">
        <v>761</v>
      </c>
      <c r="H85" t="s">
        <v>112</v>
      </c>
      <c r="I85" s="79">
        <v>151</v>
      </c>
      <c r="J85" s="79">
        <v>7827</v>
      </c>
      <c r="K85" s="79">
        <v>42.724853549999999</v>
      </c>
      <c r="L85" s="79">
        <v>0</v>
      </c>
      <c r="M85" s="79">
        <v>0.22</v>
      </c>
      <c r="N85" s="79">
        <v>0.03</v>
      </c>
    </row>
    <row r="86" spans="2:14">
      <c r="B86" t="s">
        <v>783</v>
      </c>
      <c r="C86" t="s">
        <v>784</v>
      </c>
      <c r="D86" t="s">
        <v>754</v>
      </c>
      <c r="E86" t="s">
        <v>755</v>
      </c>
      <c r="F86" t="s">
        <v>785</v>
      </c>
      <c r="G86" t="s">
        <v>765</v>
      </c>
      <c r="H86" t="s">
        <v>112</v>
      </c>
      <c r="I86" s="79">
        <v>479</v>
      </c>
      <c r="J86" s="79">
        <v>1550</v>
      </c>
      <c r="K86" s="79">
        <v>26.839567500000001</v>
      </c>
      <c r="L86" s="79">
        <v>0</v>
      </c>
      <c r="M86" s="79">
        <v>0.14000000000000001</v>
      </c>
      <c r="N86" s="79">
        <v>0.02</v>
      </c>
    </row>
    <row r="87" spans="2:14">
      <c r="B87" t="s">
        <v>786</v>
      </c>
      <c r="C87" t="s">
        <v>787</v>
      </c>
      <c r="D87" t="s">
        <v>754</v>
      </c>
      <c r="E87" t="s">
        <v>755</v>
      </c>
      <c r="F87" t="s">
        <v>788</v>
      </c>
      <c r="G87" t="s">
        <v>769</v>
      </c>
      <c r="H87" t="s">
        <v>112</v>
      </c>
      <c r="I87" s="79">
        <v>417</v>
      </c>
      <c r="J87" s="79">
        <v>6161</v>
      </c>
      <c r="K87" s="79">
        <v>92.874302549999996</v>
      </c>
      <c r="L87" s="79">
        <v>0</v>
      </c>
      <c r="M87" s="79">
        <v>0.47</v>
      </c>
      <c r="N87" s="79">
        <v>7.0000000000000007E-2</v>
      </c>
    </row>
    <row r="88" spans="2:14">
      <c r="B88" t="s">
        <v>215</v>
      </c>
      <c r="E88" s="16"/>
      <c r="F88" s="16"/>
      <c r="G88" s="16"/>
    </row>
    <row r="89" spans="2:14">
      <c r="E89" s="16"/>
      <c r="F89" s="16"/>
      <c r="G89" s="16"/>
    </row>
    <row r="90" spans="2:14">
      <c r="E90" s="16"/>
      <c r="F90" s="16"/>
      <c r="G90" s="16"/>
    </row>
    <row r="91" spans="2:14">
      <c r="E91" s="16"/>
      <c r="F91" s="16"/>
      <c r="G91" s="16"/>
    </row>
    <row r="92" spans="2:14">
      <c r="E92" s="16"/>
      <c r="F92" s="16"/>
      <c r="G92" s="16"/>
    </row>
    <row r="93" spans="2:14">
      <c r="E93" s="16"/>
      <c r="F93" s="16"/>
      <c r="G93" s="16"/>
    </row>
    <row r="94" spans="2:14">
      <c r="E94" s="16"/>
      <c r="F94" s="16"/>
      <c r="G94" s="16"/>
    </row>
    <row r="95" spans="2:14">
      <c r="E95" s="16"/>
      <c r="F95" s="16"/>
      <c r="G95" s="16"/>
    </row>
    <row r="96" spans="2:14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 C2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90" t="s">
        <v>190</v>
      </c>
    </row>
    <row r="2" spans="2:62">
      <c r="B2" s="2" t="s">
        <v>1</v>
      </c>
      <c r="C2" s="12" t="s">
        <v>1027</v>
      </c>
    </row>
    <row r="3" spans="2:62">
      <c r="B3" s="2" t="s">
        <v>2</v>
      </c>
      <c r="C3" s="90" t="s">
        <v>191</v>
      </c>
    </row>
    <row r="4" spans="2:62">
      <c r="B4" s="2" t="s">
        <v>3</v>
      </c>
      <c r="C4" s="90" t="s">
        <v>192</v>
      </c>
    </row>
    <row r="5" spans="2:62">
      <c r="B5" s="77" t="s">
        <v>193</v>
      </c>
      <c r="C5" t="s">
        <v>194</v>
      </c>
    </row>
    <row r="6" spans="2:62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6"/>
      <c r="BJ6" s="19"/>
    </row>
    <row r="7" spans="2:62" ht="26.25" customHeight="1">
      <c r="B7" s="104" t="s">
        <v>97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2575967</v>
      </c>
      <c r="I11" s="7"/>
      <c r="J11" s="78">
        <v>61817.646907625</v>
      </c>
      <c r="K11" s="7"/>
      <c r="L11" s="78">
        <v>100</v>
      </c>
      <c r="M11" s="78">
        <v>45.11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2423970</v>
      </c>
      <c r="J12" s="81">
        <v>19505.016857300001</v>
      </c>
      <c r="L12" s="81">
        <v>31.55</v>
      </c>
      <c r="M12" s="81">
        <v>14.23</v>
      </c>
    </row>
    <row r="13" spans="2:62">
      <c r="B13" s="80" t="s">
        <v>789</v>
      </c>
      <c r="D13" s="16"/>
      <c r="E13" s="16"/>
      <c r="F13" s="16"/>
      <c r="G13" s="16"/>
      <c r="H13" s="81">
        <v>173076</v>
      </c>
      <c r="J13" s="81">
        <v>4776.1021799999999</v>
      </c>
      <c r="L13" s="81">
        <v>7.73</v>
      </c>
      <c r="M13" s="81">
        <v>3.49</v>
      </c>
    </row>
    <row r="14" spans="2:62">
      <c r="B14" t="s">
        <v>790</v>
      </c>
      <c r="C14" t="s">
        <v>791</v>
      </c>
      <c r="D14" t="s">
        <v>106</v>
      </c>
      <c r="E14" t="s">
        <v>792</v>
      </c>
      <c r="F14" t="s">
        <v>129</v>
      </c>
      <c r="G14" t="s">
        <v>108</v>
      </c>
      <c r="H14" s="79">
        <v>86006</v>
      </c>
      <c r="I14" s="79">
        <v>1243</v>
      </c>
      <c r="J14" s="79">
        <v>1069.05458</v>
      </c>
      <c r="K14" s="79">
        <v>0.03</v>
      </c>
      <c r="L14" s="79">
        <v>1.73</v>
      </c>
      <c r="M14" s="79">
        <v>0.78</v>
      </c>
    </row>
    <row r="15" spans="2:62">
      <c r="B15" t="s">
        <v>793</v>
      </c>
      <c r="C15" t="s">
        <v>794</v>
      </c>
      <c r="D15" t="s">
        <v>106</v>
      </c>
      <c r="E15" t="s">
        <v>795</v>
      </c>
      <c r="F15" t="s">
        <v>129</v>
      </c>
      <c r="G15" t="s">
        <v>108</v>
      </c>
      <c r="H15" s="79">
        <v>12080</v>
      </c>
      <c r="I15" s="79">
        <v>12450</v>
      </c>
      <c r="J15" s="79">
        <v>1503.96</v>
      </c>
      <c r="K15" s="79">
        <v>0.01</v>
      </c>
      <c r="L15" s="79">
        <v>2.4300000000000002</v>
      </c>
      <c r="M15" s="79">
        <v>1.1000000000000001</v>
      </c>
    </row>
    <row r="16" spans="2:62">
      <c r="B16" t="s">
        <v>796</v>
      </c>
      <c r="C16" t="s">
        <v>797</v>
      </c>
      <c r="D16" t="s">
        <v>106</v>
      </c>
      <c r="E16" t="s">
        <v>798</v>
      </c>
      <c r="F16" t="s">
        <v>129</v>
      </c>
      <c r="G16" t="s">
        <v>108</v>
      </c>
      <c r="H16" s="79">
        <v>11325</v>
      </c>
      <c r="I16" s="79">
        <v>12460</v>
      </c>
      <c r="J16" s="79">
        <v>1411.095</v>
      </c>
      <c r="K16" s="79">
        <v>0.03</v>
      </c>
      <c r="L16" s="79">
        <v>2.2799999999999998</v>
      </c>
      <c r="M16" s="79">
        <v>1.03</v>
      </c>
    </row>
    <row r="17" spans="2:13">
      <c r="B17" t="s">
        <v>799</v>
      </c>
      <c r="C17" t="s">
        <v>800</v>
      </c>
      <c r="D17" t="s">
        <v>106</v>
      </c>
      <c r="E17" t="s">
        <v>801</v>
      </c>
      <c r="F17" t="s">
        <v>134</v>
      </c>
      <c r="G17" t="s">
        <v>108</v>
      </c>
      <c r="H17" s="79">
        <v>63665</v>
      </c>
      <c r="I17" s="79">
        <v>1244</v>
      </c>
      <c r="J17" s="79">
        <v>791.99260000000004</v>
      </c>
      <c r="K17" s="79">
        <v>0.03</v>
      </c>
      <c r="L17" s="79">
        <v>1.28</v>
      </c>
      <c r="M17" s="79">
        <v>0.57999999999999996</v>
      </c>
    </row>
    <row r="18" spans="2:13">
      <c r="B18" s="80" t="s">
        <v>802</v>
      </c>
      <c r="D18" s="16"/>
      <c r="E18" s="16"/>
      <c r="F18" s="16"/>
      <c r="G18" s="16"/>
      <c r="H18" s="81">
        <v>0</v>
      </c>
      <c r="J18" s="81">
        <v>0</v>
      </c>
      <c r="L18" s="81">
        <v>0</v>
      </c>
      <c r="M18" s="81">
        <v>0</v>
      </c>
    </row>
    <row r="19" spans="2:13">
      <c r="B19" t="s">
        <v>207</v>
      </c>
      <c r="C19" t="s">
        <v>207</v>
      </c>
      <c r="D19" s="16"/>
      <c r="E19" s="16"/>
      <c r="F19" t="s">
        <v>207</v>
      </c>
      <c r="G19" t="s">
        <v>207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</row>
    <row r="20" spans="2:13">
      <c r="B20" s="80" t="s">
        <v>803</v>
      </c>
      <c r="D20" s="16"/>
      <c r="E20" s="16"/>
      <c r="F20" s="16"/>
      <c r="G20" s="16"/>
      <c r="H20" s="81">
        <v>2250894</v>
      </c>
      <c r="J20" s="81">
        <v>14728.914677299999</v>
      </c>
      <c r="L20" s="81">
        <v>23.83</v>
      </c>
      <c r="M20" s="81">
        <v>10.75</v>
      </c>
    </row>
    <row r="21" spans="2:13">
      <c r="B21" t="s">
        <v>804</v>
      </c>
      <c r="C21" t="s">
        <v>805</v>
      </c>
      <c r="D21" t="s">
        <v>106</v>
      </c>
      <c r="E21" t="s">
        <v>806</v>
      </c>
      <c r="F21" t="s">
        <v>129</v>
      </c>
      <c r="G21" t="s">
        <v>108</v>
      </c>
      <c r="H21" s="79">
        <v>41996</v>
      </c>
      <c r="I21" s="79">
        <v>3124.94</v>
      </c>
      <c r="J21" s="79">
        <v>1312.3498024</v>
      </c>
      <c r="K21" s="79">
        <v>0.03</v>
      </c>
      <c r="L21" s="79">
        <v>2.12</v>
      </c>
      <c r="M21" s="79">
        <v>0.96</v>
      </c>
    </row>
    <row r="22" spans="2:13">
      <c r="B22" t="s">
        <v>807</v>
      </c>
      <c r="C22" t="s">
        <v>808</v>
      </c>
      <c r="D22" t="s">
        <v>106</v>
      </c>
      <c r="E22" t="s">
        <v>801</v>
      </c>
      <c r="F22" t="s">
        <v>134</v>
      </c>
      <c r="G22" t="s">
        <v>108</v>
      </c>
      <c r="H22" s="79">
        <v>135000</v>
      </c>
      <c r="I22" s="79">
        <v>319.45999999999998</v>
      </c>
      <c r="J22" s="79">
        <v>431.27100000000002</v>
      </c>
      <c r="K22" s="79">
        <v>0.06</v>
      </c>
      <c r="L22" s="79">
        <v>0.7</v>
      </c>
      <c r="M22" s="79">
        <v>0.31</v>
      </c>
    </row>
    <row r="23" spans="2:13">
      <c r="B23" t="s">
        <v>809</v>
      </c>
      <c r="C23" t="s">
        <v>810</v>
      </c>
      <c r="D23" t="s">
        <v>106</v>
      </c>
      <c r="E23" t="s">
        <v>801</v>
      </c>
      <c r="F23" t="s">
        <v>134</v>
      </c>
      <c r="G23" t="s">
        <v>108</v>
      </c>
      <c r="H23" s="79">
        <v>365988</v>
      </c>
      <c r="I23" s="79">
        <v>311.01</v>
      </c>
      <c r="J23" s="79">
        <v>1138.2592787999999</v>
      </c>
      <c r="K23" s="79">
        <v>0.14000000000000001</v>
      </c>
      <c r="L23" s="79">
        <v>1.84</v>
      </c>
      <c r="M23" s="79">
        <v>0.83</v>
      </c>
    </row>
    <row r="24" spans="2:13">
      <c r="B24" t="s">
        <v>811</v>
      </c>
      <c r="C24" t="s">
        <v>812</v>
      </c>
      <c r="D24" t="s">
        <v>106</v>
      </c>
      <c r="E24" t="s">
        <v>801</v>
      </c>
      <c r="F24" t="s">
        <v>134</v>
      </c>
      <c r="G24" t="s">
        <v>108</v>
      </c>
      <c r="H24" s="79">
        <v>602859</v>
      </c>
      <c r="I24" s="79">
        <v>301.58999999999997</v>
      </c>
      <c r="J24" s="79">
        <v>1818.1624581000001</v>
      </c>
      <c r="K24" s="79">
        <v>0.42</v>
      </c>
      <c r="L24" s="79">
        <v>2.94</v>
      </c>
      <c r="M24" s="79">
        <v>1.33</v>
      </c>
    </row>
    <row r="25" spans="2:13">
      <c r="B25" t="s">
        <v>813</v>
      </c>
      <c r="C25" t="s">
        <v>814</v>
      </c>
      <c r="D25" t="s">
        <v>106</v>
      </c>
      <c r="E25" t="s">
        <v>815</v>
      </c>
      <c r="F25" t="s">
        <v>134</v>
      </c>
      <c r="G25" t="s">
        <v>108</v>
      </c>
      <c r="H25" s="79">
        <v>810000</v>
      </c>
      <c r="I25" s="79">
        <v>350.08</v>
      </c>
      <c r="J25" s="79">
        <v>2835.6480000000001</v>
      </c>
      <c r="K25" s="79">
        <v>0.16</v>
      </c>
      <c r="L25" s="79">
        <v>4.59</v>
      </c>
      <c r="M25" s="79">
        <v>2.0699999999999998</v>
      </c>
    </row>
    <row r="26" spans="2:13">
      <c r="B26" t="s">
        <v>816</v>
      </c>
      <c r="C26" t="s">
        <v>817</v>
      </c>
      <c r="D26" t="s">
        <v>106</v>
      </c>
      <c r="E26" t="s">
        <v>815</v>
      </c>
      <c r="F26" t="s">
        <v>134</v>
      </c>
      <c r="G26" t="s">
        <v>108</v>
      </c>
      <c r="H26" s="79">
        <v>38780</v>
      </c>
      <c r="I26" s="79">
        <v>3190.93</v>
      </c>
      <c r="J26" s="79">
        <v>1237.4426539999999</v>
      </c>
      <c r="K26" s="79">
        <v>0.13</v>
      </c>
      <c r="L26" s="79">
        <v>2</v>
      </c>
      <c r="M26" s="79">
        <v>0.9</v>
      </c>
    </row>
    <row r="27" spans="2:13">
      <c r="B27" t="s">
        <v>818</v>
      </c>
      <c r="C27" t="s">
        <v>819</v>
      </c>
      <c r="D27" t="s">
        <v>106</v>
      </c>
      <c r="E27" t="s">
        <v>795</v>
      </c>
      <c r="F27" t="s">
        <v>134</v>
      </c>
      <c r="G27" t="s">
        <v>108</v>
      </c>
      <c r="H27" s="79">
        <v>31752</v>
      </c>
      <c r="I27" s="79">
        <v>3103.61</v>
      </c>
      <c r="J27" s="79">
        <v>985.45824719999996</v>
      </c>
      <c r="K27" s="79">
        <v>0.02</v>
      </c>
      <c r="L27" s="79">
        <v>1.59</v>
      </c>
      <c r="M27" s="79">
        <v>0.72</v>
      </c>
    </row>
    <row r="28" spans="2:13">
      <c r="B28" t="s">
        <v>820</v>
      </c>
      <c r="C28" t="s">
        <v>821</v>
      </c>
      <c r="D28" t="s">
        <v>106</v>
      </c>
      <c r="E28" t="s">
        <v>795</v>
      </c>
      <c r="F28" t="s">
        <v>134</v>
      </c>
      <c r="G28" t="s">
        <v>108</v>
      </c>
      <c r="H28" s="79">
        <v>100919</v>
      </c>
      <c r="I28" s="79">
        <v>3506.72</v>
      </c>
      <c r="J28" s="79">
        <v>3538.9467568</v>
      </c>
      <c r="K28" s="79">
        <v>0.44</v>
      </c>
      <c r="L28" s="79">
        <v>5.72</v>
      </c>
      <c r="M28" s="79">
        <v>2.58</v>
      </c>
    </row>
    <row r="29" spans="2:13">
      <c r="B29" t="s">
        <v>822</v>
      </c>
      <c r="C29" t="s">
        <v>823</v>
      </c>
      <c r="D29" t="s">
        <v>106</v>
      </c>
      <c r="E29" t="s">
        <v>795</v>
      </c>
      <c r="F29" t="s">
        <v>134</v>
      </c>
      <c r="G29" t="s">
        <v>108</v>
      </c>
      <c r="H29" s="79">
        <v>8000</v>
      </c>
      <c r="I29" s="79">
        <v>3170.6</v>
      </c>
      <c r="J29" s="79">
        <v>253.648</v>
      </c>
      <c r="K29" s="79">
        <v>0.01</v>
      </c>
      <c r="L29" s="79">
        <v>0.41</v>
      </c>
      <c r="M29" s="79">
        <v>0.19</v>
      </c>
    </row>
    <row r="30" spans="2:13">
      <c r="B30" t="s">
        <v>824</v>
      </c>
      <c r="C30" t="s">
        <v>825</v>
      </c>
      <c r="D30" t="s">
        <v>106</v>
      </c>
      <c r="E30" t="s">
        <v>826</v>
      </c>
      <c r="F30" t="s">
        <v>134</v>
      </c>
      <c r="G30" t="s">
        <v>108</v>
      </c>
      <c r="H30" s="79">
        <v>89000</v>
      </c>
      <c r="I30" s="79">
        <v>316.89</v>
      </c>
      <c r="J30" s="79">
        <v>282.03210000000001</v>
      </c>
      <c r="K30" s="79">
        <v>0.02</v>
      </c>
      <c r="L30" s="79">
        <v>0.46</v>
      </c>
      <c r="M30" s="79">
        <v>0.21</v>
      </c>
    </row>
    <row r="31" spans="2:13">
      <c r="B31" t="s">
        <v>827</v>
      </c>
      <c r="C31" t="s">
        <v>828</v>
      </c>
      <c r="D31" t="s">
        <v>106</v>
      </c>
      <c r="E31" t="s">
        <v>829</v>
      </c>
      <c r="F31" t="s">
        <v>134</v>
      </c>
      <c r="G31" t="s">
        <v>108</v>
      </c>
      <c r="H31" s="79">
        <v>14600</v>
      </c>
      <c r="I31" s="79">
        <v>3501.03</v>
      </c>
      <c r="J31" s="79">
        <v>511.15037999999998</v>
      </c>
      <c r="K31" s="79">
        <v>0.03</v>
      </c>
      <c r="L31" s="79">
        <v>0.83</v>
      </c>
      <c r="M31" s="79">
        <v>0.37</v>
      </c>
    </row>
    <row r="32" spans="2:13">
      <c r="B32" t="s">
        <v>830</v>
      </c>
      <c r="C32" t="s">
        <v>831</v>
      </c>
      <c r="D32" t="s">
        <v>106</v>
      </c>
      <c r="E32" t="s">
        <v>806</v>
      </c>
      <c r="F32" t="s">
        <v>134</v>
      </c>
      <c r="G32" t="s">
        <v>108</v>
      </c>
      <c r="H32" s="79">
        <v>12000</v>
      </c>
      <c r="I32" s="79">
        <v>3204.55</v>
      </c>
      <c r="J32" s="79">
        <v>384.54599999999999</v>
      </c>
      <c r="K32" s="79">
        <v>0.01</v>
      </c>
      <c r="L32" s="79">
        <v>0.62</v>
      </c>
      <c r="M32" s="79">
        <v>0.28000000000000003</v>
      </c>
    </row>
    <row r="33" spans="2:13">
      <c r="B33" s="80" t="s">
        <v>832</v>
      </c>
      <c r="D33" s="16"/>
      <c r="E33" s="16"/>
      <c r="F33" s="16"/>
      <c r="G33" s="16"/>
      <c r="H33" s="81">
        <v>0</v>
      </c>
      <c r="J33" s="81">
        <v>0</v>
      </c>
      <c r="L33" s="81">
        <v>0</v>
      </c>
      <c r="M33" s="81">
        <v>0</v>
      </c>
    </row>
    <row r="34" spans="2:13">
      <c r="B34" t="s">
        <v>207</v>
      </c>
      <c r="C34" t="s">
        <v>207</v>
      </c>
      <c r="D34" s="16"/>
      <c r="E34" s="16"/>
      <c r="F34" t="s">
        <v>207</v>
      </c>
      <c r="G34" t="s">
        <v>207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</row>
    <row r="35" spans="2:13">
      <c r="B35" s="80" t="s">
        <v>578</v>
      </c>
      <c r="D35" s="16"/>
      <c r="E35" s="16"/>
      <c r="F35" s="16"/>
      <c r="G35" s="16"/>
      <c r="H35" s="81">
        <v>0</v>
      </c>
      <c r="J35" s="81">
        <v>0</v>
      </c>
      <c r="L35" s="81">
        <v>0</v>
      </c>
      <c r="M35" s="81">
        <v>0</v>
      </c>
    </row>
    <row r="36" spans="2:13">
      <c r="B36" t="s">
        <v>207</v>
      </c>
      <c r="C36" t="s">
        <v>207</v>
      </c>
      <c r="D36" s="16"/>
      <c r="E36" s="16"/>
      <c r="F36" t="s">
        <v>207</v>
      </c>
      <c r="G36" t="s">
        <v>207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</row>
    <row r="37" spans="2:13">
      <c r="B37" s="80" t="s">
        <v>833</v>
      </c>
      <c r="D37" s="16"/>
      <c r="E37" s="16"/>
      <c r="F37" s="16"/>
      <c r="G37" s="16"/>
      <c r="H37" s="81">
        <v>0</v>
      </c>
      <c r="J37" s="81">
        <v>0</v>
      </c>
      <c r="L37" s="81">
        <v>0</v>
      </c>
      <c r="M37" s="81">
        <v>0</v>
      </c>
    </row>
    <row r="38" spans="2:13">
      <c r="B38" t="s">
        <v>207</v>
      </c>
      <c r="C38" t="s">
        <v>207</v>
      </c>
      <c r="D38" s="16"/>
      <c r="E38" s="16"/>
      <c r="F38" t="s">
        <v>207</v>
      </c>
      <c r="G38" t="s">
        <v>207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</row>
    <row r="39" spans="2:13">
      <c r="B39" s="80" t="s">
        <v>212</v>
      </c>
      <c r="D39" s="16"/>
      <c r="E39" s="16"/>
      <c r="F39" s="16"/>
      <c r="G39" s="16"/>
      <c r="H39" s="81">
        <v>151997</v>
      </c>
      <c r="J39" s="81">
        <v>42312.630050325002</v>
      </c>
      <c r="L39" s="81">
        <v>68.45</v>
      </c>
      <c r="M39" s="81">
        <v>30.88</v>
      </c>
    </row>
    <row r="40" spans="2:13">
      <c r="B40" s="80" t="s">
        <v>834</v>
      </c>
      <c r="D40" s="16"/>
      <c r="E40" s="16"/>
      <c r="F40" s="16"/>
      <c r="G40" s="16"/>
      <c r="H40" s="81">
        <v>128839</v>
      </c>
      <c r="J40" s="81">
        <v>34508.819067390003</v>
      </c>
      <c r="L40" s="81">
        <v>55.82</v>
      </c>
      <c r="M40" s="81">
        <v>25.18</v>
      </c>
    </row>
    <row r="41" spans="2:13">
      <c r="B41" t="s">
        <v>835</v>
      </c>
      <c r="C41" t="s">
        <v>836</v>
      </c>
      <c r="D41" t="s">
        <v>754</v>
      </c>
      <c r="E41" t="s">
        <v>837</v>
      </c>
      <c r="F41" t="s">
        <v>838</v>
      </c>
      <c r="G41" t="s">
        <v>195</v>
      </c>
      <c r="H41" s="79">
        <v>1730</v>
      </c>
      <c r="I41" s="79">
        <v>1969000</v>
      </c>
      <c r="J41" s="79">
        <v>1107.8537151</v>
      </c>
      <c r="K41" s="79">
        <v>0</v>
      </c>
      <c r="L41" s="79">
        <v>1.79</v>
      </c>
      <c r="M41" s="79">
        <v>0.81</v>
      </c>
    </row>
    <row r="42" spans="2:13">
      <c r="B42" t="s">
        <v>839</v>
      </c>
      <c r="C42" t="s">
        <v>840</v>
      </c>
      <c r="D42" t="s">
        <v>754</v>
      </c>
      <c r="E42" t="s">
        <v>841</v>
      </c>
      <c r="F42" t="s">
        <v>838</v>
      </c>
      <c r="G42" t="s">
        <v>112</v>
      </c>
      <c r="H42" s="79">
        <v>32658</v>
      </c>
      <c r="I42" s="79">
        <v>2700</v>
      </c>
      <c r="J42" s="79">
        <v>3187.5840899999998</v>
      </c>
      <c r="K42" s="79">
        <v>0.04</v>
      </c>
      <c r="L42" s="79">
        <v>5.16</v>
      </c>
      <c r="M42" s="79">
        <v>2.33</v>
      </c>
    </row>
    <row r="43" spans="2:13">
      <c r="B43" t="s">
        <v>842</v>
      </c>
      <c r="C43" t="s">
        <v>843</v>
      </c>
      <c r="D43" t="s">
        <v>844</v>
      </c>
      <c r="E43" t="s">
        <v>845</v>
      </c>
      <c r="F43" t="s">
        <v>838</v>
      </c>
      <c r="G43" t="s">
        <v>116</v>
      </c>
      <c r="H43" s="79">
        <v>17057</v>
      </c>
      <c r="I43" s="79">
        <v>7551</v>
      </c>
      <c r="J43" s="79">
        <v>4999.9153397399996</v>
      </c>
      <c r="K43" s="79">
        <v>0.41</v>
      </c>
      <c r="L43" s="79">
        <v>8.09</v>
      </c>
      <c r="M43" s="79">
        <v>3.65</v>
      </c>
    </row>
    <row r="44" spans="2:13">
      <c r="B44" t="s">
        <v>846</v>
      </c>
      <c r="C44" t="s">
        <v>847</v>
      </c>
      <c r="D44" t="s">
        <v>754</v>
      </c>
      <c r="E44" t="s">
        <v>848</v>
      </c>
      <c r="F44" t="s">
        <v>838</v>
      </c>
      <c r="G44" t="s">
        <v>112</v>
      </c>
      <c r="H44" s="79">
        <v>3861</v>
      </c>
      <c r="I44" s="79">
        <v>22511</v>
      </c>
      <c r="J44" s="79">
        <v>3141.9762016499999</v>
      </c>
      <c r="K44" s="79">
        <v>0</v>
      </c>
      <c r="L44" s="79">
        <v>5.08</v>
      </c>
      <c r="M44" s="79">
        <v>2.29</v>
      </c>
    </row>
    <row r="45" spans="2:13">
      <c r="B45" t="s">
        <v>849</v>
      </c>
      <c r="C45" t="s">
        <v>850</v>
      </c>
      <c r="D45" t="s">
        <v>754</v>
      </c>
      <c r="E45" t="s">
        <v>851</v>
      </c>
      <c r="F45" t="s">
        <v>838</v>
      </c>
      <c r="G45" t="s">
        <v>112</v>
      </c>
      <c r="H45" s="79">
        <v>12436</v>
      </c>
      <c r="I45" s="79">
        <v>2288</v>
      </c>
      <c r="J45" s="79">
        <v>1028.5964832</v>
      </c>
      <c r="K45" s="79">
        <v>0.1</v>
      </c>
      <c r="L45" s="79">
        <v>1.66</v>
      </c>
      <c r="M45" s="79">
        <v>0.75</v>
      </c>
    </row>
    <row r="46" spans="2:13">
      <c r="B46" t="s">
        <v>852</v>
      </c>
      <c r="C46" t="s">
        <v>853</v>
      </c>
      <c r="D46" t="s">
        <v>754</v>
      </c>
      <c r="E46" t="s">
        <v>854</v>
      </c>
      <c r="F46" t="s">
        <v>838</v>
      </c>
      <c r="G46" t="s">
        <v>112</v>
      </c>
      <c r="H46" s="79">
        <v>26036</v>
      </c>
      <c r="I46" s="79">
        <v>2840</v>
      </c>
      <c r="J46" s="79">
        <v>2673.0119759999998</v>
      </c>
      <c r="K46" s="79">
        <v>7.0000000000000007E-2</v>
      </c>
      <c r="L46" s="79">
        <v>4.32</v>
      </c>
      <c r="M46" s="79">
        <v>1.95</v>
      </c>
    </row>
    <row r="47" spans="2:13">
      <c r="B47" t="s">
        <v>855</v>
      </c>
      <c r="C47" t="s">
        <v>856</v>
      </c>
      <c r="D47" t="s">
        <v>754</v>
      </c>
      <c r="E47" t="s">
        <v>857</v>
      </c>
      <c r="F47" t="s">
        <v>838</v>
      </c>
      <c r="G47" t="s">
        <v>112</v>
      </c>
      <c r="H47" s="79">
        <v>7223</v>
      </c>
      <c r="I47" s="79">
        <v>41190</v>
      </c>
      <c r="J47" s="79">
        <v>10755.180625499999</v>
      </c>
      <c r="K47" s="79">
        <v>0.11</v>
      </c>
      <c r="L47" s="79">
        <v>17.399999999999999</v>
      </c>
      <c r="M47" s="79">
        <v>7.85</v>
      </c>
    </row>
    <row r="48" spans="2:13">
      <c r="B48" t="s">
        <v>858</v>
      </c>
      <c r="C48" t="s">
        <v>859</v>
      </c>
      <c r="D48" t="s">
        <v>860</v>
      </c>
      <c r="E48" t="s">
        <v>861</v>
      </c>
      <c r="F48" t="s">
        <v>838</v>
      </c>
      <c r="G48" t="s">
        <v>112</v>
      </c>
      <c r="H48" s="79">
        <v>5056</v>
      </c>
      <c r="I48" s="79">
        <v>23629</v>
      </c>
      <c r="J48" s="79">
        <v>4318.7762976000004</v>
      </c>
      <c r="K48" s="79">
        <v>0</v>
      </c>
      <c r="L48" s="79">
        <v>6.99</v>
      </c>
      <c r="M48" s="79">
        <v>3.15</v>
      </c>
    </row>
    <row r="49" spans="2:13">
      <c r="B49" t="s">
        <v>862</v>
      </c>
      <c r="C49" t="s">
        <v>863</v>
      </c>
      <c r="D49" t="s">
        <v>860</v>
      </c>
      <c r="E49" t="s">
        <v>864</v>
      </c>
      <c r="F49" t="s">
        <v>838</v>
      </c>
      <c r="G49" t="s">
        <v>112</v>
      </c>
      <c r="H49" s="79">
        <v>22782</v>
      </c>
      <c r="I49" s="79">
        <v>4002</v>
      </c>
      <c r="J49" s="79">
        <v>3295.9243385999998</v>
      </c>
      <c r="K49" s="79">
        <v>0</v>
      </c>
      <c r="L49" s="79">
        <v>5.33</v>
      </c>
      <c r="M49" s="79">
        <v>2.41</v>
      </c>
    </row>
    <row r="50" spans="2:13">
      <c r="B50" s="80" t="s">
        <v>865</v>
      </c>
      <c r="D50" s="16"/>
      <c r="E50" s="16"/>
      <c r="F50" s="16"/>
      <c r="G50" s="16"/>
      <c r="H50" s="81">
        <v>23158</v>
      </c>
      <c r="J50" s="81">
        <v>7803.8109829349996</v>
      </c>
      <c r="L50" s="81">
        <v>12.62</v>
      </c>
      <c r="M50" s="81">
        <v>5.7</v>
      </c>
    </row>
    <row r="51" spans="2:13">
      <c r="B51" t="s">
        <v>866</v>
      </c>
      <c r="C51" t="s">
        <v>867</v>
      </c>
      <c r="D51" t="s">
        <v>754</v>
      </c>
      <c r="E51" t="s">
        <v>868</v>
      </c>
      <c r="F51" t="s">
        <v>838</v>
      </c>
      <c r="G51" t="s">
        <v>116</v>
      </c>
      <c r="H51" s="79">
        <v>1225</v>
      </c>
      <c r="I51" s="79">
        <v>21105</v>
      </c>
      <c r="J51" s="79">
        <v>1003.6377225</v>
      </c>
      <c r="K51" s="79">
        <v>7.0000000000000007E-2</v>
      </c>
      <c r="L51" s="79">
        <v>1.62</v>
      </c>
      <c r="M51" s="79">
        <v>0.73</v>
      </c>
    </row>
    <row r="52" spans="2:13">
      <c r="B52" t="s">
        <v>869</v>
      </c>
      <c r="C52" t="s">
        <v>870</v>
      </c>
      <c r="D52" t="s">
        <v>754</v>
      </c>
      <c r="E52" t="s">
        <v>871</v>
      </c>
      <c r="F52" t="s">
        <v>838</v>
      </c>
      <c r="G52" t="s">
        <v>116</v>
      </c>
      <c r="H52" s="79">
        <v>1267</v>
      </c>
      <c r="I52" s="79">
        <v>18389</v>
      </c>
      <c r="J52" s="79">
        <v>904.46186165999995</v>
      </c>
      <c r="K52" s="79">
        <v>0.14000000000000001</v>
      </c>
      <c r="L52" s="79">
        <v>1.46</v>
      </c>
      <c r="M52" s="79">
        <v>0.66</v>
      </c>
    </row>
    <row r="53" spans="2:13">
      <c r="B53" t="s">
        <v>872</v>
      </c>
      <c r="C53" t="s">
        <v>873</v>
      </c>
      <c r="D53" t="s">
        <v>754</v>
      </c>
      <c r="E53" t="s">
        <v>874</v>
      </c>
      <c r="F53" t="s">
        <v>838</v>
      </c>
      <c r="G53" t="s">
        <v>112</v>
      </c>
      <c r="H53" s="79">
        <v>342</v>
      </c>
      <c r="I53" s="79">
        <v>11322</v>
      </c>
      <c r="J53" s="79">
        <v>139.9772826</v>
      </c>
      <c r="K53" s="79">
        <v>0</v>
      </c>
      <c r="L53" s="79">
        <v>0.23</v>
      </c>
      <c r="M53" s="79">
        <v>0.1</v>
      </c>
    </row>
    <row r="54" spans="2:13">
      <c r="B54" t="s">
        <v>875</v>
      </c>
      <c r="C54" t="s">
        <v>876</v>
      </c>
      <c r="D54" t="s">
        <v>754</v>
      </c>
      <c r="E54" t="s">
        <v>851</v>
      </c>
      <c r="F54" t="s">
        <v>838</v>
      </c>
      <c r="G54" t="s">
        <v>112</v>
      </c>
      <c r="H54" s="79">
        <v>1654</v>
      </c>
      <c r="I54" s="79">
        <v>10209</v>
      </c>
      <c r="J54" s="79">
        <v>610.41754890000004</v>
      </c>
      <c r="K54" s="79">
        <v>0.06</v>
      </c>
      <c r="L54" s="79">
        <v>0.99</v>
      </c>
      <c r="M54" s="79">
        <v>0.45</v>
      </c>
    </row>
    <row r="55" spans="2:13">
      <c r="B55" t="s">
        <v>877</v>
      </c>
      <c r="C55" t="s">
        <v>878</v>
      </c>
      <c r="D55" t="s">
        <v>754</v>
      </c>
      <c r="E55" t="s">
        <v>879</v>
      </c>
      <c r="F55" t="s">
        <v>838</v>
      </c>
      <c r="G55" t="s">
        <v>112</v>
      </c>
      <c r="H55" s="79">
        <v>2089</v>
      </c>
      <c r="I55" s="79">
        <v>10598</v>
      </c>
      <c r="J55" s="79">
        <v>800.33287529999996</v>
      </c>
      <c r="K55" s="79">
        <v>0.01</v>
      </c>
      <c r="L55" s="79">
        <v>1.29</v>
      </c>
      <c r="M55" s="79">
        <v>0.57999999999999996</v>
      </c>
    </row>
    <row r="56" spans="2:13">
      <c r="B56" t="s">
        <v>880</v>
      </c>
      <c r="C56" t="s">
        <v>881</v>
      </c>
      <c r="D56" t="s">
        <v>754</v>
      </c>
      <c r="E56" t="s">
        <v>861</v>
      </c>
      <c r="F56" t="s">
        <v>838</v>
      </c>
      <c r="G56" t="s">
        <v>112</v>
      </c>
      <c r="H56" s="79">
        <v>2640</v>
      </c>
      <c r="I56" s="79">
        <v>3696</v>
      </c>
      <c r="J56" s="79">
        <v>352.73145599999998</v>
      </c>
      <c r="K56" s="79">
        <v>0</v>
      </c>
      <c r="L56" s="79">
        <v>0.56999999999999995</v>
      </c>
      <c r="M56" s="79">
        <v>0.26</v>
      </c>
    </row>
    <row r="57" spans="2:13">
      <c r="B57" t="s">
        <v>882</v>
      </c>
      <c r="C57" t="s">
        <v>883</v>
      </c>
      <c r="D57" t="s">
        <v>754</v>
      </c>
      <c r="E57" t="s">
        <v>884</v>
      </c>
      <c r="F57" t="s">
        <v>838</v>
      </c>
      <c r="G57" t="s">
        <v>112</v>
      </c>
      <c r="H57" s="79">
        <v>1033</v>
      </c>
      <c r="I57" s="79">
        <v>7342.5</v>
      </c>
      <c r="J57" s="79">
        <v>274.19061037500001</v>
      </c>
      <c r="K57" s="79">
        <v>0</v>
      </c>
      <c r="L57" s="79">
        <v>0.44</v>
      </c>
      <c r="M57" s="79">
        <v>0.2</v>
      </c>
    </row>
    <row r="58" spans="2:13">
      <c r="B58" t="s">
        <v>885</v>
      </c>
      <c r="C58" t="s">
        <v>886</v>
      </c>
      <c r="D58" t="s">
        <v>754</v>
      </c>
      <c r="E58" t="s">
        <v>887</v>
      </c>
      <c r="F58" t="s">
        <v>838</v>
      </c>
      <c r="G58" t="s">
        <v>112</v>
      </c>
      <c r="H58" s="79">
        <v>12908</v>
      </c>
      <c r="I58" s="79">
        <v>7968</v>
      </c>
      <c r="J58" s="79">
        <v>3718.0616255999998</v>
      </c>
      <c r="K58" s="79">
        <v>0.01</v>
      </c>
      <c r="L58" s="79">
        <v>6.01</v>
      </c>
      <c r="M58" s="79">
        <v>2.71</v>
      </c>
    </row>
    <row r="59" spans="2:13">
      <c r="B59" s="80" t="s">
        <v>578</v>
      </c>
      <c r="D59" s="16"/>
      <c r="E59" s="16"/>
      <c r="F59" s="16"/>
      <c r="G59" s="16"/>
      <c r="H59" s="81">
        <v>0</v>
      </c>
      <c r="J59" s="81">
        <v>0</v>
      </c>
      <c r="L59" s="81">
        <v>0</v>
      </c>
      <c r="M59" s="81">
        <v>0</v>
      </c>
    </row>
    <row r="60" spans="2:13">
      <c r="B60" t="s">
        <v>207</v>
      </c>
      <c r="C60" t="s">
        <v>207</v>
      </c>
      <c r="D60" s="16"/>
      <c r="E60" s="16"/>
      <c r="F60" t="s">
        <v>207</v>
      </c>
      <c r="G60" t="s">
        <v>207</v>
      </c>
      <c r="H60" s="79">
        <v>0</v>
      </c>
      <c r="I60" s="79">
        <v>0</v>
      </c>
      <c r="J60" s="79">
        <v>0</v>
      </c>
      <c r="K60" s="79">
        <v>0</v>
      </c>
      <c r="L60" s="79">
        <v>0</v>
      </c>
      <c r="M60" s="79">
        <v>0</v>
      </c>
    </row>
    <row r="61" spans="2:13">
      <c r="B61" s="80" t="s">
        <v>833</v>
      </c>
      <c r="D61" s="16"/>
      <c r="E61" s="16"/>
      <c r="F61" s="16"/>
      <c r="G61" s="16"/>
      <c r="H61" s="81">
        <v>0</v>
      </c>
      <c r="J61" s="81">
        <v>0</v>
      </c>
      <c r="L61" s="81">
        <v>0</v>
      </c>
      <c r="M61" s="81">
        <v>0</v>
      </c>
    </row>
    <row r="62" spans="2:13">
      <c r="B62" t="s">
        <v>207</v>
      </c>
      <c r="C62" t="s">
        <v>207</v>
      </c>
      <c r="D62" s="16"/>
      <c r="E62" s="16"/>
      <c r="F62" t="s">
        <v>207</v>
      </c>
      <c r="G62" t="s">
        <v>207</v>
      </c>
      <c r="H62" s="79">
        <v>0</v>
      </c>
      <c r="I62" s="79">
        <v>0</v>
      </c>
      <c r="J62" s="79">
        <v>0</v>
      </c>
      <c r="K62" s="79">
        <v>0</v>
      </c>
      <c r="L62" s="79">
        <v>0</v>
      </c>
      <c r="M62" s="79">
        <v>0</v>
      </c>
    </row>
    <row r="63" spans="2:13">
      <c r="B63" t="s">
        <v>215</v>
      </c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90" t="s">
        <v>190</v>
      </c>
    </row>
    <row r="2" spans="2:65">
      <c r="B2" s="2" t="s">
        <v>1</v>
      </c>
      <c r="C2" s="12" t="s">
        <v>1027</v>
      </c>
    </row>
    <row r="3" spans="2:65">
      <c r="B3" s="2" t="s">
        <v>2</v>
      </c>
      <c r="C3" s="90" t="s">
        <v>191</v>
      </c>
    </row>
    <row r="4" spans="2:65">
      <c r="B4" s="2" t="s">
        <v>3</v>
      </c>
      <c r="C4" s="90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</row>
    <row r="7" spans="2:65" ht="26.25" customHeight="1">
      <c r="B7" s="104" t="s">
        <v>99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37825.46</v>
      </c>
      <c r="K11" s="7"/>
      <c r="L11" s="78">
        <v>3308.0537054430001</v>
      </c>
      <c r="M11" s="7"/>
      <c r="N11" s="78">
        <v>100</v>
      </c>
      <c r="O11" s="78">
        <v>2.41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888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212</v>
      </c>
      <c r="C15" s="16"/>
      <c r="D15" s="16"/>
      <c r="E15" s="16"/>
      <c r="J15" s="81">
        <v>37825.46</v>
      </c>
      <c r="L15" s="81">
        <v>3308.0537054430001</v>
      </c>
      <c r="N15" s="81">
        <v>100</v>
      </c>
      <c r="O15" s="81">
        <v>2.41</v>
      </c>
    </row>
    <row r="16" spans="2:65">
      <c r="B16" s="80" t="s">
        <v>889</v>
      </c>
      <c r="C16" s="16"/>
      <c r="D16" s="16"/>
      <c r="E16" s="16"/>
      <c r="J16" s="81">
        <v>37825.46</v>
      </c>
      <c r="L16" s="81">
        <v>3308.0537054430001</v>
      </c>
      <c r="N16" s="81">
        <v>100</v>
      </c>
      <c r="O16" s="81">
        <v>2.41</v>
      </c>
    </row>
    <row r="17" spans="2:15">
      <c r="B17" t="s">
        <v>890</v>
      </c>
      <c r="C17" t="s">
        <v>891</v>
      </c>
      <c r="D17" t="s">
        <v>129</v>
      </c>
      <c r="E17" t="s">
        <v>892</v>
      </c>
      <c r="F17" t="s">
        <v>893</v>
      </c>
      <c r="G17" t="s">
        <v>894</v>
      </c>
      <c r="H17" t="s">
        <v>157</v>
      </c>
      <c r="I17" t="s">
        <v>112</v>
      </c>
      <c r="J17" s="79">
        <v>32987.64</v>
      </c>
      <c r="K17" s="79">
        <v>1217</v>
      </c>
      <c r="L17" s="79">
        <v>1451.2763773619999</v>
      </c>
      <c r="M17" s="79">
        <v>0</v>
      </c>
      <c r="N17" s="79">
        <v>43.87</v>
      </c>
      <c r="O17" s="79">
        <v>1.06</v>
      </c>
    </row>
    <row r="18" spans="2:15">
      <c r="B18" t="s">
        <v>895</v>
      </c>
      <c r="C18" t="s">
        <v>896</v>
      </c>
      <c r="D18" t="s">
        <v>129</v>
      </c>
      <c r="E18" t="s">
        <v>897</v>
      </c>
      <c r="F18" t="s">
        <v>838</v>
      </c>
      <c r="G18" t="s">
        <v>207</v>
      </c>
      <c r="H18" t="s">
        <v>898</v>
      </c>
      <c r="I18" t="s">
        <v>112</v>
      </c>
      <c r="J18" s="79">
        <v>4837.82</v>
      </c>
      <c r="K18" s="79">
        <v>10617</v>
      </c>
      <c r="L18" s="79">
        <v>1856.777328081</v>
      </c>
      <c r="M18" s="79">
        <v>0.18</v>
      </c>
      <c r="N18" s="79">
        <v>56.13</v>
      </c>
      <c r="O18" s="79">
        <v>1.36</v>
      </c>
    </row>
    <row r="19" spans="2:15">
      <c r="B19" t="s">
        <v>215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0" t="s">
        <v>190</v>
      </c>
    </row>
    <row r="2" spans="2:60">
      <c r="B2" s="2" t="s">
        <v>1</v>
      </c>
      <c r="C2" s="12" t="s">
        <v>1027</v>
      </c>
    </row>
    <row r="3" spans="2:60">
      <c r="B3" s="2" t="s">
        <v>2</v>
      </c>
      <c r="C3" s="90" t="s">
        <v>191</v>
      </c>
    </row>
    <row r="4" spans="2:60">
      <c r="B4" s="2" t="s">
        <v>3</v>
      </c>
      <c r="C4" s="90" t="s">
        <v>192</v>
      </c>
    </row>
    <row r="5" spans="2:60">
      <c r="B5" s="77" t="s">
        <v>193</v>
      </c>
      <c r="C5" t="s">
        <v>194</v>
      </c>
    </row>
    <row r="6" spans="2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0" ht="26.25" customHeight="1">
      <c r="B7" s="104" t="s">
        <v>101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899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207</v>
      </c>
      <c r="C14" t="s">
        <v>207</v>
      </c>
      <c r="D14" s="16"/>
      <c r="E14" t="s">
        <v>207</v>
      </c>
      <c r="F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212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900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207</v>
      </c>
      <c r="C17" t="s">
        <v>207</v>
      </c>
      <c r="D17" s="16"/>
      <c r="E17" t="s">
        <v>207</v>
      </c>
      <c r="F17" t="s">
        <v>207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215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2017-06-08T11:55:19+00:00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6C36BC2-70F8-4909-84F9-1843F3D8129A}"/>
</file>

<file path=customXml/itemProps2.xml><?xml version="1.0" encoding="utf-8"?>
<ds:datastoreItem xmlns:ds="http://schemas.openxmlformats.org/officeDocument/2006/customXml" ds:itemID="{C4873E64-9527-4F5F-AF28-02F5DAC6472A}"/>
</file>

<file path=customXml/itemProps3.xml><?xml version="1.0" encoding="utf-8"?>
<ds:datastoreItem xmlns:ds="http://schemas.openxmlformats.org/officeDocument/2006/customXml" ds:itemID="{B5D100B9-BB09-4BCE-B97F-BDE9AD9185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2017-06-12T14:30:12Z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ContentTypeId">
    <vt:lpwstr>0x0101003AD5DD09B7E788449783873D031F677A</vt:lpwstr>
  </property>
  <property fmtid="{D5CDD505-2E9C-101B-9397-08002B2CF9AE}" pid="6" name="_SourceUrl">
    <vt:lpwstr/>
  </property>
  <property fmtid="{D5CDD505-2E9C-101B-9397-08002B2CF9AE}" pid="7" name="_SharedFileIndex">
    <vt:lpwstr/>
  </property>
</Properties>
</file>