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20" i="1" l="1"/>
  <c r="D19" i="1"/>
  <c r="C19" i="1"/>
  <c r="L21" i="10"/>
  <c r="L11" i="10" s="1"/>
  <c r="I11" i="10"/>
  <c r="C20" i="1" s="1"/>
  <c r="G11" i="10"/>
  <c r="I21" i="10"/>
  <c r="G21" i="10"/>
  <c r="K26" i="10"/>
  <c r="K24" i="10"/>
  <c r="K23" i="10"/>
  <c r="L22" i="10"/>
  <c r="I22" i="10"/>
  <c r="K25" i="10" s="1"/>
  <c r="G22" i="10"/>
  <c r="K15" i="9"/>
  <c r="K14" i="9"/>
  <c r="L11" i="9"/>
  <c r="K11" i="9"/>
  <c r="I11" i="9"/>
  <c r="G11" i="9"/>
  <c r="G16" i="9"/>
  <c r="I16" i="9"/>
  <c r="K16" i="9"/>
  <c r="L16" i="9"/>
  <c r="L17" i="9"/>
  <c r="K17" i="9"/>
  <c r="I17" i="9"/>
  <c r="G17" i="9"/>
  <c r="K22" i="10" l="1"/>
  <c r="K21" i="10" s="1"/>
  <c r="K11" i="10" s="1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93" i="5"/>
  <c r="J23" i="2" l="1"/>
  <c r="J12" i="2" s="1"/>
  <c r="J11" i="2" s="1"/>
  <c r="J31" i="2"/>
  <c r="I11" i="26"/>
  <c r="C37" i="1" s="1"/>
  <c r="C42" i="1" s="1"/>
  <c r="I16" i="26"/>
</calcChain>
</file>

<file path=xl/sharedStrings.xml><?xml version="1.0" encoding="utf-8"?>
<sst xmlns="http://schemas.openxmlformats.org/spreadsheetml/2006/main" count="5444" uniqueCount="1397">
  <si>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</si>
  <si>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</si>
  <si>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</si>
  <si>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</si>
  <si>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</si>
  <si>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</si>
  <si>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</si>
  <si>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</si>
  <si>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</si>
  <si>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</si>
  <si>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</si>
  <si>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</si>
  <si>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</si>
  <si>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</si>
  <si>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</si>
  <si>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</si>
  <si>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</si>
  <si>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</si>
  <si>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</si>
  <si>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</si>
  <si>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</si>
  <si>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</si>
  <si>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</si>
  <si>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</si>
  <si>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</si>
  <si>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</si>
  <si>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</si>
  <si>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</si>
  <si>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</si>
  <si>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</si>
  <si>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</si>
  <si>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</si>
  <si>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</si>
  <si>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</si>
  <si>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</si>
  <si>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</si>
  <si>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</si>
  <si>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</si>
  <si>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</si>
  <si>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</si>
  <si>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</si>
  <si>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</si>
  <si>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</si>
  <si>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</si>
  <si>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</si>
  <si>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</si>
  <si>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</si>
  <si>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</si>
  <si>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</si>
  <si>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</si>
  <si>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</si>
  <si>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</si>
  <si>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</si>
  <si>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</si>
  <si>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</si>
  <si>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</si>
  <si>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</si>
  <si>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</si>
  <si>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</si>
  <si>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</si>
  <si>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</si>
  <si>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</si>
  <si>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</si>
  <si>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</si>
  <si>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</si>
  <si>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</si>
  <si>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</si>
  <si>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</si>
  <si>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</si>
  <si>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</si>
  <si>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</si>
  <si>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</si>
  <si>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</si>
  <si>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</si>
  <si>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</si>
  <si>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</si>
  <si>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</si>
  <si>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</si>
  <si>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</si>
  <si>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</si>
  <si>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</si>
  <si>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</si>
  <si>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</si>
  <si>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</si>
  <si>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</si>
  <si>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</si>
  <si>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</si>
  <si>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</si>
  <si>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</si>
  <si>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</si>
  <si>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</si>
  <si>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</si>
  <si>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</si>
  <si>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</si>
  <si>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</si>
  <si>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</si>
  <si>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</si>
  <si>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</si>
  <si>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</si>
  <si>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</si>
  <si>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</si>
  <si>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</si>
  <si>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</si>
  <si>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</si>
  <si>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</si>
  <si>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</si>
  <si>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</si>
  <si>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</si>
  <si>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</si>
  <si>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</si>
  <si>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</si>
  <si>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</si>
  <si>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</si>
  <si>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</si>
  <si>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</si>
  <si>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</si>
  <si>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</si>
  <si>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</si>
  <si>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</si>
  <si>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</si>
  <si>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</si>
  <si>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</si>
  <si>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</si>
  <si>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</si>
  <si>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</si>
  <si>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</si>
  <si>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</si>
  <si>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</si>
  <si>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</si>
  <si>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</si>
  <si>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</si>
  <si>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</si>
  <si>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</si>
  <si>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</si>
  <si>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</si>
  <si>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</si>
  <si>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</si>
  <si>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</si>
  <si>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</si>
  <si>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</si>
  <si>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</si>
  <si>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</si>
  <si>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</si>
  <si>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</si>
  <si>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</si>
  <si>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</si>
  <si>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</si>
  <si>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</si>
  <si>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</si>
  <si>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</si>
  <si>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</si>
  <si>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</si>
  <si>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</si>
  <si>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</si>
  <si>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</si>
  <si>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</si>
  <si>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</si>
  <si>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</si>
  <si>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</si>
  <si>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</si>
  <si>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</si>
  <si>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</si>
  <si>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</si>
  <si>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</si>
  <si>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</si>
  <si>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</si>
  <si>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</si>
  <si>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</si>
  <si>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</si>
  <si>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</si>
  <si>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</si>
  <si>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</si>
  <si>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</si>
  <si>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</si>
  <si>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</si>
  <si>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</si>
  <si>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</si>
  <si>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</si>
  <si>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</si>
  <si>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</si>
  <si>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</si>
  <si>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</si>
  <si>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</si>
  <si>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</si>
  <si>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</si>
  <si>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</si>
  <si>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</si>
  <si>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</si>
  <si>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</si>
  <si>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</si>
  <si>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</si>
  <si>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</si>
  <si>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</si>
  <si>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</si>
  <si>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</si>
  <si>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</si>
  <si>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</si>
  <si>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קרן י</t>
  </si>
  <si>
    <t>משתתפות קרן י 35012</t>
  </si>
  <si>
    <t>35012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</si>
  <si>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</si>
  <si>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</si>
  <si>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</si>
  <si>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</si>
  <si>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</si>
  <si>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</si>
  <si>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</si>
  <si>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</si>
  <si>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</t>
  </si>
  <si>
    <t>עו'ש- בנק הבינלאומי</t>
  </si>
  <si>
    <t>1111111111- 31- בנק הבינלאומי</t>
  </si>
  <si>
    <t>31</t>
  </si>
  <si>
    <t>AA+</t>
  </si>
  <si>
    <t>עו'ש- בנק כללי</t>
  </si>
  <si>
    <t>1111111111- 26- בנק כללי</t>
  </si>
  <si>
    <t>26</t>
  </si>
  <si>
    <t>עו'ש- בנק לאומי</t>
  </si>
  <si>
    <t>1111111111- 10- בנק לאומי</t>
  </si>
  <si>
    <t>10</t>
  </si>
  <si>
    <t>AAA</t>
  </si>
  <si>
    <t>עו'ש- בנק מזרחי</t>
  </si>
  <si>
    <t>1111111111- 20- בנק מזרחי</t>
  </si>
  <si>
    <t>20</t>
  </si>
  <si>
    <t>עו'ש- דוברת שרם</t>
  </si>
  <si>
    <t>1111111111- 4- דוברת שרם</t>
  </si>
  <si>
    <t>4</t>
  </si>
  <si>
    <t>0</t>
  </si>
  <si>
    <t>לא מדורג</t>
  </si>
  <si>
    <t>עו'ש- הנהח"ש</t>
  </si>
  <si>
    <t>1111111111- 200- הנהח"ש</t>
  </si>
  <si>
    <t>200</t>
  </si>
  <si>
    <t>עו'ש- לאומי שוייץ</t>
  </si>
  <si>
    <t>1111111111- 80- לאומי שוייץ</t>
  </si>
  <si>
    <t>80</t>
  </si>
  <si>
    <t>עו'ש- נדל"ן</t>
  </si>
  <si>
    <t>1111111111- 301- נדל"ן</t>
  </si>
  <si>
    <t>301</t>
  </si>
  <si>
    <t>סה"כ יתרת מזומנים ועו"ש נקובים במט"ח</t>
  </si>
  <si>
    <t>אירו-100- Julius Baer</t>
  </si>
  <si>
    <t>100- 124- Julius Baer</t>
  </si>
  <si>
    <t>124</t>
  </si>
  <si>
    <t>אירו-100- בנק מזרחי</t>
  </si>
  <si>
    <t>100- 20- בנק מזרחי</t>
  </si>
  <si>
    <t>דולר -20001- Julius Baer</t>
  </si>
  <si>
    <t>20001- 124- Julius Baer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</si>
  <si>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</si>
  <si>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</si>
  <si>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</si>
  <si>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</si>
  <si>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</si>
  <si>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</si>
  <si>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</si>
  <si>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</si>
  <si>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</si>
  <si>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</si>
  <si>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</si>
  <si>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</si>
  <si>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</si>
  <si>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</si>
  <si>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</si>
  <si>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</si>
  <si>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</si>
  <si>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</si>
  <si>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</si>
  <si>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</si>
  <si>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</si>
  <si>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</si>
  <si>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</si>
  <si>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</si>
  <si>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</si>
  <si>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</si>
  <si>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</si>
  <si>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</si>
  <si>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01/11/16</t>
  </si>
  <si>
    <t>5904 גליל- האוצר - ממשלתית צמודה</t>
  </si>
  <si>
    <t>9590431</t>
  </si>
  <si>
    <t>26/06/17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</si>
  <si>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</si>
  <si>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</si>
  <si>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</si>
  <si>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</si>
  <si>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</si>
  <si>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</si>
  <si>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</si>
  <si>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</si>
  <si>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15/06/17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</si>
  <si>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</si>
  <si>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</si>
  <si>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</si>
  <si>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</si>
  <si>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</si>
  <si>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29/08/16</t>
  </si>
  <si>
    <t>צמוד 1020</t>
  </si>
  <si>
    <t>1137181</t>
  </si>
  <si>
    <t>סה"כ לא צמודות</t>
  </si>
  <si>
    <t>סה"כ מלווה קצר מועד</t>
  </si>
  <si>
    <t>מ.ק.מ 1127</t>
  </si>
  <si>
    <t>8171126</t>
  </si>
  <si>
    <t>05/12/16</t>
  </si>
  <si>
    <t>מ.ק.מ 1217- האוצר - ממשלתית קצרה</t>
  </si>
  <si>
    <t>8171217</t>
  </si>
  <si>
    <t>01/01/17</t>
  </si>
  <si>
    <t>מ.ק.מ 518- האוצר - ממשלתית קצרה</t>
  </si>
  <si>
    <t>8180515</t>
  </si>
  <si>
    <t>05/06/17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</si>
  <si>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</si>
  <si>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</si>
  <si>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</si>
  <si>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</si>
  <si>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</si>
  <si>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</si>
  <si>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</si>
  <si>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</si>
  <si>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</si>
  <si>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18/10/16</t>
  </si>
  <si>
    <t>ממשלתי 0219- האוצר - ממשלתית שקלית</t>
  </si>
  <si>
    <t>1110907</t>
  </si>
  <si>
    <t>ממשלתי 0323</t>
  </si>
  <si>
    <t>1126747</t>
  </si>
  <si>
    <t>20/03/17</t>
  </si>
  <si>
    <t>ממשלתי 0324- האוצר - ממשלתית שקלית</t>
  </si>
  <si>
    <t>1130848</t>
  </si>
  <si>
    <t>ממשלתי 0519- האוצר - ממשלתית שקלית</t>
  </si>
  <si>
    <t>1131770</t>
  </si>
  <si>
    <t>01/03/17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</si>
  <si>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</si>
  <si>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</si>
  <si>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</si>
  <si>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</si>
  <si>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</si>
  <si>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</si>
  <si>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</si>
  <si>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</si>
  <si>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</si>
  <si>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</si>
  <si>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</si>
  <si>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</si>
  <si>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</si>
  <si>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</si>
  <si>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</si>
  <si>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CA 3.6 15/08/22</t>
  </si>
  <si>
    <t>US12673PAH82</t>
  </si>
  <si>
    <t>NYSE</t>
  </si>
  <si>
    <t>בלומברג</t>
  </si>
  <si>
    <t>4810</t>
  </si>
  <si>
    <t>Software &amp; Services</t>
  </si>
  <si>
    <t>BBB+</t>
  </si>
  <si>
    <t>S&amp;P</t>
  </si>
  <si>
    <t>04/04/17</t>
  </si>
  <si>
    <t>מזרחי  טפ הנפק   43</t>
  </si>
  <si>
    <t>2310191</t>
  </si>
  <si>
    <t>231</t>
  </si>
  <si>
    <t>בנקים</t>
  </si>
  <si>
    <t>26/06/16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</si>
  <si>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</si>
  <si>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</si>
  <si>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</si>
  <si>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</si>
  <si>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</si>
  <si>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</si>
  <si>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31/08/16</t>
  </si>
  <si>
    <t>פועלים הנפקות אג"ח 10</t>
  </si>
  <si>
    <t>1940402</t>
  </si>
  <si>
    <t>06/10/15</t>
  </si>
  <si>
    <t>פועלים הנפקות אג"ח 9</t>
  </si>
  <si>
    <t>1940386</t>
  </si>
  <si>
    <t>24/11/11</t>
  </si>
  <si>
    <t>דיסקונט מנפיקים 4- דיסקונט</t>
  </si>
  <si>
    <t>7480049</t>
  </si>
  <si>
    <t>691</t>
  </si>
  <si>
    <t>AA</t>
  </si>
  <si>
    <t>24/11/08</t>
  </si>
  <si>
    <t>לאומי שה נד 300- לאומי</t>
  </si>
  <si>
    <t>6040257</t>
  </si>
  <si>
    <t>604</t>
  </si>
  <si>
    <t>23/11/15</t>
  </si>
  <si>
    <t>פועלים הנ שה נד 1- פועלים</t>
  </si>
  <si>
    <t>1940444</t>
  </si>
  <si>
    <t>אדמה אגח  2</t>
  </si>
  <si>
    <t>1110915</t>
  </si>
  <si>
    <t>1063</t>
  </si>
  <si>
    <t>כימיה, גומי ופלסטיק</t>
  </si>
  <si>
    <t>AA-</t>
  </si>
  <si>
    <t>23/11/14</t>
  </si>
  <si>
    <t>אמות אג3- אמות</t>
  </si>
  <si>
    <t>1117357</t>
  </si>
  <si>
    <t>1328</t>
  </si>
  <si>
    <t>נדל"ן ובינוי</t>
  </si>
  <si>
    <t>Aa3</t>
  </si>
  <si>
    <t>24/04/12</t>
  </si>
  <si>
    <t>אמות אגח 1- אמות</t>
  </si>
  <si>
    <t>1097385</t>
  </si>
  <si>
    <t>15/07/13</t>
  </si>
  <si>
    <t>בראק אן וי אגח 1- בראק אן וי</t>
  </si>
  <si>
    <t>1122860</t>
  </si>
  <si>
    <t>1560</t>
  </si>
  <si>
    <t>18/05/17</t>
  </si>
  <si>
    <t>גזית גלוב אג11- גזית גלוב</t>
  </si>
  <si>
    <t>1260546</t>
  </si>
  <si>
    <t>126</t>
  </si>
  <si>
    <t>03/05/15</t>
  </si>
  <si>
    <t>גזית גלוב אגח 4- גזית גלוב</t>
  </si>
  <si>
    <t>1260397</t>
  </si>
  <si>
    <t>23/06/16</t>
  </si>
  <si>
    <t>הפניקס הון ק2- הפניקס גיוסי הון</t>
  </si>
  <si>
    <t>1120799</t>
  </si>
  <si>
    <t>1527</t>
  </si>
  <si>
    <t>ביטוח</t>
  </si>
  <si>
    <t>13/11/11</t>
  </si>
  <si>
    <t>מליסרון אגח 4- מליסרון</t>
  </si>
  <si>
    <t>3230083</t>
  </si>
  <si>
    <t>323</t>
  </si>
  <si>
    <t>06/05/13</t>
  </si>
  <si>
    <t>דש איפקס  אגח ג- מיטב דש</t>
  </si>
  <si>
    <t>1121763</t>
  </si>
  <si>
    <t>1064</t>
  </si>
  <si>
    <t>A1</t>
  </si>
  <si>
    <t>23/08/15</t>
  </si>
  <si>
    <t>מזרחי טפחות שה 1</t>
  </si>
  <si>
    <t>6950083</t>
  </si>
  <si>
    <t>A+</t>
  </si>
  <si>
    <t>03/04/17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</si>
  <si>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</si>
  <si>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</si>
  <si>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</si>
  <si>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</si>
  <si>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</si>
  <si>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</si>
  <si>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</si>
  <si>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13/08/12</t>
  </si>
  <si>
    <t>חברה לישראל אג"ח 7- החברה לישראל</t>
  </si>
  <si>
    <t>5760160</t>
  </si>
  <si>
    <t>576</t>
  </si>
  <si>
    <t>01/02/16</t>
  </si>
  <si>
    <t>מגה אור אג"ח 4- מגה אור</t>
  </si>
  <si>
    <t>1130632</t>
  </si>
  <si>
    <t>1450</t>
  </si>
  <si>
    <t>25/11/15</t>
  </si>
  <si>
    <t>מגה אור החזקות אג"ח 6</t>
  </si>
  <si>
    <t>1138668</t>
  </si>
  <si>
    <t>12/07/16</t>
  </si>
  <si>
    <t>שיכון ובינוי אג6- שיכון ובינוי</t>
  </si>
  <si>
    <t>1129733</t>
  </si>
  <si>
    <t>1068</t>
  </si>
  <si>
    <t>30/10/15</t>
  </si>
  <si>
    <t>שלמה הח אג14- שלמה החזקות</t>
  </si>
  <si>
    <t>1410265</t>
  </si>
  <si>
    <t>141</t>
  </si>
  <si>
    <t>A2</t>
  </si>
  <si>
    <t>24/07/13</t>
  </si>
  <si>
    <t>שלמה החזקות אגח 11- שלמה החזקות</t>
  </si>
  <si>
    <t>1410224</t>
  </si>
  <si>
    <t>18/02/13</t>
  </si>
  <si>
    <t>אדגר אג"ח 9- אדגר השקעות</t>
  </si>
  <si>
    <t>1820190</t>
  </si>
  <si>
    <t>182</t>
  </si>
  <si>
    <t>A3</t>
  </si>
  <si>
    <t>13/09/16</t>
  </si>
  <si>
    <t>הכשרת הישוב אגח 16- הכשרת הישוב</t>
  </si>
  <si>
    <t>6120166</t>
  </si>
  <si>
    <t>612</t>
  </si>
  <si>
    <t>A-</t>
  </si>
  <si>
    <t>23/01/14</t>
  </si>
  <si>
    <t>מבני תעש אגח יח</t>
  </si>
  <si>
    <t>2260479</t>
  </si>
  <si>
    <t>226</t>
  </si>
  <si>
    <t>21/06/16</t>
  </si>
  <si>
    <t>מבני תעשיה אגח 14- מבני תעשיה</t>
  </si>
  <si>
    <t>2260412</t>
  </si>
  <si>
    <t>Baa1</t>
  </si>
  <si>
    <t>31/12/13</t>
  </si>
  <si>
    <t>אידיבי פיתוח אגח 7- אי.די.בי. פיתוח</t>
  </si>
  <si>
    <t>7980121</t>
  </si>
  <si>
    <t>798</t>
  </si>
  <si>
    <t>BB</t>
  </si>
  <si>
    <t>31/01/12</t>
  </si>
  <si>
    <t>גליל מור אגח א- גליל מור</t>
  </si>
  <si>
    <t>1108877</t>
  </si>
  <si>
    <t>1505</t>
  </si>
  <si>
    <t>אג"ח מובנות</t>
  </si>
  <si>
    <t>Caa3</t>
  </si>
  <si>
    <t>15/12/11</t>
  </si>
  <si>
    <t>8% דיידלנד א- דיידלנד</t>
  </si>
  <si>
    <t>1104835</t>
  </si>
  <si>
    <t>4130</t>
  </si>
  <si>
    <t>10/06/07</t>
  </si>
  <si>
    <t>פועלים הנ אג29</t>
  </si>
  <si>
    <t>1940485</t>
  </si>
  <si>
    <t>22/05/12</t>
  </si>
  <si>
    <t>לאומי התח נד יג- לאומי</t>
  </si>
  <si>
    <t>6040281</t>
  </si>
  <si>
    <t>חשמל     אגח 26- חברת חשמל</t>
  </si>
  <si>
    <t>6000202</t>
  </si>
  <si>
    <t>600</t>
  </si>
  <si>
    <t>חיפושי נפט וגז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</si>
  <si>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</si>
  <si>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</si>
  <si>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</si>
  <si>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</si>
  <si>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</si>
  <si>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</si>
  <si>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</si>
  <si>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</si>
  <si>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Aa2</t>
  </si>
  <si>
    <t>15/12/15</t>
  </si>
  <si>
    <t>אגוד הנפ  אגח ח</t>
  </si>
  <si>
    <t>1133503</t>
  </si>
  <si>
    <t>722</t>
  </si>
  <si>
    <t>21/09/14</t>
  </si>
  <si>
    <t>בי קומיוניקשנס אג"ח 2- בי קומיוניקיישנס</t>
  </si>
  <si>
    <t>1120872</t>
  </si>
  <si>
    <t>1422</t>
  </si>
  <si>
    <t>13/02/14</t>
  </si>
  <si>
    <t>גזית גלוב אגח 5</t>
  </si>
  <si>
    <t>1260421</t>
  </si>
  <si>
    <t>29/11/11</t>
  </si>
  <si>
    <t>קיי.בי.אס אגח א</t>
  </si>
  <si>
    <t>1137918</t>
  </si>
  <si>
    <t>4709</t>
  </si>
  <si>
    <t>10/03/16</t>
  </si>
  <si>
    <t>קרסו אגח א- קרסו מוטורס</t>
  </si>
  <si>
    <t>1136464</t>
  </si>
  <si>
    <t>1585</t>
  </si>
  <si>
    <t>מסחר</t>
  </si>
  <si>
    <t>26/10/16</t>
  </si>
  <si>
    <t>טאואר     אגח ז</t>
  </si>
  <si>
    <t>1138494</t>
  </si>
  <si>
    <t>2028</t>
  </si>
  <si>
    <t>מוליכים למחצה</t>
  </si>
  <si>
    <t>27/06/16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</si>
  <si>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</si>
  <si>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</si>
  <si>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</si>
  <si>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</si>
  <si>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</si>
  <si>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</si>
  <si>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</si>
  <si>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29/03/17</t>
  </si>
  <si>
    <t>נורסטאר אגח 8- נורסטאר</t>
  </si>
  <si>
    <t>7230295</t>
  </si>
  <si>
    <t>723</t>
  </si>
  <si>
    <t>סלקום אגח 7- סלקום</t>
  </si>
  <si>
    <t>1126002</t>
  </si>
  <si>
    <t>אול-יר    אגח ג- אול יר</t>
  </si>
  <si>
    <t>1140136</t>
  </si>
  <si>
    <t>1631</t>
  </si>
  <si>
    <t>22/03/17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</si>
  <si>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</si>
  <si>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</si>
  <si>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</si>
  <si>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</si>
  <si>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</si>
  <si>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</si>
  <si>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</si>
  <si>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17/01/16</t>
  </si>
  <si>
    <t>לוינשטיין הנדסה  אגח ג</t>
  </si>
  <si>
    <t>5730080</t>
  </si>
  <si>
    <t>573</t>
  </si>
  <si>
    <t>19/07/16</t>
  </si>
  <si>
    <t>קופרליין  אגח ב- קופרליין</t>
  </si>
  <si>
    <t>1140177</t>
  </si>
  <si>
    <t>1648</t>
  </si>
  <si>
    <t>05/04/17</t>
  </si>
  <si>
    <t>קרדן רכב  אגח ח- קרדן רכב</t>
  </si>
  <si>
    <t>4590147</t>
  </si>
  <si>
    <t>459</t>
  </si>
  <si>
    <t>16/02/15</t>
  </si>
  <si>
    <t>אמ.די.ג'י אגח ב- אמ.די.ג'י</t>
  </si>
  <si>
    <t>1140557</t>
  </si>
  <si>
    <t>1632</t>
  </si>
  <si>
    <t>20/04/17</t>
  </si>
  <si>
    <t>דור אלון  אגח ה- דור אלון</t>
  </si>
  <si>
    <t>1136761</t>
  </si>
  <si>
    <t>1072</t>
  </si>
  <si>
    <t>05/11/15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</si>
  <si>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</si>
  <si>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</si>
  <si>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</si>
  <si>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</si>
  <si>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</si>
  <si>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</si>
  <si>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</si>
  <si>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</si>
  <si>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</si>
  <si>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</si>
  <si>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אנקור     אגח א- אנקור</t>
  </si>
  <si>
    <t>1141118</t>
  </si>
  <si>
    <t>4846</t>
  </si>
  <si>
    <t>22/06/17</t>
  </si>
  <si>
    <t>סאות'רן   אגח א- סאות'רן</t>
  </si>
  <si>
    <t>1140094</t>
  </si>
  <si>
    <t>1670</t>
  </si>
  <si>
    <t>אידיבי פיתוח אגח 10- אי.די.בי. פיתוח</t>
  </si>
  <si>
    <t>7980162</t>
  </si>
  <si>
    <t>21/11/11</t>
  </si>
  <si>
    <t>המשביר 365 אגחד</t>
  </si>
  <si>
    <t>1137298</t>
  </si>
  <si>
    <t>1459</t>
  </si>
  <si>
    <t>14/01/16</t>
  </si>
  <si>
    <t>פורמולה אג"ח ב- פורמולה</t>
  </si>
  <si>
    <t>2560159</t>
  </si>
  <si>
    <t>256</t>
  </si>
  <si>
    <t>שירותי מידע</t>
  </si>
  <si>
    <t>17/09/15</t>
  </si>
  <si>
    <t>בזן       אגח ט- בתי זיקוק</t>
  </si>
  <si>
    <t>2590461</t>
  </si>
  <si>
    <t>259</t>
  </si>
  <si>
    <t>27/04/17</t>
  </si>
  <si>
    <t>סה"כ אחר</t>
  </si>
  <si>
    <t>GE CAP TR 67 SFR-15/11/2017- GE CAPITAL</t>
  </si>
  <si>
    <t>US36830GAA22</t>
  </si>
  <si>
    <t>3195</t>
  </si>
  <si>
    <t>Diversified Financials</t>
  </si>
  <si>
    <t>Moodys</t>
  </si>
  <si>
    <t>29/07/13</t>
  </si>
  <si>
    <t>ABN 4.4 27/3/2028</t>
  </si>
  <si>
    <t>XS1586330604</t>
  </si>
  <si>
    <t>4825</t>
  </si>
  <si>
    <t>Banks</t>
  </si>
  <si>
    <t>Baa2</t>
  </si>
  <si>
    <t>17/05/17</t>
  </si>
  <si>
    <t>BAC 4.2 26/08/2024</t>
  </si>
  <si>
    <t>us06051gfh74</t>
  </si>
  <si>
    <t>4767</t>
  </si>
  <si>
    <t>BBB</t>
  </si>
  <si>
    <t>EBAY INC 2.6 11/07/2022- EBAY</t>
  </si>
  <si>
    <t>US2786421030</t>
  </si>
  <si>
    <t>4718</t>
  </si>
  <si>
    <t>Commercial &amp; Professional Services</t>
  </si>
  <si>
    <t>10/08/15</t>
  </si>
  <si>
    <t>HRB FINANCIAL HRB 5.5 01/11/2022- HRB</t>
  </si>
  <si>
    <t>US093662AE40</t>
  </si>
  <si>
    <t>4613</t>
  </si>
  <si>
    <t>28/05/15</t>
  </si>
  <si>
    <t>SSELN 4.75 16/09/77</t>
  </si>
  <si>
    <t>XS1572343744</t>
  </si>
  <si>
    <t>LSE</t>
  </si>
  <si>
    <t>4800</t>
  </si>
  <si>
    <t>Utilities</t>
  </si>
  <si>
    <t>SWEDA 5.5 12/49</t>
  </si>
  <si>
    <t>XS1190655776</t>
  </si>
  <si>
    <t>4842</t>
  </si>
  <si>
    <t>07/06/17</t>
  </si>
  <si>
    <t>TRPCN 5.625 20/05/2075</t>
  </si>
  <si>
    <t>US89356BAA61</t>
  </si>
  <si>
    <t>4801</t>
  </si>
  <si>
    <t>Energy</t>
  </si>
  <si>
    <t>WFC 5 5.5 03/49</t>
  </si>
  <si>
    <t>US92978AAA07</t>
  </si>
  <si>
    <t>4818</t>
  </si>
  <si>
    <t>10/05/17</t>
  </si>
  <si>
    <t>ANZ 6.75 PREP CORP</t>
  </si>
  <si>
    <t>us05254haa23</t>
  </si>
  <si>
    <t>4830</t>
  </si>
  <si>
    <t>BBB-</t>
  </si>
  <si>
    <t>25/05/17</t>
  </si>
  <si>
    <t>DELL 5.45 15/6/23</t>
  </si>
  <si>
    <t>USU2526DAC30</t>
  </si>
  <si>
    <t>2680</t>
  </si>
  <si>
    <t>20/05/16</t>
  </si>
  <si>
    <t>FFHCN 5.8 15/05/2021- FAIRFAX FINL HLD</t>
  </si>
  <si>
    <t>US303901AS14</t>
  </si>
  <si>
    <t>4577</t>
  </si>
  <si>
    <t>Insurance</t>
  </si>
  <si>
    <t>13/01/15</t>
  </si>
  <si>
    <t>FFHCN 5.8 15/05/21- FAIRFAX FINL HLD</t>
  </si>
  <si>
    <t>USC33459AA30</t>
  </si>
  <si>
    <t>27/11/14</t>
  </si>
  <si>
    <t>LEAR 4.75 1.15.2023</t>
  </si>
  <si>
    <t>US521865au94</t>
  </si>
  <si>
    <t>4807</t>
  </si>
  <si>
    <t>QBEAU 6.75 12/02/44</t>
  </si>
  <si>
    <t>XS1144495808</t>
  </si>
  <si>
    <t>4802</t>
  </si>
  <si>
    <t>23/03/17</t>
  </si>
  <si>
    <t>SEAGATE  4.25 1</t>
  </si>
  <si>
    <t>USG79456AK84</t>
  </si>
  <si>
    <t>4819</t>
  </si>
  <si>
    <t>השקעות בהיי-טק</t>
  </si>
  <si>
    <t>15/05/17</t>
  </si>
  <si>
    <t>XLIT-4.45-31/3/25-GRAB</t>
  </si>
  <si>
    <t>US98420EAC93</t>
  </si>
  <si>
    <t>4745</t>
  </si>
  <si>
    <t>Baa3</t>
  </si>
  <si>
    <t>14/09/16</t>
  </si>
  <si>
    <t>04/06/2018-TI CAP 18 SRN-6.999- telecom</t>
  </si>
  <si>
    <t>US87927VAU26</t>
  </si>
  <si>
    <t>3185</t>
  </si>
  <si>
    <t>Telecommunication Services</t>
  </si>
  <si>
    <t>Ba1</t>
  </si>
  <si>
    <t>6.75-21/05/2018 HBOS18 NTS 8-S- LLOYDS</t>
  </si>
  <si>
    <t>US4041A3AH52</t>
  </si>
  <si>
    <t>1695</t>
  </si>
  <si>
    <t>BB+</t>
  </si>
  <si>
    <t>20/08/13</t>
  </si>
  <si>
    <t>AA.ALCOA INC 5.4 04/21</t>
  </si>
  <si>
    <t>US013817AV33</t>
  </si>
  <si>
    <t>3200</t>
  </si>
  <si>
    <t>Materials</t>
  </si>
  <si>
    <t>19/01/16</t>
  </si>
  <si>
    <t>CONSTELLATION BR STZ 3.7</t>
  </si>
  <si>
    <t>EK557655 Corp</t>
  </si>
  <si>
    <t>4670</t>
  </si>
  <si>
    <t>03/08/15</t>
  </si>
  <si>
    <t>VIACOM 5.875 28</t>
  </si>
  <si>
    <t>us92553pbd33</t>
  </si>
  <si>
    <t>4829</t>
  </si>
  <si>
    <t>GOODYEAR 5/26 5</t>
  </si>
  <si>
    <t>US382550BF73</t>
  </si>
  <si>
    <t>4852</t>
  </si>
  <si>
    <t>Ba3</t>
  </si>
  <si>
    <t>27/06/17</t>
  </si>
  <si>
    <t>CITI4 4.0 08/24</t>
  </si>
  <si>
    <t>US172967H61</t>
  </si>
  <si>
    <t>2600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</si>
  <si>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</si>
  <si>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</si>
  <si>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</si>
  <si>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</si>
  <si>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</si>
  <si>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</si>
  <si>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</si>
  <si>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</si>
  <si>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</si>
  <si>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</si>
  <si>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</si>
  <si>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</si>
  <si>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</si>
  <si>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</si>
  <si>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</si>
  <si>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</si>
  <si>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</si>
  <si>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</si>
  <si>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</si>
  <si>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</si>
  <si>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</si>
  <si>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</si>
  <si>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</si>
  <si>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</si>
  <si>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</si>
  <si>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</si>
  <si>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</si>
  <si>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</si>
  <si>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</si>
  <si>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</si>
  <si>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</si>
  <si>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</si>
  <si>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</si>
  <si>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</si>
  <si>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</si>
  <si>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</si>
  <si>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</si>
  <si>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</si>
  <si>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</si>
  <si>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</si>
  <si>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</si>
  <si>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</si>
  <si>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</si>
  <si>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</si>
  <si>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</si>
  <si>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</si>
  <si>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</si>
  <si>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</si>
  <si>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</si>
  <si>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</si>
  <si>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</si>
  <si>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</si>
  <si>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</si>
  <si>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</si>
  <si>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</si>
  <si>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</si>
  <si>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</si>
  <si>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</si>
  <si>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</si>
  <si>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</si>
  <si>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</si>
  <si>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</si>
  <si>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</si>
  <si>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</si>
  <si>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</si>
  <si>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</si>
  <si>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</si>
  <si>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</si>
  <si>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</si>
  <si>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</si>
  <si>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</si>
  <si>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</si>
  <si>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</si>
  <si>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</si>
  <si>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</si>
  <si>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</si>
  <si>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</si>
  <si>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</si>
  <si>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</si>
  <si>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</si>
  <si>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</si>
  <si>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</si>
  <si>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</si>
  <si>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</si>
  <si>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</si>
  <si>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</si>
  <si>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</si>
  <si>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</si>
  <si>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</si>
  <si>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</si>
  <si>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</si>
  <si>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</si>
  <si>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</si>
  <si>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</si>
  <si>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</si>
  <si>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</si>
  <si>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</si>
  <si>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</si>
  <si>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</si>
  <si>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</si>
  <si>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</si>
  <si>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</si>
  <si>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</si>
  <si>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</si>
  <si>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</si>
  <si>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</si>
  <si>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</si>
  <si>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</si>
  <si>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</si>
  <si>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</si>
  <si>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</si>
  <si>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</si>
  <si>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</si>
  <si>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</si>
  <si>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</si>
  <si>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</si>
  <si>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</si>
  <si>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</si>
  <si>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</si>
  <si>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</si>
  <si>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</si>
  <si>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</si>
  <si>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</si>
  <si>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</si>
  <si>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ריט 1- ריט</t>
  </si>
  <si>
    <t>1098920</t>
  </si>
  <si>
    <t>1357</t>
  </si>
  <si>
    <t>שיכון ובינוי- שיכון ובינוי</t>
  </si>
  <si>
    <t>1081942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</si>
  <si>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</si>
  <si>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</si>
  <si>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</si>
  <si>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</si>
  <si>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</si>
  <si>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</si>
  <si>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</si>
  <si>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</si>
  <si>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</si>
  <si>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</si>
  <si>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משביר לצרכן- 365 המשביר</t>
  </si>
  <si>
    <t>1104959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</si>
  <si>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</si>
  <si>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</si>
  <si>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</si>
  <si>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</si>
  <si>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</si>
  <si>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</si>
  <si>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</si>
  <si>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</si>
  <si>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</si>
  <si>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</si>
  <si>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</si>
  <si>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</si>
  <si>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</si>
  <si>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</si>
  <si>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</si>
  <si>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</si>
  <si>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</si>
  <si>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</si>
  <si>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</si>
  <si>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</si>
  <si>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</si>
  <si>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</si>
  <si>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</si>
  <si>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</si>
  <si>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</si>
  <si>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</si>
  <si>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V - VISA- VISA INC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</si>
  <si>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</si>
  <si>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</si>
  <si>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</si>
  <si>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</si>
  <si>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</si>
  <si>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</si>
  <si>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</si>
  <si>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</si>
  <si>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</si>
  <si>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</si>
  <si>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</si>
  <si>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</si>
  <si>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</si>
  <si>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</si>
  <si>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</si>
  <si>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</si>
  <si>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</si>
  <si>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</si>
  <si>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</si>
  <si>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</si>
  <si>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</si>
  <si>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</si>
  <si>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</si>
  <si>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</si>
  <si>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</si>
  <si>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GOOG - Google A Class- GOOGLE</t>
  </si>
  <si>
    <t>US38259P5089</t>
  </si>
  <si>
    <t>960</t>
  </si>
  <si>
    <t>Technology Hardware &amp; Equipment</t>
  </si>
  <si>
    <t>SOLAREDGE</t>
  </si>
  <si>
    <t>US83417M1045</t>
  </si>
  <si>
    <t>4744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</si>
  <si>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</si>
  <si>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</si>
  <si>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</si>
  <si>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</si>
  <si>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</si>
  <si>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</si>
  <si>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</si>
  <si>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</si>
  <si>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מגדל תא-SME 150- מגדל בטוח</t>
  </si>
  <si>
    <t>5124714</t>
  </si>
  <si>
    <t>1041</t>
  </si>
  <si>
    <t>פסגות סל יתר מאגר</t>
  </si>
  <si>
    <t>1108364</t>
  </si>
  <si>
    <t>1108</t>
  </si>
  <si>
    <t>קסם יתר מאגר- קסם תעודות סל ומוצרי מדדים בע"מ</t>
  </si>
  <si>
    <t>1103167</t>
  </si>
  <si>
    <t>1224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</si>
  <si>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</si>
  <si>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</si>
  <si>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</si>
  <si>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</si>
  <si>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</si>
  <si>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</si>
  <si>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</si>
  <si>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</si>
  <si>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</si>
  <si>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</si>
  <si>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</si>
  <si>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</si>
  <si>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</si>
  <si>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</si>
  <si>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הראל סל שקלי S&amp;P500- הראל סל בע"מ</t>
  </si>
  <si>
    <t>1123249</t>
  </si>
  <si>
    <t>הראל סל תנודתיות נמוכה  500 S&amp;P מנוטרלת מטבע</t>
  </si>
  <si>
    <t>1130392</t>
  </si>
  <si>
    <t>פסגות סל DJ Industrial avarage- פסגות תעודות סל בע"מ</t>
  </si>
  <si>
    <t>1127950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</si>
  <si>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</si>
  <si>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</si>
  <si>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</si>
  <si>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</si>
  <si>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</si>
  <si>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</si>
  <si>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</si>
  <si>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</si>
  <si>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</si>
  <si>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</si>
  <si>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</si>
  <si>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</si>
  <si>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</si>
  <si>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</si>
  <si>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</si>
  <si>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</si>
  <si>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ת"א בלוסטאר ישראל גלובל טכנולוגיה- קסם תעודות סל ומוצרי מדדים בע"מ</t>
  </si>
  <si>
    <t>1137959</t>
  </si>
  <si>
    <t>תכלית אינדקס DAX30 סד-3 שקלי- תכלית תעודות סל בע"מ</t>
  </si>
  <si>
    <t>1137579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</si>
  <si>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</si>
  <si>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</si>
  <si>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</si>
  <si>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</si>
  <si>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</si>
  <si>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</si>
  <si>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</si>
  <si>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</si>
  <si>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</si>
  <si>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</si>
  <si>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</si>
  <si>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</si>
  <si>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</si>
  <si>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</si>
  <si>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</si>
  <si>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</si>
  <si>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</si>
  <si>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</si>
  <si>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</si>
  <si>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</si>
  <si>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</si>
  <si>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</si>
  <si>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</si>
  <si>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</si>
  <si>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</si>
  <si>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</si>
  <si>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</si>
  <si>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</si>
  <si>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</si>
  <si>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QQQQ - Nasdaq- INVESCO-POWERSHARES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</si>
  <si>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</si>
  <si>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</si>
  <si>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</si>
  <si>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</si>
  <si>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</si>
  <si>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</si>
  <si>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</si>
  <si>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</si>
  <si>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</si>
  <si>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</si>
  <si>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</si>
  <si>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</si>
  <si>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</si>
  <si>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</si>
  <si>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</si>
  <si>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</si>
  <si>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</si>
  <si>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DXJ - WISDOM TREE JAPAN- WISDOM TREE</t>
  </si>
  <si>
    <t>US97717W8516</t>
  </si>
  <si>
    <t>3115</t>
  </si>
  <si>
    <t>WISDOMTREE INDIA</t>
  </si>
  <si>
    <t>US97717W422</t>
  </si>
  <si>
    <t>ISHARES S&amp;P TEC</t>
  </si>
  <si>
    <t>us4642875151</t>
  </si>
  <si>
    <t>4831</t>
  </si>
  <si>
    <t>GAMR US GAMING ETF</t>
  </si>
  <si>
    <t>US26924G7060</t>
  </si>
  <si>
    <t>4839</t>
  </si>
  <si>
    <t>GLOBAL X FINTEC</t>
  </si>
  <si>
    <t>US37954Y8140</t>
  </si>
  <si>
    <t>4838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</si>
  <si>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</si>
  <si>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</si>
  <si>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</si>
  <si>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</si>
  <si>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</si>
  <si>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</si>
  <si>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</si>
  <si>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</si>
  <si>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</si>
  <si>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</si>
  <si>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</si>
  <si>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</si>
  <si>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</si>
  <si>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</si>
  <si>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</si>
  <si>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</si>
  <si>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</si>
  <si>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</si>
  <si>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</si>
  <si>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</si>
  <si>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</si>
  <si>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</si>
  <si>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</si>
  <si>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</si>
  <si>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</si>
  <si>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</si>
  <si>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</si>
  <si>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SPX PUT 2300 21</t>
  </si>
  <si>
    <t>275339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</si>
  <si>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</si>
  <si>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</si>
  <si>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</si>
  <si>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</si>
  <si>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</si>
  <si>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</si>
  <si>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</si>
  <si>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</si>
  <si>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</si>
  <si>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</si>
  <si>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</si>
  <si>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</si>
  <si>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</si>
  <si>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</si>
  <si>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</si>
  <si>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</si>
  <si>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</si>
  <si>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</si>
  <si>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</si>
  <si>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</si>
  <si>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</si>
  <si>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בנק לאומי בע"מ- לאומי</t>
  </si>
  <si>
    <t>200035059</t>
  </si>
  <si>
    <t>25/12/02</t>
  </si>
  <si>
    <t>8.4% YES דיביאס סדרה א'- די.בי.אס שירותי לווין</t>
  </si>
  <si>
    <t>1106988</t>
  </si>
  <si>
    <t>415</t>
  </si>
  <si>
    <t>02/08/07</t>
  </si>
  <si>
    <t>קאר אנד גו(סדרה א')בע"מ- קאר אנד גו בע"מ</t>
  </si>
  <si>
    <t>1088202</t>
  </si>
  <si>
    <t>2405</t>
  </si>
  <si>
    <t>01/09/11</t>
  </si>
  <si>
    <t>שטרי הון נדחים-בנק הפועלים- פועלים</t>
  </si>
  <si>
    <t>6620215</t>
  </si>
  <si>
    <t>דרך ארץ-מזין 1-משתתף- דרך ארץ מזנין (כביש 6)</t>
  </si>
  <si>
    <t>90150600</t>
  </si>
  <si>
    <t>4708</t>
  </si>
  <si>
    <t>31/01/14</t>
  </si>
  <si>
    <t>מימון ישיר אג"ח א- מימון ישיר</t>
  </si>
  <si>
    <t>1139740</t>
  </si>
  <si>
    <t>1675</t>
  </si>
  <si>
    <t>26/12/16</t>
  </si>
  <si>
    <t>אל-עד 6.75% אספיסי סד 1- אספיסי</t>
  </si>
  <si>
    <t>1092162</t>
  </si>
  <si>
    <t>4680</t>
  </si>
  <si>
    <t>קאר אנד גו (סדרה ב') בע"מ- קאר אנד גו</t>
  </si>
  <si>
    <t>200035109</t>
  </si>
  <si>
    <t>4555</t>
  </si>
  <si>
    <t>D</t>
  </si>
  <si>
    <t>27/05/04</t>
  </si>
  <si>
    <t>לגנא הולדינגס בע"מ אגח 1- לגנא</t>
  </si>
  <si>
    <t>3520046</t>
  </si>
  <si>
    <t>4707</t>
  </si>
  <si>
    <t>NR3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</si>
  <si>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</si>
  <si>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</si>
  <si>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</si>
  <si>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</si>
  <si>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</si>
  <si>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</si>
  <si>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</si>
  <si>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</si>
  <si>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</si>
  <si>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דלק תמר אגח20$</t>
  </si>
  <si>
    <t>1132166</t>
  </si>
  <si>
    <t>03/02/16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</si>
  <si>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</si>
  <si>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</si>
  <si>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</si>
  <si>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</si>
  <si>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</si>
  <si>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</si>
  <si>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IXI MOBILE (ידני)- IXI MOBILE</t>
  </si>
  <si>
    <t>66690</t>
  </si>
  <si>
    <t>990</t>
  </si>
  <si>
    <t>סה"כ קרנות הון סיכון</t>
  </si>
  <si>
    <t>סה"כ קרנות גידור</t>
  </si>
  <si>
    <t>סה"כ קרנות נדל"ן</t>
  </si>
  <si>
    <t>סה"כ קרנות השקעה אחרות</t>
  </si>
  <si>
    <t>קרן השקעה FIMI 6</t>
  </si>
  <si>
    <t>74168</t>
  </si>
  <si>
    <t>19/06/17</t>
  </si>
  <si>
    <t>קרן להב 1- קרן להב</t>
  </si>
  <si>
    <t>74166</t>
  </si>
  <si>
    <t>24/05/17</t>
  </si>
  <si>
    <t>קרן להב 2- קרן להב</t>
  </si>
  <si>
    <t>74167</t>
  </si>
  <si>
    <t>04/06/17</t>
  </si>
  <si>
    <t>קרן שקד- קרן שקד</t>
  </si>
  <si>
    <t>74170</t>
  </si>
  <si>
    <t>20/06/17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</si>
  <si>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</si>
  <si>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</si>
  <si>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</si>
  <si>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</si>
  <si>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THEMA FUND-USD- THEMA FUND USD</t>
  </si>
  <si>
    <t>314807</t>
  </si>
  <si>
    <t>03/04/06</t>
  </si>
  <si>
    <t>AGATE Medical  2- AGATE MEDICAL</t>
  </si>
  <si>
    <t>74165</t>
  </si>
  <si>
    <t>27/09/16</t>
  </si>
  <si>
    <t>AGATE Medical- AGATE MEDICAL</t>
  </si>
  <si>
    <t>74163</t>
  </si>
  <si>
    <t>10/10/16</t>
  </si>
  <si>
    <t>מיילסטון 4 MREI</t>
  </si>
  <si>
    <t>74169</t>
  </si>
  <si>
    <t>סה"כ כתבי אופציה בישראל</t>
  </si>
  <si>
    <t>אופ. המשביר-ידני- 365 המשביר</t>
  </si>
  <si>
    <t>110495</t>
  </si>
  <si>
    <t>25/06/14</t>
  </si>
  <si>
    <t>סה"כ מט"ח/מט"ח</t>
  </si>
  <si>
    <t>פורוורד 12/09/17 3.961אירו/שקל</t>
  </si>
  <si>
    <t>152878</t>
  </si>
  <si>
    <t>פורוורד דולר/שקל  שער 3.5097</t>
  </si>
  <si>
    <t>152877</t>
  </si>
  <si>
    <t>CRYSTAL FUND II OFFSHORE CL C- CRYSTAL FUNDS</t>
  </si>
  <si>
    <t>kyg2577l1059</t>
  </si>
  <si>
    <t>11/08/15</t>
  </si>
  <si>
    <t>סה"כ כנגד חסכון עמיתים/מבוטחים</t>
  </si>
  <si>
    <t>993483</t>
  </si>
  <si>
    <t>לא</t>
  </si>
  <si>
    <t>3106</t>
  </si>
  <si>
    <t>4340</t>
  </si>
  <si>
    <t>25/06/17</t>
  </si>
  <si>
    <t>996205</t>
  </si>
  <si>
    <t>3102</t>
  </si>
  <si>
    <t>996218</t>
  </si>
  <si>
    <t>3103</t>
  </si>
  <si>
    <t>28/05/17</t>
  </si>
  <si>
    <t>996245</t>
  </si>
  <si>
    <t>3100</t>
  </si>
  <si>
    <t>996246</t>
  </si>
  <si>
    <t>3101</t>
  </si>
  <si>
    <t>996247</t>
  </si>
  <si>
    <t>3104</t>
  </si>
  <si>
    <t>996248</t>
  </si>
  <si>
    <t>3105</t>
  </si>
  <si>
    <t>הלואות עמיתים קרן י 14\11</t>
  </si>
  <si>
    <t>1109</t>
  </si>
  <si>
    <t>30/11/14</t>
  </si>
  <si>
    <t>הלואות עמיתים קרן י 14\12</t>
  </si>
  <si>
    <t>1110</t>
  </si>
  <si>
    <t>31/12/14</t>
  </si>
  <si>
    <t>הלואות עמיתים קרן י 15\01</t>
  </si>
  <si>
    <t>1111</t>
  </si>
  <si>
    <t>29/01/15</t>
  </si>
  <si>
    <t>הלואות עמיתים קרן י 15\02</t>
  </si>
  <si>
    <t>1112</t>
  </si>
  <si>
    <t>26/02/15</t>
  </si>
  <si>
    <t>הלואות עמיתים קרן י 15\03</t>
  </si>
  <si>
    <t>1113</t>
  </si>
  <si>
    <t>31/03/15</t>
  </si>
  <si>
    <t>הלואות עמיתים קרן י 15\04</t>
  </si>
  <si>
    <t>1114</t>
  </si>
  <si>
    <t>30/04/15</t>
  </si>
  <si>
    <t>הלואות עמיתים קרן י 15\05</t>
  </si>
  <si>
    <t>1115</t>
  </si>
  <si>
    <t>31/05/15</t>
  </si>
  <si>
    <t>הלואות עמיתים קרן י 15\06</t>
  </si>
  <si>
    <t>1116</t>
  </si>
  <si>
    <t>30/06/15</t>
  </si>
  <si>
    <t>הלואות עמיתים קרן י 15\07</t>
  </si>
  <si>
    <t>1117</t>
  </si>
  <si>
    <t>30/07/15</t>
  </si>
  <si>
    <t>הלואות עמיתים קרן י 15\08</t>
  </si>
  <si>
    <t>1118</t>
  </si>
  <si>
    <t>31/08/15</t>
  </si>
  <si>
    <t>הלואות עמיתים קרן י 15\09</t>
  </si>
  <si>
    <t>1119</t>
  </si>
  <si>
    <t>30/09/15</t>
  </si>
  <si>
    <t>הלואות עמיתים קרן י 15\10</t>
  </si>
  <si>
    <t>1120</t>
  </si>
  <si>
    <t>29/10/15</t>
  </si>
  <si>
    <t>הלואות עמיתים קרן י 15\11</t>
  </si>
  <si>
    <t>1121</t>
  </si>
  <si>
    <t>30/11/15</t>
  </si>
  <si>
    <t>הלואות עמיתים קרן י 15\12</t>
  </si>
  <si>
    <t>1122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</si>
  <si>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</si>
  <si>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</si>
  <si>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</si>
  <si>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</si>
  <si>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</si>
  <si>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</si>
  <si>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</si>
  <si>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</si>
  <si>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29/09/16</t>
  </si>
  <si>
    <t>31/10/16</t>
  </si>
  <si>
    <t>30/11/16</t>
  </si>
  <si>
    <t>30/12/16</t>
  </si>
  <si>
    <t>31/01/17</t>
  </si>
  <si>
    <t>הלוואות עמיתים י'</t>
  </si>
  <si>
    <t>3010</t>
  </si>
  <si>
    <t>01/08/14</t>
  </si>
  <si>
    <t>3011</t>
  </si>
  <si>
    <t>05/08/14</t>
  </si>
  <si>
    <t>3016</t>
  </si>
  <si>
    <t>12/03/15</t>
  </si>
  <si>
    <t>3017</t>
  </si>
  <si>
    <t>11/05/15</t>
  </si>
  <si>
    <t>3022</t>
  </si>
  <si>
    <t>16/07/15</t>
  </si>
  <si>
    <t>3023</t>
  </si>
  <si>
    <t>20/07/15</t>
  </si>
  <si>
    <t>3027</t>
  </si>
  <si>
    <t>02/12/15</t>
  </si>
  <si>
    <t>3028</t>
  </si>
  <si>
    <t>3029</t>
  </si>
  <si>
    <t>3032</t>
  </si>
  <si>
    <t>01/03/16</t>
  </si>
  <si>
    <t>3033</t>
  </si>
  <si>
    <t>3035</t>
  </si>
  <si>
    <t>06/03/16</t>
  </si>
  <si>
    <t>3037</t>
  </si>
  <si>
    <t>27/03/16</t>
  </si>
  <si>
    <t>3038</t>
  </si>
  <si>
    <t>12/04/16</t>
  </si>
  <si>
    <t>3039</t>
  </si>
  <si>
    <t>17/04/16</t>
  </si>
  <si>
    <t>3040</t>
  </si>
  <si>
    <t>19/04/16</t>
  </si>
  <si>
    <t>3042</t>
  </si>
  <si>
    <t>08/05/16</t>
  </si>
  <si>
    <t>3043</t>
  </si>
  <si>
    <t>10/05/16</t>
  </si>
  <si>
    <t>3044</t>
  </si>
  <si>
    <t>23/05/16</t>
  </si>
  <si>
    <t>3045</t>
  </si>
  <si>
    <t>01/06/16</t>
  </si>
  <si>
    <t>3046</t>
  </si>
  <si>
    <t>3048</t>
  </si>
  <si>
    <t>06/07/16</t>
  </si>
  <si>
    <t>3050</t>
  </si>
  <si>
    <t>25/07/16</t>
  </si>
  <si>
    <t>3051</t>
  </si>
  <si>
    <t>03/08/16</t>
  </si>
  <si>
    <t>3052</t>
  </si>
  <si>
    <t>10/08/16</t>
  </si>
  <si>
    <t>3053</t>
  </si>
  <si>
    <t>3054</t>
  </si>
  <si>
    <t>17/08/16</t>
  </si>
  <si>
    <t>3057</t>
  </si>
  <si>
    <t>22/09/16</t>
  </si>
  <si>
    <t>3058</t>
  </si>
  <si>
    <t>25/10/16</t>
  </si>
  <si>
    <t>3060</t>
  </si>
  <si>
    <t>3061</t>
  </si>
  <si>
    <t>09/11/16</t>
  </si>
  <si>
    <t>3063</t>
  </si>
  <si>
    <t>27/11/16</t>
  </si>
  <si>
    <t>3064</t>
  </si>
  <si>
    <t>3065</t>
  </si>
  <si>
    <t>07/12/16</t>
  </si>
  <si>
    <t>3066</t>
  </si>
  <si>
    <t>12/12/16</t>
  </si>
  <si>
    <t>3067</t>
  </si>
  <si>
    <t>14/12/16</t>
  </si>
  <si>
    <t>3068</t>
  </si>
  <si>
    <t>25/12/16</t>
  </si>
  <si>
    <t>3069</t>
  </si>
  <si>
    <t>28/12/16</t>
  </si>
  <si>
    <t>3070</t>
  </si>
  <si>
    <t>03/01/17</t>
  </si>
  <si>
    <t>3072</t>
  </si>
  <si>
    <t>23/01/17</t>
  </si>
  <si>
    <t>3074</t>
  </si>
  <si>
    <t>24/01/17</t>
  </si>
  <si>
    <t>3075</t>
  </si>
  <si>
    <t>25/01/17</t>
  </si>
  <si>
    <t>3076</t>
  </si>
  <si>
    <t>26/01/17</t>
  </si>
  <si>
    <t>3078</t>
  </si>
  <si>
    <t>12/02/17</t>
  </si>
  <si>
    <t>3079</t>
  </si>
  <si>
    <t>16/02/17</t>
  </si>
  <si>
    <t>3080</t>
  </si>
  <si>
    <t>3081</t>
  </si>
  <si>
    <t>21/02/17</t>
  </si>
  <si>
    <t>3082</t>
  </si>
  <si>
    <t>27/02/17</t>
  </si>
  <si>
    <t>3083</t>
  </si>
  <si>
    <t>28/02/17</t>
  </si>
  <si>
    <t>3084</t>
  </si>
  <si>
    <t>02/03/17</t>
  </si>
  <si>
    <t>3085</t>
  </si>
  <si>
    <t>3086</t>
  </si>
  <si>
    <t>07/03/17</t>
  </si>
  <si>
    <t>3087</t>
  </si>
  <si>
    <t>16/03/17</t>
  </si>
  <si>
    <t>3088</t>
  </si>
  <si>
    <t>3090</t>
  </si>
  <si>
    <t>3091</t>
  </si>
  <si>
    <t>3093</t>
  </si>
  <si>
    <t>02/04/17</t>
  </si>
  <si>
    <t>3094</t>
  </si>
  <si>
    <t>3095</t>
  </si>
  <si>
    <t>3096</t>
  </si>
  <si>
    <t>3097</t>
  </si>
  <si>
    <t>06/04/17</t>
  </si>
  <si>
    <t>3098</t>
  </si>
  <si>
    <t>30/04/17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</si>
  <si>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</si>
  <si>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</si>
  <si>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</si>
  <si>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</si>
  <si>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</si>
  <si>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</si>
  <si>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</si>
  <si>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26/08/14</t>
  </si>
  <si>
    <t>נאייקס בע"מ</t>
  </si>
  <si>
    <t>95012</t>
  </si>
  <si>
    <t>4305</t>
  </si>
  <si>
    <t>29/05/14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</si>
  <si>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</si>
  <si>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</si>
  <si>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</si>
  <si>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</si>
  <si>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</si>
  <si>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</si>
  <si>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</si>
  <si>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</si>
  <si>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</si>
  <si>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</si>
  <si>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</si>
  <si>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נכס אשדוד-משרדים 2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</si>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</sst>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2" fillId="0" borderId="0" xfId="0" applyNumberFormat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  <cell r="L508" t="str">
            <v>דולר אמריקאי</v>
          </cell>
          <cell r="M508">
            <v>6.38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  <cell r="L509" t="str">
            <v>דולר אמריקאי</v>
          </cell>
          <cell r="M509">
            <v>6.38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  <cell r="L510" t="str">
            <v>דולר אמריקאי</v>
          </cell>
          <cell r="M510">
            <v>3.55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  <cell r="L511" t="str">
            <v>דולר אמריקאי</v>
          </cell>
          <cell r="M511">
            <v>3.3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  <cell r="L512" t="str">
            <v>דולר אמריקאי</v>
          </cell>
          <cell r="M512">
            <v>4.5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  <cell r="L513" t="str">
            <v>דולר אמריקאי</v>
          </cell>
          <cell r="M513">
            <v>3.65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  <cell r="L514" t="str">
            <v>דולר אמריקאי</v>
          </cell>
          <cell r="M514">
            <v>3.9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  <cell r="L515" t="str">
            <v>דולר אמריקאי</v>
          </cell>
          <cell r="M515">
            <v>4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  <cell r="L516" t="str">
            <v>דולר אמריקאי</v>
          </cell>
          <cell r="M516">
            <v>5.7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  <cell r="L517" t="str">
            <v>דולר אמריקאי</v>
          </cell>
          <cell r="M517">
            <v>4.5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  <cell r="L518" t="str">
            <v>דולר אמריקאי</v>
          </cell>
          <cell r="M518">
            <v>3.7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  <cell r="L519" t="str">
            <v>דולר אמריקאי</v>
          </cell>
          <cell r="M519">
            <v>4.5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  <cell r="L520" t="str">
            <v>דולר אמריקאי</v>
          </cell>
          <cell r="M520">
            <v>4.13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  <cell r="L521" t="str">
            <v>דולר אמריקאי</v>
          </cell>
          <cell r="M521">
            <v>2.8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  <cell r="L522" t="str">
            <v>דולר אמריקאי</v>
          </cell>
          <cell r="M522">
            <v>3.6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  <cell r="L523" t="str">
            <v>דולר אמריקאי</v>
          </cell>
          <cell r="M523">
            <v>4.4000000000000004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  <cell r="L524" t="str">
            <v>דולר אמריקאי</v>
          </cell>
          <cell r="M524">
            <v>4.4000000000000004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  <cell r="L525" t="str">
            <v>אירו</v>
          </cell>
          <cell r="M525">
            <v>2.13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  <cell r="L526" t="str">
            <v>דולר אמריקאי</v>
          </cell>
          <cell r="M526">
            <v>4.2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  <cell r="L527" t="str">
            <v>דולר אמריקאי</v>
          </cell>
          <cell r="M527">
            <v>4.2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  <cell r="L528" t="str">
            <v>אירו</v>
          </cell>
          <cell r="M528">
            <v>3.75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  <cell r="L529" t="str">
            <v>דולר אמריקאי</v>
          </cell>
          <cell r="M529">
            <v>4.75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  <cell r="L530" t="str">
            <v>דולר אמריקאי</v>
          </cell>
          <cell r="M530">
            <v>2.6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  <cell r="L531" t="str">
            <v>דולר אמריקאי</v>
          </cell>
          <cell r="M531">
            <v>2.6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  <cell r="L532" t="str">
            <v>דולר אמריקאי</v>
          </cell>
          <cell r="M532">
            <v>3.4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  <cell r="L533" t="str">
            <v>דולר אמריקאי</v>
          </cell>
          <cell r="M533">
            <v>5.5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  <cell r="L534" t="str">
            <v>דולר אמריקאי</v>
          </cell>
          <cell r="M534">
            <v>5.5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  <cell r="L535" t="str">
            <v>דולר אמריקאי</v>
          </cell>
          <cell r="M535">
            <v>4.25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  <cell r="L536" t="str">
            <v>דולר אמריקאי</v>
          </cell>
          <cell r="M536">
            <v>4.75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  <cell r="L537" t="str">
            <v>דולר אמריקאי</v>
          </cell>
          <cell r="M537">
            <v>4.75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  <cell r="L538" t="str">
            <v>דולר אמריקאי</v>
          </cell>
          <cell r="M538">
            <v>5.5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  <cell r="L539" t="str">
            <v>דולר אמריקאי</v>
          </cell>
          <cell r="M539">
            <v>5.5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  <cell r="L540" t="str">
            <v>אירו</v>
          </cell>
          <cell r="M540">
            <v>1.63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  <cell r="L541" t="str">
            <v>דולר אמריקאי</v>
          </cell>
          <cell r="M541">
            <v>5.63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  <cell r="L542" t="str">
            <v>דולר אמריקאי</v>
          </cell>
          <cell r="M542">
            <v>5.63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  <cell r="L543" t="str">
            <v>דולר אמריקאי</v>
          </cell>
          <cell r="M543">
            <v>3.8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  <cell r="L544" t="str">
            <v>דולר אמריקאי</v>
          </cell>
          <cell r="M544">
            <v>5.57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  <cell r="L545" t="str">
            <v>דולר אמריקאי</v>
          </cell>
          <cell r="M545">
            <v>5.57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  <cell r="L546" t="str">
            <v>דולר אמריקאי</v>
          </cell>
          <cell r="M546">
            <v>3.75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  <cell r="L547" t="str">
            <v>דולר אמריקאי</v>
          </cell>
          <cell r="M547">
            <v>6.75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  <cell r="L548" t="str">
            <v>דולר אמריקאי</v>
          </cell>
          <cell r="M548">
            <v>6.75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  <cell r="L549" t="str">
            <v>דולר אמריקאי</v>
          </cell>
          <cell r="M549">
            <v>5.45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  <cell r="L550" t="str">
            <v>דולר אמריקאי</v>
          </cell>
          <cell r="M550">
            <v>5.45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  <cell r="L551" t="str">
            <v>דולר אמריקאי</v>
          </cell>
          <cell r="M551">
            <v>5.8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  <cell r="L552" t="str">
            <v>דולר אמריקאי</v>
          </cell>
          <cell r="M552">
            <v>5.8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  <cell r="L553" t="str">
            <v>דולר אמריקאי</v>
          </cell>
          <cell r="M553">
            <v>5.8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  <cell r="L554" t="str">
            <v>דולר אמריקאי</v>
          </cell>
          <cell r="M554">
            <v>5.8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  <cell r="L555" t="str">
            <v>דולר אמריקאי</v>
          </cell>
          <cell r="M555">
            <v>5.4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  <cell r="L556" t="str">
            <v>דולר אמריקאי</v>
          </cell>
          <cell r="M556">
            <v>4.75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  <cell r="L557" t="str">
            <v>דולר אמריקאי</v>
          </cell>
          <cell r="M557">
            <v>4.75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  <cell r="L558" t="str">
            <v>דולר אמריקאי</v>
          </cell>
          <cell r="M558">
            <v>4.88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  <cell r="L559" t="str">
            <v>דולר אמריקאי</v>
          </cell>
          <cell r="M559">
            <v>6.75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  <cell r="L560" t="str">
            <v>דולר אמריקאי</v>
          </cell>
          <cell r="M560">
            <v>6.75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  <cell r="L561" t="str">
            <v>דולר אמריקאי</v>
          </cell>
          <cell r="M561">
            <v>4.25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  <cell r="L562" t="str">
            <v>דולר אמריקאי</v>
          </cell>
          <cell r="M562">
            <v>4.25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  <cell r="L563" t="str">
            <v>אירו</v>
          </cell>
          <cell r="M563">
            <v>3.75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  <cell r="L564" t="str">
            <v>דולר אמריקאי</v>
          </cell>
          <cell r="M564">
            <v>4.45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  <cell r="L565" t="str">
            <v>דולר אמריקאי</v>
          </cell>
          <cell r="M565">
            <v>4.45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  <cell r="L566" t="str">
            <v>דולר אמריקאי</v>
          </cell>
          <cell r="M566">
            <v>7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  <cell r="L567" t="str">
            <v>דולר אמריקאי</v>
          </cell>
          <cell r="M567">
            <v>7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  <cell r="L568" t="str">
            <v>דולר אמריקאי</v>
          </cell>
          <cell r="M568">
            <v>6.75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  <cell r="L569" t="str">
            <v>דולר אמריקאי</v>
          </cell>
          <cell r="M569">
            <v>6.75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  <cell r="L570" t="str">
            <v>דולר אמריקאי</v>
          </cell>
          <cell r="M570">
            <v>5.4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  <cell r="L571" t="str">
            <v>דולר אמריקאי</v>
          </cell>
          <cell r="M571">
            <v>5.4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  <cell r="L572" t="str">
            <v>דולר אמריקאי</v>
          </cell>
          <cell r="M572">
            <v>5.25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  <cell r="L573" t="str">
            <v>דולר אמריקאי</v>
          </cell>
          <cell r="M573">
            <v>3.75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  <cell r="L574" t="str">
            <v>דולר אמריקאי</v>
          </cell>
          <cell r="M574">
            <v>3.09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  <cell r="L575" t="str">
            <v>דולר אמריקאי</v>
          </cell>
          <cell r="M575">
            <v>3.09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  <cell r="L576" t="str">
            <v>דולר אמריקאי</v>
          </cell>
          <cell r="M576">
            <v>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  <cell r="L577" t="str">
            <v>אירו</v>
          </cell>
          <cell r="M577">
            <v>6.5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  <cell r="L578" t="str">
            <v>דולר אמריקאי</v>
          </cell>
          <cell r="M578">
            <v>5.88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  <cell r="L579" t="str">
            <v>דולר אמריקאי</v>
          </cell>
          <cell r="M579">
            <v>5.88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  <cell r="L580" t="str">
            <v>דולר אמריקאי</v>
          </cell>
          <cell r="M580">
            <v>5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  <cell r="L581" t="str">
            <v>דולר אמריקאי</v>
          </cell>
          <cell r="M581">
            <v>5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  <cell r="L582" t="str">
            <v>דולר אמריקאי</v>
          </cell>
          <cell r="M582">
            <v>6.5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  <cell r="L583" t="str">
            <v>דולר אמריקאי</v>
          </cell>
          <cell r="M583">
            <v>4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  <cell r="L584" t="str">
            <v>דולר אמריקאי</v>
          </cell>
          <cell r="M584">
            <v>4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  <cell r="L585" t="str">
            <v>דולר אמריקאי</v>
          </cell>
          <cell r="M585">
            <v>3.6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  <cell r="L586" t="str">
            <v>דולר אמריקאי</v>
          </cell>
          <cell r="M586">
            <v>3.6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17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65822.919961617998</v>
      </c>
      <c r="D11" s="76">
        <v>4.3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389602.31650489999</v>
      </c>
      <c r="D13" s="77">
        <v>24.52</v>
      </c>
    </row>
    <row r="14" spans="1:36">
      <c r="A14" s="10" t="s">
        <v>13</v>
      </c>
      <c r="B14" s="70" t="s">
        <v>17</v>
      </c>
      <c r="C14" s="77">
        <v>2218.348344</v>
      </c>
      <c r="D14" s="77">
        <v>0.14000000000000001</v>
      </c>
    </row>
    <row r="15" spans="1:36">
      <c r="A15" s="10" t="s">
        <v>13</v>
      </c>
      <c r="B15" s="70" t="s">
        <v>18</v>
      </c>
      <c r="C15" s="77">
        <v>321171.39490917401</v>
      </c>
      <c r="D15" s="77">
        <v>20.22</v>
      </c>
    </row>
    <row r="16" spans="1:36">
      <c r="A16" s="10" t="s">
        <v>13</v>
      </c>
      <c r="B16" s="70" t="s">
        <v>19</v>
      </c>
      <c r="C16" s="77">
        <v>254712.80838110001</v>
      </c>
      <c r="D16" s="77">
        <v>16.03</v>
      </c>
    </row>
    <row r="17" spans="1:4">
      <c r="A17" s="10" t="s">
        <v>13</v>
      </c>
      <c r="B17" s="70" t="s">
        <v>20</v>
      </c>
      <c r="C17" s="77">
        <v>318544.33462601498</v>
      </c>
      <c r="D17" s="77">
        <v>20.05</v>
      </c>
    </row>
    <row r="18" spans="1:4">
      <c r="A18" s="10" t="s">
        <v>13</v>
      </c>
      <c r="B18" s="70" t="s">
        <v>21</v>
      </c>
      <c r="C18" s="77">
        <v>20696.942307214402</v>
      </c>
      <c r="D18" s="77">
        <v>1.3</v>
      </c>
    </row>
    <row r="19" spans="1:4">
      <c r="A19" s="10" t="s">
        <v>13</v>
      </c>
      <c r="B19" s="70" t="s">
        <v>22</v>
      </c>
      <c r="C19" s="77">
        <f>'כתבי אופציה'!I11</f>
        <v>43.226399999999998</v>
      </c>
      <c r="D19" s="77">
        <f>'כתבי אופציה'!L11</f>
        <v>0</v>
      </c>
    </row>
    <row r="20" spans="1:4">
      <c r="A20" s="10" t="s">
        <v>13</v>
      </c>
      <c r="B20" s="70" t="s">
        <v>23</v>
      </c>
      <c r="C20" s="77">
        <f>אופציות!I11</f>
        <v>715.05510149999998</v>
      </c>
      <c r="D20" s="77">
        <f>אופציות!L11</f>
        <v>0.05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34683.875116700889</v>
      </c>
      <c r="D26" s="77">
        <v>2.1800000000000002</v>
      </c>
    </row>
    <row r="27" spans="1:4">
      <c r="A27" s="10" t="s">
        <v>13</v>
      </c>
      <c r="B27" s="70" t="s">
        <v>29</v>
      </c>
      <c r="C27" s="77">
        <v>37257.058698533103</v>
      </c>
      <c r="D27" s="77">
        <v>2.35</v>
      </c>
    </row>
    <row r="28" spans="1:4">
      <c r="A28" s="10" t="s">
        <v>13</v>
      </c>
      <c r="B28" s="70" t="s">
        <v>30</v>
      </c>
      <c r="C28" s="77">
        <v>33426.795017018034</v>
      </c>
      <c r="D28" s="77">
        <v>2.1</v>
      </c>
    </row>
    <row r="29" spans="1:4">
      <c r="A29" s="10" t="s">
        <v>13</v>
      </c>
      <c r="B29" s="70" t="s">
        <v>31</v>
      </c>
      <c r="C29" s="77">
        <v>4445.2064355537996</v>
      </c>
      <c r="D29" s="77">
        <v>0.28000000000000003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-182.25412237824659</v>
      </c>
      <c r="D31" s="77">
        <v>-0.01</v>
      </c>
    </row>
    <row r="32" spans="1:4">
      <c r="A32" s="10" t="s">
        <v>13</v>
      </c>
      <c r="B32" s="70" t="s">
        <v>34</v>
      </c>
      <c r="C32" s="77">
        <v>164.88708920319999</v>
      </c>
      <c r="D32" s="77">
        <v>0.01</v>
      </c>
    </row>
    <row r="33" spans="1:4">
      <c r="A33" s="10" t="s">
        <v>13</v>
      </c>
      <c r="B33" s="69" t="s">
        <v>35</v>
      </c>
      <c r="C33" s="77">
        <v>36401.152697839505</v>
      </c>
      <c r="D33" s="77">
        <v>2.29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68593.431755939993</v>
      </c>
      <c r="D35" s="77">
        <v>4.32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f>'השקעות אחרות '!I11</f>
        <v>287.51032664000002</v>
      </c>
      <c r="D37" s="77">
        <v>-0.13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f>SUM(C11:C41)</f>
        <v>1588605.0095505714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72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9"/>
  <sheetViews>
    <sheetView rightToLeft="1" topLeftCell="A4" workbookViewId="0">
      <selection activeCell="I24" sqref="I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f>G21</f>
        <v>22800</v>
      </c>
      <c r="H11" s="7"/>
      <c r="I11" s="76">
        <f>I21</f>
        <v>715.05510149999998</v>
      </c>
      <c r="J11" s="25"/>
      <c r="K11" s="76">
        <f>K21</f>
        <v>100.00000000000001</v>
      </c>
      <c r="L11" s="76">
        <f>L21</f>
        <v>0.05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265</v>
      </c>
      <c r="C21" s="16"/>
      <c r="D21" s="16"/>
      <c r="E21" s="16"/>
      <c r="G21" s="79">
        <f>G22</f>
        <v>22800</v>
      </c>
      <c r="I21" s="79">
        <f>I22</f>
        <v>715.05510149999998</v>
      </c>
      <c r="K21" s="79">
        <f>K22</f>
        <v>100.00000000000001</v>
      </c>
      <c r="L21" s="79">
        <f>L22</f>
        <v>0.05</v>
      </c>
    </row>
    <row r="22" spans="2:12">
      <c r="B22" s="78" t="s">
        <v>1062</v>
      </c>
      <c r="C22" s="16"/>
      <c r="D22" s="16"/>
      <c r="E22" s="16"/>
      <c r="G22" s="79">
        <f>SUM(G23:G26)</f>
        <v>22800</v>
      </c>
      <c r="I22" s="79">
        <f>SUM(I23:I26)</f>
        <v>715.05510149999998</v>
      </c>
      <c r="K22" s="79">
        <f>SUM(K23:K26)</f>
        <v>100.00000000000001</v>
      </c>
      <c r="L22" s="79">
        <f>SUM(L23:L26)</f>
        <v>0.05</v>
      </c>
    </row>
    <row r="23" spans="2:12">
      <c r="B23" t="s">
        <v>1054</v>
      </c>
      <c r="C23" t="s">
        <v>1055</v>
      </c>
      <c r="D23" t="s">
        <v>1035</v>
      </c>
      <c r="E23" t="s">
        <v>890</v>
      </c>
      <c r="F23" t="s">
        <v>113</v>
      </c>
      <c r="G23" s="77">
        <v>10700</v>
      </c>
      <c r="H23" s="77">
        <v>613.5</v>
      </c>
      <c r="I23" s="77">
        <v>260.65241255000001</v>
      </c>
      <c r="J23" s="77">
        <v>0</v>
      </c>
      <c r="K23" s="77">
        <f>I23/$I$22*100</f>
        <v>36.452073693792116</v>
      </c>
      <c r="L23" s="77">
        <v>0.02</v>
      </c>
    </row>
    <row r="24" spans="2:12">
      <c r="B24" t="s">
        <v>1056</v>
      </c>
      <c r="C24" t="s">
        <v>1057</v>
      </c>
      <c r="D24" t="s">
        <v>342</v>
      </c>
      <c r="E24" t="s">
        <v>890</v>
      </c>
      <c r="F24" t="s">
        <v>113</v>
      </c>
      <c r="G24" s="77">
        <v>6100</v>
      </c>
      <c r="H24" s="77">
        <v>1210.5</v>
      </c>
      <c r="I24" s="77">
        <v>294.32084895000003</v>
      </c>
      <c r="J24" s="77">
        <v>0</v>
      </c>
      <c r="K24" s="77">
        <f>I24/$I$22*100</f>
        <v>41.160583056129703</v>
      </c>
      <c r="L24" s="77">
        <v>0.02</v>
      </c>
    </row>
    <row r="25" spans="2:12">
      <c r="B25" t="s">
        <v>1058</v>
      </c>
      <c r="C25" t="s">
        <v>1059</v>
      </c>
      <c r="D25" t="s">
        <v>342</v>
      </c>
      <c r="E25" t="s">
        <v>890</v>
      </c>
      <c r="F25" t="s">
        <v>109</v>
      </c>
      <c r="G25" s="77">
        <v>1700</v>
      </c>
      <c r="H25" s="77">
        <v>1960</v>
      </c>
      <c r="I25" s="77">
        <v>116.48672000000001</v>
      </c>
      <c r="J25" s="77">
        <v>0</v>
      </c>
      <c r="K25" s="77">
        <f>I25/$I$22*100</f>
        <v>16.290593515890048</v>
      </c>
      <c r="L25" s="77">
        <v>0.01</v>
      </c>
    </row>
    <row r="26" spans="2:12">
      <c r="B26" t="s">
        <v>1060</v>
      </c>
      <c r="C26" t="s">
        <v>1061</v>
      </c>
      <c r="D26" t="s">
        <v>342</v>
      </c>
      <c r="E26" t="s">
        <v>890</v>
      </c>
      <c r="F26" t="s">
        <v>109</v>
      </c>
      <c r="G26" s="77">
        <v>4300</v>
      </c>
      <c r="H26" s="77">
        <v>290</v>
      </c>
      <c r="I26" s="77">
        <v>43.595120000000001</v>
      </c>
      <c r="J26" s="77">
        <v>0</v>
      </c>
      <c r="K26" s="77">
        <f>I26/$I$22*100</f>
        <v>6.0967497341881431</v>
      </c>
      <c r="L26" s="77">
        <v>0</v>
      </c>
    </row>
    <row r="27" spans="2:12">
      <c r="B27" s="16"/>
      <c r="C27" s="16"/>
      <c r="D27" s="16"/>
      <c r="E27" s="16"/>
    </row>
    <row r="28" spans="2:12">
      <c r="B28" s="78" t="s">
        <v>1065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1066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s="16"/>
      <c r="E33" t="s">
        <v>226</v>
      </c>
      <c r="F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608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s="16"/>
      <c r="E35" t="s">
        <v>226</v>
      </c>
      <c r="F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267</v>
      </c>
      <c r="C36" s="16"/>
      <c r="D36" s="16"/>
      <c r="E36" s="16"/>
    </row>
    <row r="37" spans="2:12">
      <c r="B37" t="s">
        <v>333</v>
      </c>
      <c r="C37" s="16"/>
      <c r="D37" s="16"/>
      <c r="E37" s="16"/>
    </row>
    <row r="38" spans="2:12">
      <c r="B38" t="s">
        <v>334</v>
      </c>
      <c r="C38" s="16"/>
      <c r="D38" s="16"/>
      <c r="E38" s="16"/>
    </row>
    <row r="39" spans="2:12">
      <c r="B39" t="s">
        <v>335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 ht="409.6">
      <c r="C556" s="16"/>
      <c r="D556" s="16"/>
      <c r="E556" s="16"/>
    </row>
    <row r="557" spans="3:5" ht="409.6">
      <c r="C557" s="16"/>
      <c r="D557" s="16"/>
      <c r="E557" s="16"/>
    </row>
    <row r="558" spans="3:5" ht="409.6">
      <c r="C558" s="16"/>
      <c r="D558" s="16"/>
      <c r="E558" s="16"/>
    </row>
    <row r="559" spans="3:5">
      <c r="C559" s="16"/>
      <c r="D559" s="16"/>
      <c r="E559" s="16"/>
    </row>
  </sheetData>
  <mergeCells count="2">
    <mergeCell ref="B6:L6"/>
    <mergeCell ref="B7:L7"/>
  </mergeCells>
  <dataValidations count="1">
    <dataValidation allowBlank="1" showInputMessage="1" showErrorMessage="1" sqref="M27:XFD27 A28:XFD1048576 A27 A1:XFD26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226</v>
      </c>
      <c r="C15" t="s">
        <v>226</v>
      </c>
      <c r="D15" s="19"/>
      <c r="E15" t="s">
        <v>226</v>
      </c>
      <c r="F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267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1068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267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267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2.68</v>
      </c>
      <c r="K11" s="7"/>
      <c r="L11" s="7"/>
      <c r="M11" s="76">
        <v>1.37</v>
      </c>
      <c r="N11" s="76">
        <v>25599867.41</v>
      </c>
      <c r="O11" s="7"/>
      <c r="P11" s="76">
        <v>34683.875116700889</v>
      </c>
      <c r="Q11" s="7"/>
      <c r="R11" s="76">
        <v>100</v>
      </c>
      <c r="S11" s="76">
        <v>2.1800000000000002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2.68</v>
      </c>
      <c r="M12" s="79">
        <v>1.37</v>
      </c>
      <c r="N12" s="79">
        <v>25599867.41</v>
      </c>
      <c r="P12" s="79">
        <v>34683.875116700889</v>
      </c>
      <c r="R12" s="79">
        <v>100</v>
      </c>
      <c r="S12" s="79">
        <v>2.1800000000000002</v>
      </c>
    </row>
    <row r="13" spans="2:81">
      <c r="B13" s="78" t="s">
        <v>1079</v>
      </c>
      <c r="C13" s="16"/>
      <c r="D13" s="16"/>
      <c r="E13" s="16"/>
      <c r="J13" s="79">
        <v>2.35</v>
      </c>
      <c r="M13" s="79">
        <v>0.11</v>
      </c>
      <c r="N13" s="79">
        <v>22919867.41</v>
      </c>
      <c r="P13" s="79">
        <v>24687.790284700888</v>
      </c>
      <c r="R13" s="79">
        <v>71.180000000000007</v>
      </c>
      <c r="S13" s="79">
        <v>1.55</v>
      </c>
    </row>
    <row r="14" spans="2:81">
      <c r="B14" t="s">
        <v>1083</v>
      </c>
      <c r="C14" t="s">
        <v>1084</v>
      </c>
      <c r="D14" t="s">
        <v>126</v>
      </c>
      <c r="E14" t="s">
        <v>374</v>
      </c>
      <c r="F14" t="s">
        <v>352</v>
      </c>
      <c r="G14" t="s">
        <v>212</v>
      </c>
      <c r="H14" t="s">
        <v>152</v>
      </c>
      <c r="I14" t="s">
        <v>1085</v>
      </c>
      <c r="J14" s="77">
        <v>4.59</v>
      </c>
      <c r="K14" t="s">
        <v>105</v>
      </c>
      <c r="L14" s="77">
        <v>6.6</v>
      </c>
      <c r="M14" s="77">
        <v>1.03</v>
      </c>
      <c r="N14" s="77">
        <v>1000000</v>
      </c>
      <c r="O14" s="77">
        <v>158.24</v>
      </c>
      <c r="P14" s="77">
        <v>1582.4</v>
      </c>
      <c r="Q14" s="77">
        <v>0</v>
      </c>
      <c r="R14" s="77">
        <v>4.5599999999999996</v>
      </c>
      <c r="S14" s="77">
        <v>0.1</v>
      </c>
    </row>
    <row r="15" spans="2:81">
      <c r="B15" t="s">
        <v>1086</v>
      </c>
      <c r="C15" t="s">
        <v>1087</v>
      </c>
      <c r="D15" t="s">
        <v>126</v>
      </c>
      <c r="E15" t="s">
        <v>1088</v>
      </c>
      <c r="F15" t="s">
        <v>130</v>
      </c>
      <c r="G15" t="s">
        <v>370</v>
      </c>
      <c r="H15" t="s">
        <v>152</v>
      </c>
      <c r="I15" t="s">
        <v>1089</v>
      </c>
      <c r="J15" s="77">
        <v>0.01</v>
      </c>
      <c r="K15" t="s">
        <v>105</v>
      </c>
      <c r="L15" s="77">
        <v>8.4</v>
      </c>
      <c r="M15" s="77">
        <v>-53.92</v>
      </c>
      <c r="N15" s="77">
        <v>510000</v>
      </c>
      <c r="O15" s="77">
        <v>124.01</v>
      </c>
      <c r="P15" s="77">
        <v>632.45100000000002</v>
      </c>
      <c r="Q15" s="77">
        <v>0.33</v>
      </c>
      <c r="R15" s="77">
        <v>1.82</v>
      </c>
      <c r="S15" s="77">
        <v>0.04</v>
      </c>
    </row>
    <row r="16" spans="2:81">
      <c r="B16" t="s">
        <v>1090</v>
      </c>
      <c r="C16" t="s">
        <v>1091</v>
      </c>
      <c r="D16" t="s">
        <v>126</v>
      </c>
      <c r="E16" t="s">
        <v>1092</v>
      </c>
      <c r="F16" t="s">
        <v>130</v>
      </c>
      <c r="G16" t="s">
        <v>370</v>
      </c>
      <c r="H16" t="s">
        <v>152</v>
      </c>
      <c r="I16" t="s">
        <v>1093</v>
      </c>
      <c r="J16" s="77">
        <v>109707.05</v>
      </c>
      <c r="K16" t="s">
        <v>105</v>
      </c>
      <c r="L16" s="77">
        <v>7.4</v>
      </c>
      <c r="M16" s="77">
        <v>1000</v>
      </c>
      <c r="N16" s="77">
        <v>44576.85</v>
      </c>
      <c r="O16" s="77">
        <v>9.9999999999999995E-7</v>
      </c>
      <c r="P16" s="77">
        <v>4.4576850000000001E-7</v>
      </c>
      <c r="Q16" s="77">
        <v>0</v>
      </c>
      <c r="R16" s="77">
        <v>0</v>
      </c>
      <c r="S16" s="77">
        <v>0</v>
      </c>
    </row>
    <row r="17" spans="2:19">
      <c r="B17" t="s">
        <v>1094</v>
      </c>
      <c r="C17" t="s">
        <v>1095</v>
      </c>
      <c r="D17" t="s">
        <v>126</v>
      </c>
      <c r="E17" t="s">
        <v>356</v>
      </c>
      <c r="F17" t="s">
        <v>352</v>
      </c>
      <c r="G17" t="s">
        <v>420</v>
      </c>
      <c r="H17" t="s">
        <v>152</v>
      </c>
      <c r="I17" t="s">
        <v>1093</v>
      </c>
      <c r="J17" s="77">
        <v>1.52</v>
      </c>
      <c r="K17" t="s">
        <v>105</v>
      </c>
      <c r="L17" s="77">
        <v>5.75</v>
      </c>
      <c r="M17" s="77">
        <v>1.04</v>
      </c>
      <c r="N17" s="77">
        <v>2000000</v>
      </c>
      <c r="O17" s="77">
        <v>134.82</v>
      </c>
      <c r="P17" s="77">
        <v>2696.4</v>
      </c>
      <c r="Q17" s="77">
        <v>0</v>
      </c>
      <c r="R17" s="77">
        <v>7.77</v>
      </c>
      <c r="S17" s="77">
        <v>0.17</v>
      </c>
    </row>
    <row r="18" spans="2:19">
      <c r="B18" t="s">
        <v>1096</v>
      </c>
      <c r="C18" t="s">
        <v>1097</v>
      </c>
      <c r="D18" t="s">
        <v>126</v>
      </c>
      <c r="E18" t="s">
        <v>1098</v>
      </c>
      <c r="F18" t="s">
        <v>130</v>
      </c>
      <c r="G18" t="s">
        <v>448</v>
      </c>
      <c r="H18" t="s">
        <v>153</v>
      </c>
      <c r="I18" t="s">
        <v>1099</v>
      </c>
      <c r="J18" s="77">
        <v>2.23</v>
      </c>
      <c r="K18" t="s">
        <v>105</v>
      </c>
      <c r="L18" s="77">
        <v>7.09</v>
      </c>
      <c r="M18" s="77">
        <v>0.74</v>
      </c>
      <c r="N18" s="77">
        <v>9438797.3699999992</v>
      </c>
      <c r="O18" s="77">
        <v>141.1</v>
      </c>
      <c r="P18" s="77">
        <v>13318.143089069999</v>
      </c>
      <c r="Q18" s="77">
        <v>0</v>
      </c>
      <c r="R18" s="77">
        <v>38.4</v>
      </c>
      <c r="S18" s="77">
        <v>0.84</v>
      </c>
    </row>
    <row r="19" spans="2:19">
      <c r="B19" t="s">
        <v>1100</v>
      </c>
      <c r="C19" t="s">
        <v>1101</v>
      </c>
      <c r="D19" t="s">
        <v>126</v>
      </c>
      <c r="E19" t="s">
        <v>1102</v>
      </c>
      <c r="F19" t="s">
        <v>131</v>
      </c>
      <c r="G19" t="s">
        <v>448</v>
      </c>
      <c r="H19" t="s">
        <v>153</v>
      </c>
      <c r="I19" t="s">
        <v>1103</v>
      </c>
      <c r="J19" s="77">
        <v>2.78</v>
      </c>
      <c r="K19" t="s">
        <v>105</v>
      </c>
      <c r="L19" s="77">
        <v>3.15</v>
      </c>
      <c r="M19" s="77">
        <v>3.54</v>
      </c>
      <c r="N19" s="77">
        <v>5538000</v>
      </c>
      <c r="O19" s="77">
        <v>101.31</v>
      </c>
      <c r="P19" s="77">
        <v>5610.5478000000003</v>
      </c>
      <c r="Q19" s="77">
        <v>1.85</v>
      </c>
      <c r="R19" s="77">
        <v>16.18</v>
      </c>
      <c r="S19" s="77">
        <v>0.35</v>
      </c>
    </row>
    <row r="20" spans="2:19">
      <c r="B20" t="s">
        <v>1104</v>
      </c>
      <c r="C20" t="s">
        <v>1105</v>
      </c>
      <c r="D20" t="s">
        <v>126</v>
      </c>
      <c r="E20" t="s">
        <v>1106</v>
      </c>
      <c r="F20" t="s">
        <v>387</v>
      </c>
      <c r="G20" t="s">
        <v>461</v>
      </c>
      <c r="H20" t="s">
        <v>152</v>
      </c>
      <c r="I20" t="s">
        <v>1093</v>
      </c>
      <c r="J20" s="77">
        <v>1.71</v>
      </c>
      <c r="K20" t="s">
        <v>105</v>
      </c>
      <c r="L20" s="77">
        <v>7</v>
      </c>
      <c r="M20" s="77">
        <v>3.25</v>
      </c>
      <c r="N20" s="77">
        <v>639210.18000000005</v>
      </c>
      <c r="O20" s="77">
        <v>132.63999999999999</v>
      </c>
      <c r="P20" s="77">
        <v>847.84838275200002</v>
      </c>
      <c r="Q20" s="77">
        <v>0.69</v>
      </c>
      <c r="R20" s="77">
        <v>2.44</v>
      </c>
      <c r="S20" s="77">
        <v>0.05</v>
      </c>
    </row>
    <row r="21" spans="2:19">
      <c r="B21" t="s">
        <v>1107</v>
      </c>
      <c r="C21" t="s">
        <v>1108</v>
      </c>
      <c r="D21" t="s">
        <v>126</v>
      </c>
      <c r="E21" t="s">
        <v>1109</v>
      </c>
      <c r="F21" t="s">
        <v>130</v>
      </c>
      <c r="G21" t="s">
        <v>1110</v>
      </c>
      <c r="H21" t="s">
        <v>152</v>
      </c>
      <c r="I21" t="s">
        <v>1111</v>
      </c>
      <c r="J21" s="77">
        <v>0</v>
      </c>
      <c r="K21" t="s">
        <v>105</v>
      </c>
      <c r="L21" s="77">
        <v>7</v>
      </c>
      <c r="M21" s="77">
        <v>0</v>
      </c>
      <c r="N21" s="77">
        <v>505971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t="s">
        <v>1112</v>
      </c>
      <c r="C22" t="s">
        <v>1113</v>
      </c>
      <c r="D22" t="s">
        <v>126</v>
      </c>
      <c r="E22" t="s">
        <v>1114</v>
      </c>
      <c r="F22" t="s">
        <v>387</v>
      </c>
      <c r="G22" t="s">
        <v>1115</v>
      </c>
      <c r="H22" t="s">
        <v>152</v>
      </c>
      <c r="I22" t="s">
        <v>1093</v>
      </c>
      <c r="J22" s="77">
        <v>0</v>
      </c>
      <c r="K22" t="s">
        <v>105</v>
      </c>
      <c r="L22" s="77">
        <v>6.4</v>
      </c>
      <c r="M22" s="77">
        <v>0</v>
      </c>
      <c r="N22" s="77">
        <v>2000000</v>
      </c>
      <c r="O22" s="77">
        <v>0</v>
      </c>
      <c r="P22" s="77">
        <v>0</v>
      </c>
      <c r="Q22" s="77">
        <v>1.33</v>
      </c>
      <c r="R22" s="77">
        <v>0</v>
      </c>
      <c r="S22" s="77">
        <v>0</v>
      </c>
    </row>
    <row r="23" spans="2:19">
      <c r="B23" t="s">
        <v>1116</v>
      </c>
      <c r="C23" t="s">
        <v>1117</v>
      </c>
      <c r="D23" t="s">
        <v>126</v>
      </c>
      <c r="E23" t="s">
        <v>1118</v>
      </c>
      <c r="F23" t="s">
        <v>115</v>
      </c>
      <c r="G23" t="s">
        <v>226</v>
      </c>
      <c r="H23" t="s">
        <v>227</v>
      </c>
      <c r="I23" t="s">
        <v>1119</v>
      </c>
      <c r="J23" s="77">
        <v>0</v>
      </c>
      <c r="K23" t="s">
        <v>105</v>
      </c>
      <c r="L23" s="77">
        <v>7.45</v>
      </c>
      <c r="M23" s="77">
        <v>0</v>
      </c>
      <c r="N23" s="77">
        <v>608840</v>
      </c>
      <c r="O23" s="77">
        <v>9.9999999999999995E-7</v>
      </c>
      <c r="P23" s="77">
        <v>6.0884E-6</v>
      </c>
      <c r="Q23" s="77">
        <v>1.25</v>
      </c>
      <c r="R23" s="77">
        <v>0</v>
      </c>
      <c r="S23" s="77">
        <v>0</v>
      </c>
    </row>
    <row r="24" spans="2:19">
      <c r="B24" t="s">
        <v>1120</v>
      </c>
      <c r="C24" t="s">
        <v>1121</v>
      </c>
      <c r="D24" t="s">
        <v>126</v>
      </c>
      <c r="E24" t="s">
        <v>1118</v>
      </c>
      <c r="F24" t="s">
        <v>115</v>
      </c>
      <c r="G24" t="s">
        <v>226</v>
      </c>
      <c r="H24" t="s">
        <v>227</v>
      </c>
      <c r="I24" t="s">
        <v>1122</v>
      </c>
      <c r="J24" s="77">
        <v>0</v>
      </c>
      <c r="K24" t="s">
        <v>105</v>
      </c>
      <c r="L24" s="77">
        <v>7.5</v>
      </c>
      <c r="M24" s="77">
        <v>0</v>
      </c>
      <c r="N24" s="77">
        <v>475854.14</v>
      </c>
      <c r="O24" s="77">
        <v>9.9999999999999995E-7</v>
      </c>
      <c r="P24" s="77">
        <v>4.7585413999999997E-6</v>
      </c>
      <c r="Q24" s="77">
        <v>0.83</v>
      </c>
      <c r="R24" s="77">
        <v>0</v>
      </c>
      <c r="S24" s="77">
        <v>0</v>
      </c>
    </row>
    <row r="25" spans="2:19">
      <c r="B25" t="s">
        <v>1123</v>
      </c>
      <c r="C25" t="s">
        <v>1124</v>
      </c>
      <c r="D25" t="s">
        <v>126</v>
      </c>
      <c r="E25" t="s">
        <v>1118</v>
      </c>
      <c r="F25" t="s">
        <v>115</v>
      </c>
      <c r="G25" t="s">
        <v>226</v>
      </c>
      <c r="H25" t="s">
        <v>227</v>
      </c>
      <c r="J25" s="77">
        <v>0</v>
      </c>
      <c r="K25" t="s">
        <v>105</v>
      </c>
      <c r="L25" s="77">
        <v>7.5</v>
      </c>
      <c r="M25" s="77">
        <v>0</v>
      </c>
      <c r="N25" s="77">
        <v>158617.87</v>
      </c>
      <c r="O25" s="77">
        <v>9.9999999999999995E-7</v>
      </c>
      <c r="P25" s="77">
        <v>1.5861787E-6</v>
      </c>
      <c r="Q25" s="77">
        <v>0</v>
      </c>
      <c r="R25" s="77">
        <v>0</v>
      </c>
      <c r="S25" s="77">
        <v>0</v>
      </c>
    </row>
    <row r="26" spans="2:19">
      <c r="B26" s="78" t="s">
        <v>1080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337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J29" s="77">
        <v>0</v>
      </c>
      <c r="K29" t="s">
        <v>226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608</v>
      </c>
      <c r="C30" s="16"/>
      <c r="D30" s="16"/>
      <c r="E30" s="16"/>
      <c r="J30" s="79">
        <v>3.47</v>
      </c>
      <c r="M30" s="79">
        <v>4.46</v>
      </c>
      <c r="N30" s="79">
        <v>2680000</v>
      </c>
      <c r="P30" s="79">
        <v>9996.0848320000005</v>
      </c>
      <c r="R30" s="79">
        <v>28.82</v>
      </c>
      <c r="S30" s="79">
        <v>0.63</v>
      </c>
    </row>
    <row r="31" spans="2:19">
      <c r="B31" t="s">
        <v>1125</v>
      </c>
      <c r="C31" t="s">
        <v>1126</v>
      </c>
      <c r="D31" t="s">
        <v>343</v>
      </c>
      <c r="E31" t="s">
        <v>553</v>
      </c>
      <c r="F31" t="s">
        <v>494</v>
      </c>
      <c r="G31" t="s">
        <v>654</v>
      </c>
      <c r="H31" t="s">
        <v>347</v>
      </c>
      <c r="I31" t="s">
        <v>1127</v>
      </c>
      <c r="J31" s="77">
        <v>3.47</v>
      </c>
      <c r="K31" t="s">
        <v>109</v>
      </c>
      <c r="L31" s="77">
        <v>4.4400000000000004</v>
      </c>
      <c r="M31" s="77">
        <v>4.46</v>
      </c>
      <c r="N31" s="77">
        <v>2680000</v>
      </c>
      <c r="O31" s="77">
        <v>106.69</v>
      </c>
      <c r="P31" s="77">
        <v>9996.0848320000005</v>
      </c>
      <c r="Q31" s="77">
        <v>0.67</v>
      </c>
      <c r="R31" s="77">
        <v>28.82</v>
      </c>
      <c r="S31" s="77">
        <v>0.63</v>
      </c>
    </row>
    <row r="32" spans="2:19">
      <c r="B32" s="78" t="s">
        <v>265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s="78" t="s">
        <v>338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J34" s="77">
        <v>0</v>
      </c>
      <c r="K34" t="s">
        <v>226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339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J36" s="77">
        <v>0</v>
      </c>
      <c r="K36" t="s">
        <v>226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t="s">
        <v>267</v>
      </c>
      <c r="C37" s="16"/>
      <c r="D37" s="16"/>
      <c r="E37" s="16"/>
    </row>
    <row r="38" spans="2:19">
      <c r="B38" t="s">
        <v>333</v>
      </c>
      <c r="C38" s="16"/>
      <c r="D38" s="16"/>
      <c r="E38" s="16"/>
    </row>
    <row r="39" spans="2:19">
      <c r="B39" t="s">
        <v>334</v>
      </c>
      <c r="C39" s="16"/>
      <c r="D39" s="16"/>
      <c r="E39" s="16"/>
    </row>
    <row r="40" spans="2:19">
      <c r="B40" t="s">
        <v>335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622273</v>
      </c>
      <c r="I11" s="7"/>
      <c r="J11" s="76">
        <v>37257.058698533103</v>
      </c>
      <c r="K11" s="7"/>
      <c r="L11" s="76">
        <v>100</v>
      </c>
      <c r="M11" s="76">
        <v>2.35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622273</v>
      </c>
      <c r="J12" s="79">
        <v>37257.058698533103</v>
      </c>
      <c r="L12" s="79">
        <v>100</v>
      </c>
      <c r="M12" s="79">
        <v>2.35</v>
      </c>
    </row>
    <row r="13" spans="2:98">
      <c r="B13" t="s">
        <v>1128</v>
      </c>
      <c r="C13" t="s">
        <v>1129</v>
      </c>
      <c r="D13" t="s">
        <v>126</v>
      </c>
      <c r="E13" t="s">
        <v>1130</v>
      </c>
      <c r="F13" t="s">
        <v>115</v>
      </c>
      <c r="G13" t="s">
        <v>105</v>
      </c>
      <c r="H13" s="77">
        <v>66273</v>
      </c>
      <c r="I13" s="77">
        <v>55359.753617999937</v>
      </c>
      <c r="J13" s="77">
        <v>36688.569515257099</v>
      </c>
      <c r="K13" s="77">
        <v>0</v>
      </c>
      <c r="L13" s="77">
        <v>98.47</v>
      </c>
      <c r="M13" s="77">
        <v>2.31</v>
      </c>
    </row>
    <row r="14" spans="2:98">
      <c r="B14" t="s">
        <v>1131</v>
      </c>
      <c r="C14" t="s">
        <v>1132</v>
      </c>
      <c r="D14" t="s">
        <v>126</v>
      </c>
      <c r="E14" t="s">
        <v>1133</v>
      </c>
      <c r="F14" t="s">
        <v>387</v>
      </c>
      <c r="G14" t="s">
        <v>113</v>
      </c>
      <c r="H14" s="77">
        <v>500000</v>
      </c>
      <c r="I14" s="77">
        <v>28.524999999999999</v>
      </c>
      <c r="J14" s="77">
        <v>568.48898750000001</v>
      </c>
      <c r="K14" s="77">
        <v>0</v>
      </c>
      <c r="L14" s="77">
        <v>1.53</v>
      </c>
      <c r="M14" s="77">
        <v>0.04</v>
      </c>
    </row>
    <row r="15" spans="2:98">
      <c r="B15" t="s">
        <v>1134</v>
      </c>
      <c r="C15" t="s">
        <v>1135</v>
      </c>
      <c r="D15" t="s">
        <v>126</v>
      </c>
      <c r="E15" t="s">
        <v>1136</v>
      </c>
      <c r="F15" t="s">
        <v>135</v>
      </c>
      <c r="G15" t="s">
        <v>109</v>
      </c>
      <c r="H15" s="77">
        <v>56000</v>
      </c>
      <c r="I15" s="77">
        <v>1E-4</v>
      </c>
      <c r="J15" s="77">
        <v>1.9577599999999999E-4</v>
      </c>
      <c r="K15" s="77">
        <v>0</v>
      </c>
      <c r="L15" s="77">
        <v>0</v>
      </c>
      <c r="M15" s="77">
        <v>0</v>
      </c>
    </row>
    <row r="16" spans="2:98">
      <c r="B16" s="78" t="s">
        <v>265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s="78" t="s">
        <v>338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339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t="s">
        <v>267</v>
      </c>
      <c r="C21" s="16"/>
      <c r="D21" s="16"/>
      <c r="E21" s="16"/>
    </row>
    <row r="22" spans="2:13">
      <c r="B22" t="s">
        <v>333</v>
      </c>
      <c r="C22" s="16"/>
      <c r="D22" s="16"/>
      <c r="E22" s="16"/>
    </row>
    <row r="23" spans="2:13">
      <c r="B23" t="s">
        <v>334</v>
      </c>
      <c r="C23" s="16"/>
      <c r="D23" s="16"/>
      <c r="E23" s="16"/>
    </row>
    <row r="24" spans="2:13">
      <c r="B24" t="s">
        <v>335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27924139.530000001</v>
      </c>
      <c r="G11" s="7"/>
      <c r="H11" s="76">
        <v>33426.795017018034</v>
      </c>
      <c r="I11" s="7"/>
      <c r="J11" s="76">
        <v>100</v>
      </c>
      <c r="K11" s="76">
        <v>2.1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26402690</v>
      </c>
      <c r="H12" s="79">
        <v>28116.825487999999</v>
      </c>
      <c r="J12" s="79">
        <v>84.11</v>
      </c>
      <c r="K12" s="79">
        <v>1.77</v>
      </c>
    </row>
    <row r="13" spans="2:55">
      <c r="B13" s="78" t="s">
        <v>1137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226</v>
      </c>
      <c r="C14" t="s">
        <v>226</v>
      </c>
      <c r="D14" t="s">
        <v>226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226</v>
      </c>
      <c r="C16" t="s">
        <v>226</v>
      </c>
      <c r="D16" t="s">
        <v>226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226</v>
      </c>
      <c r="C18" t="s">
        <v>226</v>
      </c>
      <c r="D18" t="s">
        <v>226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1140</v>
      </c>
      <c r="C19" s="16"/>
      <c r="F19" s="79">
        <v>26402690</v>
      </c>
      <c r="H19" s="79">
        <v>28116.825487999999</v>
      </c>
      <c r="J19" s="79">
        <v>84.11</v>
      </c>
      <c r="K19" s="79">
        <v>1.77</v>
      </c>
    </row>
    <row r="20" spans="2:11">
      <c r="B20" t="s">
        <v>1141</v>
      </c>
      <c r="C20" t="s">
        <v>1142</v>
      </c>
      <c r="D20" t="s">
        <v>109</v>
      </c>
      <c r="E20" t="s">
        <v>1143</v>
      </c>
      <c r="F20" s="77">
        <v>686753</v>
      </c>
      <c r="G20" s="77">
        <v>100</v>
      </c>
      <c r="H20" s="77">
        <v>2400.8884880000001</v>
      </c>
      <c r="I20" s="77">
        <v>0</v>
      </c>
      <c r="J20" s="77">
        <v>7.18</v>
      </c>
      <c r="K20" s="77">
        <v>0.15</v>
      </c>
    </row>
    <row r="21" spans="2:11">
      <c r="B21" t="s">
        <v>1144</v>
      </c>
      <c r="C21" t="s">
        <v>1145</v>
      </c>
      <c r="D21" t="s">
        <v>105</v>
      </c>
      <c r="E21" t="s">
        <v>1146</v>
      </c>
      <c r="F21" s="77">
        <v>6905761</v>
      </c>
      <c r="G21" s="77">
        <v>100</v>
      </c>
      <c r="H21" s="77">
        <v>6905.7610000000004</v>
      </c>
      <c r="I21" s="77">
        <v>0</v>
      </c>
      <c r="J21" s="77">
        <v>20.66</v>
      </c>
      <c r="K21" s="77">
        <v>0.43</v>
      </c>
    </row>
    <row r="22" spans="2:11">
      <c r="B22" t="s">
        <v>1147</v>
      </c>
      <c r="C22" t="s">
        <v>1148</v>
      </c>
      <c r="D22" t="s">
        <v>105</v>
      </c>
      <c r="E22" t="s">
        <v>1149</v>
      </c>
      <c r="F22" s="77">
        <v>17170181</v>
      </c>
      <c r="G22" s="77">
        <v>100</v>
      </c>
      <c r="H22" s="77">
        <v>17170.181</v>
      </c>
      <c r="I22" s="77">
        <v>0</v>
      </c>
      <c r="J22" s="77">
        <v>51.37</v>
      </c>
      <c r="K22" s="77">
        <v>1.08</v>
      </c>
    </row>
    <row r="23" spans="2:11">
      <c r="B23" t="s">
        <v>1150</v>
      </c>
      <c r="C23" t="s">
        <v>1151</v>
      </c>
      <c r="D23" t="s">
        <v>105</v>
      </c>
      <c r="E23" t="s">
        <v>1152</v>
      </c>
      <c r="F23" s="77">
        <v>1639995</v>
      </c>
      <c r="G23" s="77">
        <v>100</v>
      </c>
      <c r="H23" s="77">
        <v>1639.9949999999999</v>
      </c>
      <c r="I23" s="77">
        <v>0</v>
      </c>
      <c r="J23" s="77">
        <v>4.91</v>
      </c>
      <c r="K23" s="77">
        <v>0.1</v>
      </c>
    </row>
    <row r="24" spans="2:11">
      <c r="B24" s="78" t="s">
        <v>265</v>
      </c>
      <c r="C24" s="16"/>
      <c r="F24" s="79">
        <v>1521449.53</v>
      </c>
      <c r="H24" s="79">
        <v>5309.9695290180371</v>
      </c>
      <c r="J24" s="79">
        <v>15.89</v>
      </c>
      <c r="K24" s="79">
        <v>0.33</v>
      </c>
    </row>
    <row r="25" spans="2:11">
      <c r="B25" s="78" t="s">
        <v>1153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226</v>
      </c>
      <c r="C26" t="s">
        <v>226</v>
      </c>
      <c r="D26" t="s">
        <v>226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1154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1155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226</v>
      </c>
      <c r="C30" t="s">
        <v>226</v>
      </c>
      <c r="D30" t="s">
        <v>226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1156</v>
      </c>
      <c r="C31" s="16"/>
      <c r="F31" s="79">
        <v>1521449.53</v>
      </c>
      <c r="H31" s="79">
        <v>5309.9695290180371</v>
      </c>
      <c r="J31" s="79">
        <v>15.89</v>
      </c>
      <c r="K31" s="79">
        <v>0.33</v>
      </c>
    </row>
    <row r="32" spans="2:11">
      <c r="B32" t="s">
        <v>1157</v>
      </c>
      <c r="C32" t="s">
        <v>1158</v>
      </c>
      <c r="D32" t="s">
        <v>109</v>
      </c>
      <c r="E32" t="s">
        <v>1159</v>
      </c>
      <c r="F32" s="77">
        <v>2579.5300000000002</v>
      </c>
      <c r="G32" s="77">
        <v>1E-4</v>
      </c>
      <c r="H32" s="77">
        <v>9.0180368800000007E-6</v>
      </c>
      <c r="I32" s="77">
        <v>0</v>
      </c>
      <c r="J32" s="77">
        <v>0</v>
      </c>
      <c r="K32" s="77">
        <v>0</v>
      </c>
    </row>
    <row r="33" spans="2:11">
      <c r="B33" t="s">
        <v>1160</v>
      </c>
      <c r="C33" t="s">
        <v>1161</v>
      </c>
      <c r="D33" t="s">
        <v>109</v>
      </c>
      <c r="E33" t="s">
        <v>1162</v>
      </c>
      <c r="F33" s="77">
        <v>723108</v>
      </c>
      <c r="G33" s="77">
        <v>100</v>
      </c>
      <c r="H33" s="77">
        <v>2527.9855680000001</v>
      </c>
      <c r="I33" s="77">
        <v>0</v>
      </c>
      <c r="J33" s="77">
        <v>7.56</v>
      </c>
      <c r="K33" s="77">
        <v>0.16</v>
      </c>
    </row>
    <row r="34" spans="2:11">
      <c r="B34" t="s">
        <v>1163</v>
      </c>
      <c r="C34" t="s">
        <v>1164</v>
      </c>
      <c r="D34" t="s">
        <v>109</v>
      </c>
      <c r="E34" t="s">
        <v>1165</v>
      </c>
      <c r="F34" s="77">
        <v>429709</v>
      </c>
      <c r="G34" s="77">
        <v>100</v>
      </c>
      <c r="H34" s="77">
        <v>1502.2626640000001</v>
      </c>
      <c r="I34" s="77">
        <v>0</v>
      </c>
      <c r="J34" s="77">
        <v>4.49</v>
      </c>
      <c r="K34" s="77">
        <v>0.09</v>
      </c>
    </row>
    <row r="35" spans="2:11">
      <c r="B35" t="s">
        <v>1166</v>
      </c>
      <c r="C35" t="s">
        <v>1167</v>
      </c>
      <c r="D35" t="s">
        <v>109</v>
      </c>
      <c r="E35" t="s">
        <v>1152</v>
      </c>
      <c r="F35" s="77">
        <v>366053</v>
      </c>
      <c r="G35" s="77">
        <v>100</v>
      </c>
      <c r="H35" s="77">
        <v>1279.721288</v>
      </c>
      <c r="I35" s="77">
        <v>0</v>
      </c>
      <c r="J35" s="77">
        <v>3.83</v>
      </c>
      <c r="K35" s="77">
        <v>0.08</v>
      </c>
    </row>
    <row r="36" spans="2:11">
      <c r="B36" t="s">
        <v>267</v>
      </c>
      <c r="C36" s="16"/>
    </row>
    <row r="37" spans="2:11">
      <c r="B37" t="s">
        <v>333</v>
      </c>
      <c r="C37" s="16"/>
    </row>
    <row r="38" spans="2:11">
      <c r="B38" t="s">
        <v>334</v>
      </c>
      <c r="C38" s="16"/>
    </row>
    <row r="39" spans="2:11">
      <c r="B39" t="s">
        <v>335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6290501</v>
      </c>
      <c r="H11" s="7"/>
      <c r="I11" s="76">
        <v>4445.2064355537996</v>
      </c>
      <c r="J11" s="7"/>
      <c r="K11" s="76">
        <v>100</v>
      </c>
      <c r="L11" s="76">
        <v>0.28000000000000003</v>
      </c>
      <c r="M11" s="16"/>
      <c r="N11" s="16"/>
      <c r="O11" s="16"/>
      <c r="P11" s="16"/>
      <c r="BG11" s="16"/>
    </row>
    <row r="12" spans="2:59">
      <c r="B12" s="78" t="s">
        <v>1168</v>
      </c>
      <c r="C12" s="16"/>
      <c r="D12" s="16"/>
      <c r="G12" s="79">
        <v>6290501</v>
      </c>
      <c r="I12" s="79">
        <v>4445.2064355537996</v>
      </c>
      <c r="K12" s="79">
        <v>100</v>
      </c>
      <c r="L12" s="79">
        <v>0.28000000000000003</v>
      </c>
    </row>
    <row r="13" spans="2:59">
      <c r="B13" t="s">
        <v>1169</v>
      </c>
      <c r="C13" t="s">
        <v>1170</v>
      </c>
      <c r="D13" t="s">
        <v>523</v>
      </c>
      <c r="E13" t="s">
        <v>105</v>
      </c>
      <c r="F13" t="s">
        <v>1171</v>
      </c>
      <c r="G13" s="77">
        <v>6290501</v>
      </c>
      <c r="H13" s="77">
        <v>70.665379999999999</v>
      </c>
      <c r="I13" s="77">
        <v>4445.2064355537996</v>
      </c>
      <c r="J13" s="77">
        <v>0</v>
      </c>
      <c r="K13" s="77">
        <v>100</v>
      </c>
      <c r="L13" s="77">
        <v>0.28000000000000003</v>
      </c>
    </row>
    <row r="14" spans="2:59">
      <c r="B14" s="78" t="s">
        <v>1053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226</v>
      </c>
      <c r="C15" t="s">
        <v>226</v>
      </c>
      <c r="D15" t="s">
        <v>226</v>
      </c>
      <c r="E15" t="s">
        <v>226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267</v>
      </c>
      <c r="C16" s="16"/>
      <c r="D16" s="16"/>
    </row>
    <row r="17" spans="2:4">
      <c r="B17" t="s">
        <v>333</v>
      </c>
      <c r="C17" s="16"/>
      <c r="D17" s="16"/>
    </row>
    <row r="18" spans="2:4">
      <c r="B18" t="s">
        <v>334</v>
      </c>
      <c r="C18" s="16"/>
      <c r="D18" s="16"/>
    </row>
    <row r="19" spans="2:4">
      <c r="B19" t="s">
        <v>335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2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226</v>
      </c>
      <c r="C16" t="s">
        <v>226</v>
      </c>
      <c r="D16" t="s">
        <v>226</v>
      </c>
      <c r="E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t="s">
        <v>226</v>
      </c>
      <c r="E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t="s">
        <v>226</v>
      </c>
      <c r="E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226</v>
      </c>
      <c r="C22" t="s">
        <v>226</v>
      </c>
      <c r="D22" t="s">
        <v>226</v>
      </c>
      <c r="E22" t="s">
        <v>226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t="s">
        <v>226</v>
      </c>
      <c r="E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267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9" workbookViewId="0">
      <selection activeCell="B41" sqref="B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</f>
        <v>65822.389351617996</v>
      </c>
      <c r="K11" s="76">
        <v>100</v>
      </c>
      <c r="L11" s="76">
        <v>4.3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f>J13+J23</f>
        <v>65822.389351617996</v>
      </c>
      <c r="K12" s="79">
        <v>100</v>
      </c>
      <c r="L12" s="79">
        <v>4.3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18441.75388</v>
      </c>
      <c r="K13" s="79">
        <v>27.02</v>
      </c>
      <c r="L13" s="79">
        <v>1.1599999999999999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152</v>
      </c>
      <c r="G14" t="s">
        <v>105</v>
      </c>
      <c r="H14" s="77">
        <v>0</v>
      </c>
      <c r="I14" s="77">
        <v>0</v>
      </c>
      <c r="J14" s="77">
        <v>56.289259999999999</v>
      </c>
      <c r="K14" s="77">
        <v>0.08</v>
      </c>
      <c r="L14" s="77">
        <v>0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152</v>
      </c>
      <c r="G15" t="s">
        <v>105</v>
      </c>
      <c r="H15" s="77">
        <v>0</v>
      </c>
      <c r="I15" s="77">
        <v>0</v>
      </c>
      <c r="J15" s="77">
        <v>2012.48586</v>
      </c>
      <c r="K15" s="77">
        <v>2.95</v>
      </c>
      <c r="L15" s="77">
        <v>0.13</v>
      </c>
    </row>
    <row r="16" spans="2:13">
      <c r="B16" t="s">
        <v>213</v>
      </c>
      <c r="C16" t="s">
        <v>214</v>
      </c>
      <c r="D16" t="s">
        <v>215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t="s">
        <v>216</v>
      </c>
      <c r="C17" t="s">
        <v>217</v>
      </c>
      <c r="D17" t="s">
        <v>218</v>
      </c>
      <c r="E17" t="s">
        <v>219</v>
      </c>
      <c r="F17" t="s">
        <v>152</v>
      </c>
      <c r="G17" t="s">
        <v>105</v>
      </c>
      <c r="H17" s="77">
        <v>0</v>
      </c>
      <c r="I17" s="77">
        <v>0</v>
      </c>
      <c r="J17" s="77">
        <v>461.49543</v>
      </c>
      <c r="K17" s="77">
        <v>0.68</v>
      </c>
      <c r="L17" s="77">
        <v>0.03</v>
      </c>
    </row>
    <row r="18" spans="2:12">
      <c r="B18" t="s">
        <v>220</v>
      </c>
      <c r="C18" t="s">
        <v>221</v>
      </c>
      <c r="D18" t="s">
        <v>222</v>
      </c>
      <c r="E18" t="s">
        <v>219</v>
      </c>
      <c r="F18" t="s">
        <v>152</v>
      </c>
      <c r="G18" t="s">
        <v>105</v>
      </c>
      <c r="H18" s="77">
        <v>0</v>
      </c>
      <c r="I18" s="77">
        <v>0</v>
      </c>
      <c r="J18" s="77">
        <v>14268.56731</v>
      </c>
      <c r="K18" s="77">
        <v>20.91</v>
      </c>
      <c r="L18" s="77">
        <v>0.9</v>
      </c>
    </row>
    <row r="19" spans="2:12">
      <c r="B19" t="s">
        <v>223</v>
      </c>
      <c r="C19" t="s">
        <v>224</v>
      </c>
      <c r="D19" t="s">
        <v>225</v>
      </c>
      <c r="E19" t="s">
        <v>226</v>
      </c>
      <c r="F19" t="s">
        <v>227</v>
      </c>
      <c r="G19" t="s">
        <v>105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228</v>
      </c>
      <c r="C20" t="s">
        <v>229</v>
      </c>
      <c r="D20" t="s">
        <v>230</v>
      </c>
      <c r="E20" t="s">
        <v>226</v>
      </c>
      <c r="F20" t="s">
        <v>227</v>
      </c>
      <c r="G20" t="s">
        <v>105</v>
      </c>
      <c r="H20" s="77">
        <v>0</v>
      </c>
      <c r="I20" s="77">
        <v>0</v>
      </c>
      <c r="J20" s="77">
        <v>1388.4160199999999</v>
      </c>
      <c r="K20" s="77">
        <v>2.0299999999999998</v>
      </c>
      <c r="L20" s="77">
        <v>0.09</v>
      </c>
    </row>
    <row r="21" spans="2:12">
      <c r="B21" t="s">
        <v>231</v>
      </c>
      <c r="C21" t="s">
        <v>232</v>
      </c>
      <c r="D21" t="s">
        <v>233</v>
      </c>
      <c r="E21" t="s">
        <v>219</v>
      </c>
      <c r="F21" t="s">
        <v>152</v>
      </c>
      <c r="G21" t="s">
        <v>105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234</v>
      </c>
      <c r="C22" t="s">
        <v>235</v>
      </c>
      <c r="D22" t="s">
        <v>236</v>
      </c>
      <c r="E22" t="s">
        <v>226</v>
      </c>
      <c r="F22" t="s">
        <v>227</v>
      </c>
      <c r="G22" t="s">
        <v>105</v>
      </c>
      <c r="H22" s="77">
        <v>0</v>
      </c>
      <c r="I22" s="77">
        <v>0</v>
      </c>
      <c r="J22" s="77">
        <v>254.5</v>
      </c>
      <c r="K22" s="77">
        <v>0.37</v>
      </c>
      <c r="L22" s="77">
        <v>0.02</v>
      </c>
    </row>
    <row r="23" spans="2:12">
      <c r="B23" s="78" t="s">
        <v>237</v>
      </c>
      <c r="D23" s="16"/>
      <c r="I23" s="79">
        <v>0</v>
      </c>
      <c r="J23" s="79">
        <f>SUM(J24:J31)</f>
        <v>47380.635471617999</v>
      </c>
      <c r="K23" s="79">
        <v>72.87</v>
      </c>
      <c r="L23" s="79">
        <v>3.13</v>
      </c>
    </row>
    <row r="24" spans="2:12">
      <c r="B24" t="s">
        <v>238</v>
      </c>
      <c r="C24" t="s">
        <v>239</v>
      </c>
      <c r="D24" t="s">
        <v>240</v>
      </c>
      <c r="E24" t="s">
        <v>226</v>
      </c>
      <c r="F24" t="s">
        <v>227</v>
      </c>
      <c r="G24" t="s">
        <v>113</v>
      </c>
      <c r="H24" s="77">
        <v>0</v>
      </c>
      <c r="I24" s="77">
        <v>0</v>
      </c>
      <c r="J24" s="77">
        <v>2.0059838929999998</v>
      </c>
      <c r="K24" s="77">
        <v>0</v>
      </c>
      <c r="L24" s="77">
        <v>0</v>
      </c>
    </row>
    <row r="25" spans="2:12">
      <c r="B25" t="s">
        <v>241</v>
      </c>
      <c r="C25" t="s">
        <v>242</v>
      </c>
      <c r="D25" t="s">
        <v>222</v>
      </c>
      <c r="E25" t="s">
        <v>219</v>
      </c>
      <c r="F25" t="s">
        <v>152</v>
      </c>
      <c r="G25" t="s">
        <v>113</v>
      </c>
      <c r="H25" s="77">
        <v>0</v>
      </c>
      <c r="I25" s="77">
        <v>0</v>
      </c>
      <c r="J25" s="77">
        <v>8310.4681716449995</v>
      </c>
      <c r="K25" s="77">
        <v>12.18</v>
      </c>
      <c r="L25" s="77">
        <v>0.52</v>
      </c>
    </row>
    <row r="26" spans="2:12">
      <c r="B26" t="s">
        <v>243</v>
      </c>
      <c r="C26" t="s">
        <v>244</v>
      </c>
      <c r="D26" t="s">
        <v>240</v>
      </c>
      <c r="E26" t="s">
        <v>226</v>
      </c>
      <c r="F26" t="s">
        <v>227</v>
      </c>
      <c r="G26" t="s">
        <v>109</v>
      </c>
      <c r="H26" s="77">
        <v>0</v>
      </c>
      <c r="I26" s="77">
        <v>0</v>
      </c>
      <c r="J26" s="77">
        <v>11641.57242808</v>
      </c>
      <c r="K26" s="77">
        <v>17.059999999999999</v>
      </c>
      <c r="L26" s="77">
        <v>0.73</v>
      </c>
    </row>
    <row r="27" spans="2:12">
      <c r="B27" t="s">
        <v>245</v>
      </c>
      <c r="C27" t="s">
        <v>246</v>
      </c>
      <c r="D27" t="s">
        <v>207</v>
      </c>
      <c r="E27" t="s">
        <v>208</v>
      </c>
      <c r="F27" t="s">
        <v>152</v>
      </c>
      <c r="G27" t="s">
        <v>109</v>
      </c>
      <c r="H27" s="77">
        <v>0</v>
      </c>
      <c r="I27" s="77">
        <v>0</v>
      </c>
      <c r="J27" s="77">
        <v>795.01277440000001</v>
      </c>
      <c r="K27" s="77">
        <v>1.1599999999999999</v>
      </c>
      <c r="L27" s="77">
        <v>0.05</v>
      </c>
    </row>
    <row r="28" spans="2:12">
      <c r="B28" t="s">
        <v>247</v>
      </c>
      <c r="C28" t="s">
        <v>248</v>
      </c>
      <c r="D28" t="s">
        <v>211</v>
      </c>
      <c r="E28" t="s">
        <v>212</v>
      </c>
      <c r="F28" t="s">
        <v>152</v>
      </c>
      <c r="G28" t="s">
        <v>109</v>
      </c>
      <c r="H28" s="77">
        <v>0</v>
      </c>
      <c r="I28" s="77">
        <v>0</v>
      </c>
      <c r="J28" s="77">
        <v>446.30285600000002</v>
      </c>
      <c r="K28" s="77">
        <v>0.65</v>
      </c>
      <c r="L28" s="77">
        <v>0.03</v>
      </c>
    </row>
    <row r="29" spans="2:12">
      <c r="B29" t="s">
        <v>249</v>
      </c>
      <c r="C29" t="s">
        <v>250</v>
      </c>
      <c r="D29" t="s">
        <v>251</v>
      </c>
      <c r="E29" t="s">
        <v>219</v>
      </c>
      <c r="F29" t="s">
        <v>152</v>
      </c>
      <c r="G29" t="s">
        <v>109</v>
      </c>
      <c r="H29" s="77">
        <v>0</v>
      </c>
      <c r="I29" s="77">
        <v>0</v>
      </c>
      <c r="J29" s="77">
        <v>1850.3093212799999</v>
      </c>
      <c r="K29" s="77">
        <v>2.71</v>
      </c>
      <c r="L29" s="77">
        <v>0.12</v>
      </c>
    </row>
    <row r="30" spans="2:12">
      <c r="B30" t="s">
        <v>252</v>
      </c>
      <c r="C30" t="s">
        <v>253</v>
      </c>
      <c r="D30" t="s">
        <v>218</v>
      </c>
      <c r="E30" t="s">
        <v>219</v>
      </c>
      <c r="F30" t="s">
        <v>152</v>
      </c>
      <c r="G30" t="s">
        <v>109</v>
      </c>
      <c r="H30" s="77">
        <v>0</v>
      </c>
      <c r="I30" s="77">
        <v>0</v>
      </c>
      <c r="J30" s="77">
        <v>5099.0157059200001</v>
      </c>
      <c r="K30" s="77">
        <v>7.47</v>
      </c>
      <c r="L30" s="77">
        <v>0.32</v>
      </c>
    </row>
    <row r="31" spans="2:12">
      <c r="B31" t="s">
        <v>254</v>
      </c>
      <c r="C31" t="s">
        <v>255</v>
      </c>
      <c r="D31" t="s">
        <v>222</v>
      </c>
      <c r="E31" t="s">
        <v>219</v>
      </c>
      <c r="F31" t="s">
        <v>152</v>
      </c>
      <c r="G31" t="s">
        <v>109</v>
      </c>
      <c r="H31" s="77">
        <v>0</v>
      </c>
      <c r="I31" s="77">
        <v>0</v>
      </c>
      <c r="J31" s="77">
        <f>21587.9482304-2352</f>
        <v>19235.948230400001</v>
      </c>
      <c r="K31" s="77">
        <v>31.63</v>
      </c>
      <c r="L31" s="77">
        <v>1.36</v>
      </c>
    </row>
    <row r="32" spans="2:12">
      <c r="B32" s="78" t="s">
        <v>256</v>
      </c>
      <c r="D32" s="16"/>
      <c r="I32" s="79">
        <v>0</v>
      </c>
      <c r="J32" s="79">
        <v>70.530609999999996</v>
      </c>
      <c r="K32" s="79">
        <v>0.1</v>
      </c>
      <c r="L32" s="79">
        <v>0</v>
      </c>
    </row>
    <row r="33" spans="2:12">
      <c r="B33" t="s">
        <v>257</v>
      </c>
      <c r="C33" t="s">
        <v>258</v>
      </c>
      <c r="D33" t="s">
        <v>251</v>
      </c>
      <c r="E33" t="s">
        <v>219</v>
      </c>
      <c r="F33" t="s">
        <v>152</v>
      </c>
      <c r="G33" t="s">
        <v>105</v>
      </c>
      <c r="H33" s="77">
        <v>0</v>
      </c>
      <c r="I33" s="77">
        <v>0</v>
      </c>
      <c r="J33" s="77">
        <v>58.935609999999997</v>
      </c>
      <c r="K33" s="77">
        <v>0.09</v>
      </c>
      <c r="L33" s="77">
        <v>0</v>
      </c>
    </row>
    <row r="34" spans="2:12">
      <c r="B34" t="s">
        <v>259</v>
      </c>
      <c r="C34" t="s">
        <v>260</v>
      </c>
      <c r="D34" t="s">
        <v>218</v>
      </c>
      <c r="E34" t="s">
        <v>219</v>
      </c>
      <c r="F34" t="s">
        <v>152</v>
      </c>
      <c r="G34" t="s">
        <v>105</v>
      </c>
      <c r="H34" s="77">
        <v>0</v>
      </c>
      <c r="I34" s="77">
        <v>0</v>
      </c>
      <c r="J34" s="77">
        <v>11.595000000000001</v>
      </c>
      <c r="K34" s="77">
        <v>0.02</v>
      </c>
      <c r="L34" s="77">
        <v>0</v>
      </c>
    </row>
    <row r="35" spans="2:12">
      <c r="B35" s="78" t="s">
        <v>261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262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s="16"/>
      <c r="E38" t="s">
        <v>226</v>
      </c>
      <c r="G38" t="s">
        <v>226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263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s="16"/>
      <c r="E40" t="s">
        <v>226</v>
      </c>
      <c r="G40" t="s">
        <v>226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264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s="16"/>
      <c r="E42" t="s">
        <v>226</v>
      </c>
      <c r="G42" t="s">
        <v>226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265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266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226</v>
      </c>
      <c r="C45" t="s">
        <v>226</v>
      </c>
      <c r="D45" s="16"/>
      <c r="E45" t="s">
        <v>226</v>
      </c>
      <c r="G45" t="s">
        <v>226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264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226</v>
      </c>
      <c r="C47" t="s">
        <v>226</v>
      </c>
      <c r="D47" s="16"/>
      <c r="E47" t="s">
        <v>226</v>
      </c>
      <c r="G47" t="s">
        <v>226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267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-8440000</v>
      </c>
      <c r="H11" s="7"/>
      <c r="I11" s="76">
        <v>-182.25412237824659</v>
      </c>
      <c r="J11" s="76">
        <v>100</v>
      </c>
      <c r="K11" s="76">
        <v>-0.01</v>
      </c>
      <c r="AW11" s="16"/>
    </row>
    <row r="12" spans="2:49">
      <c r="B12" s="78" t="s">
        <v>203</v>
      </c>
      <c r="C12" s="16"/>
      <c r="D12" s="16"/>
      <c r="G12" s="79">
        <v>-8440000</v>
      </c>
      <c r="I12" s="79">
        <v>-182.25412237824659</v>
      </c>
      <c r="J12" s="79">
        <v>100</v>
      </c>
      <c r="K12" s="79">
        <v>-0.01</v>
      </c>
    </row>
    <row r="13" spans="2:49">
      <c r="B13" s="78" t="s">
        <v>1062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1063</v>
      </c>
      <c r="C15" s="16"/>
      <c r="D15" s="16"/>
      <c r="G15" s="79">
        <v>-8440000</v>
      </c>
      <c r="I15" s="79">
        <v>-182.25412237824659</v>
      </c>
      <c r="J15" s="79">
        <v>100</v>
      </c>
      <c r="K15" s="79">
        <v>-0.01</v>
      </c>
    </row>
    <row r="16" spans="2:49">
      <c r="B16" t="s">
        <v>1173</v>
      </c>
      <c r="C16" t="s">
        <v>1174</v>
      </c>
      <c r="D16" t="s">
        <v>126</v>
      </c>
      <c r="E16" t="s">
        <v>113</v>
      </c>
      <c r="F16" t="s">
        <v>711</v>
      </c>
      <c r="G16" s="77">
        <v>-13900000</v>
      </c>
      <c r="H16" s="77">
        <v>0.34029237239058707</v>
      </c>
      <c r="I16" s="77">
        <v>-47.300639762291603</v>
      </c>
      <c r="J16" s="77">
        <v>25.95</v>
      </c>
      <c r="K16" s="77">
        <v>0</v>
      </c>
    </row>
    <row r="17" spans="2:11">
      <c r="B17" t="s">
        <v>1175</v>
      </c>
      <c r="C17" t="s">
        <v>1176</v>
      </c>
      <c r="D17" t="s">
        <v>126</v>
      </c>
      <c r="E17" t="s">
        <v>109</v>
      </c>
      <c r="F17" t="s">
        <v>711</v>
      </c>
      <c r="G17" s="77">
        <v>5460000</v>
      </c>
      <c r="H17" s="77">
        <v>-2.4716755057867217</v>
      </c>
      <c r="I17" s="77">
        <v>-134.95348261595501</v>
      </c>
      <c r="J17" s="77">
        <v>74.05</v>
      </c>
      <c r="K17" s="77">
        <v>-0.01</v>
      </c>
    </row>
    <row r="18" spans="2:11">
      <c r="B18" s="78" t="s">
        <v>1172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226</v>
      </c>
      <c r="C19" t="s">
        <v>226</v>
      </c>
      <c r="D19" t="s">
        <v>226</v>
      </c>
      <c r="E19" t="s">
        <v>226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1064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226</v>
      </c>
      <c r="C21" t="s">
        <v>226</v>
      </c>
      <c r="D21" t="s">
        <v>226</v>
      </c>
      <c r="E21" t="s">
        <v>226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608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226</v>
      </c>
      <c r="C23" t="s">
        <v>226</v>
      </c>
      <c r="D23" t="s">
        <v>226</v>
      </c>
      <c r="E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265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1062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226</v>
      </c>
      <c r="C26" t="s">
        <v>226</v>
      </c>
      <c r="D26" t="s">
        <v>226</v>
      </c>
      <c r="E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1065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1064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t="s">
        <v>226</v>
      </c>
      <c r="D30" t="s">
        <v>226</v>
      </c>
      <c r="E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608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267</v>
      </c>
      <c r="C33" s="16"/>
      <c r="D33" s="16"/>
    </row>
    <row r="34" spans="2:4">
      <c r="B34" t="s">
        <v>333</v>
      </c>
      <c r="C34" s="16"/>
      <c r="D34" s="16"/>
    </row>
    <row r="35" spans="2:4">
      <c r="B35" t="s">
        <v>334</v>
      </c>
      <c r="C35" s="16"/>
      <c r="D35" s="16"/>
    </row>
    <row r="36" spans="2:4">
      <c r="B36" t="s">
        <v>335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985.88</v>
      </c>
      <c r="M11" s="7"/>
      <c r="N11" s="76">
        <v>164.88708920319999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265</v>
      </c>
      <c r="D26" s="16"/>
      <c r="H26" s="79">
        <v>0</v>
      </c>
      <c r="K26" s="79">
        <v>0</v>
      </c>
      <c r="L26" s="79">
        <v>985.88</v>
      </c>
      <c r="N26" s="79">
        <v>164.88708920319999</v>
      </c>
      <c r="P26" s="79">
        <v>100</v>
      </c>
      <c r="Q26" s="79">
        <v>0.01</v>
      </c>
    </row>
    <row r="27" spans="2:17">
      <c r="B27" s="78" t="s">
        <v>1067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D28" s="16"/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1069</v>
      </c>
      <c r="D31" s="16"/>
      <c r="H31" s="79">
        <v>0</v>
      </c>
      <c r="K31" s="79">
        <v>0</v>
      </c>
      <c r="L31" s="79">
        <v>985.88</v>
      </c>
      <c r="N31" s="79">
        <v>164.88708920319999</v>
      </c>
      <c r="P31" s="79">
        <v>100</v>
      </c>
      <c r="Q31" s="79">
        <v>0.01</v>
      </c>
    </row>
    <row r="32" spans="2:17">
      <c r="B32" s="78" t="s">
        <v>1070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1073</v>
      </c>
      <c r="D38" s="16"/>
      <c r="H38" s="79">
        <v>0</v>
      </c>
      <c r="K38" s="79">
        <v>0</v>
      </c>
      <c r="L38" s="79">
        <v>985.88</v>
      </c>
      <c r="N38" s="79">
        <v>164.88708920319999</v>
      </c>
      <c r="P38" s="79">
        <v>100</v>
      </c>
      <c r="Q38" s="79">
        <v>0.01</v>
      </c>
    </row>
    <row r="39" spans="2:17">
      <c r="B39" t="s">
        <v>1177</v>
      </c>
      <c r="C39" t="s">
        <v>1178</v>
      </c>
      <c r="D39" s="16"/>
      <c r="E39" t="s">
        <v>226</v>
      </c>
      <c r="F39" t="s">
        <v>227</v>
      </c>
      <c r="G39" t="s">
        <v>1179</v>
      </c>
      <c r="I39" t="s">
        <v>109</v>
      </c>
      <c r="J39" s="77">
        <v>0</v>
      </c>
      <c r="K39" s="77">
        <v>0</v>
      </c>
      <c r="L39" s="77">
        <v>985.88</v>
      </c>
      <c r="M39" s="77">
        <v>4784</v>
      </c>
      <c r="N39" s="77">
        <v>164.88708920319999</v>
      </c>
      <c r="O39" s="77">
        <v>0</v>
      </c>
      <c r="P39" s="77">
        <v>100</v>
      </c>
      <c r="Q39" s="77">
        <v>0.01</v>
      </c>
    </row>
    <row r="40" spans="2:17">
      <c r="B40" t="s">
        <v>267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1"/>
  <sheetViews>
    <sheetView rightToLeft="1" topLeftCell="A30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2.2400000000000002</v>
      </c>
      <c r="J11" s="18"/>
      <c r="K11" s="18"/>
      <c r="L11" s="76">
        <v>3.94</v>
      </c>
      <c r="M11" s="76">
        <v>35363657.939999998</v>
      </c>
      <c r="N11" s="7"/>
      <c r="O11" s="76">
        <v>36401.152697839505</v>
      </c>
      <c r="P11" s="76">
        <v>100</v>
      </c>
      <c r="Q11" s="76">
        <v>2.29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2.2400000000000002</v>
      </c>
      <c r="L12" s="79">
        <v>3.94</v>
      </c>
      <c r="M12" s="79">
        <v>35363657.939999998</v>
      </c>
      <c r="O12" s="79">
        <v>36401.152697839505</v>
      </c>
      <c r="P12" s="79">
        <v>100</v>
      </c>
      <c r="Q12" s="79">
        <v>2.29</v>
      </c>
    </row>
    <row r="13" spans="2:59">
      <c r="B13" s="78" t="s">
        <v>1180</v>
      </c>
      <c r="I13" s="79">
        <v>2.4700000000000002</v>
      </c>
      <c r="L13" s="79">
        <v>4.22</v>
      </c>
      <c r="M13" s="79">
        <v>29349682.73</v>
      </c>
      <c r="O13" s="79">
        <v>29887.539481637505</v>
      </c>
      <c r="P13" s="79">
        <v>82.11</v>
      </c>
      <c r="Q13" s="79">
        <v>1.88</v>
      </c>
    </row>
    <row r="14" spans="2:59">
      <c r="B14" t="s">
        <v>1181</v>
      </c>
      <c r="C14" t="s">
        <v>1182</v>
      </c>
      <c r="D14" t="s">
        <v>1183</v>
      </c>
      <c r="E14" t="s">
        <v>1184</v>
      </c>
      <c r="F14" t="s">
        <v>212</v>
      </c>
      <c r="G14" t="s">
        <v>1185</v>
      </c>
      <c r="H14" t="s">
        <v>152</v>
      </c>
      <c r="I14" s="77">
        <v>2.94</v>
      </c>
      <c r="J14" t="s">
        <v>105</v>
      </c>
      <c r="K14" s="77">
        <v>2.1</v>
      </c>
      <c r="L14" s="77">
        <v>-0.1</v>
      </c>
      <c r="M14" s="77">
        <v>78094</v>
      </c>
      <c r="N14" s="77">
        <v>101.77062219592658</v>
      </c>
      <c r="O14" s="77">
        <v>79.476749697686898</v>
      </c>
      <c r="P14" s="77">
        <v>0.22</v>
      </c>
      <c r="Q14" s="77">
        <v>0.01</v>
      </c>
    </row>
    <row r="15" spans="2:59">
      <c r="B15" t="s">
        <v>1186</v>
      </c>
      <c r="C15" t="s">
        <v>1182</v>
      </c>
      <c r="D15" t="s">
        <v>1187</v>
      </c>
      <c r="E15" t="s">
        <v>1184</v>
      </c>
      <c r="F15" t="s">
        <v>212</v>
      </c>
      <c r="G15" t="s">
        <v>655</v>
      </c>
      <c r="H15" t="s">
        <v>152</v>
      </c>
      <c r="I15" s="77">
        <v>2.94</v>
      </c>
      <c r="J15" t="s">
        <v>105</v>
      </c>
      <c r="K15" s="77">
        <v>2.1</v>
      </c>
      <c r="L15" s="77">
        <v>-0.12</v>
      </c>
      <c r="M15" s="77">
        <v>271180.56</v>
      </c>
      <c r="N15" s="77">
        <v>101.85115019569139</v>
      </c>
      <c r="O15" s="77">
        <v>276.20051946711698</v>
      </c>
      <c r="P15" s="77">
        <v>0.76</v>
      </c>
      <c r="Q15" s="77">
        <v>0.02</v>
      </c>
    </row>
    <row r="16" spans="2:59">
      <c r="B16" t="s">
        <v>1188</v>
      </c>
      <c r="C16" t="s">
        <v>1182</v>
      </c>
      <c r="D16" t="s">
        <v>1189</v>
      </c>
      <c r="E16" t="s">
        <v>1184</v>
      </c>
      <c r="F16" t="s">
        <v>212</v>
      </c>
      <c r="G16" t="s">
        <v>1190</v>
      </c>
      <c r="H16" t="s">
        <v>152</v>
      </c>
      <c r="I16" s="77">
        <v>4.8099999999999996</v>
      </c>
      <c r="J16" t="s">
        <v>105</v>
      </c>
      <c r="K16" s="77">
        <v>2.1</v>
      </c>
      <c r="L16" s="77">
        <v>0.09</v>
      </c>
      <c r="M16" s="77">
        <v>250000</v>
      </c>
      <c r="N16" s="77">
        <v>101.9761368969988</v>
      </c>
      <c r="O16" s="77">
        <v>254.940342242497</v>
      </c>
      <c r="P16" s="77">
        <v>0.7</v>
      </c>
      <c r="Q16" s="77">
        <v>0.02</v>
      </c>
    </row>
    <row r="17" spans="2:17">
      <c r="B17" t="s">
        <v>1191</v>
      </c>
      <c r="C17" t="s">
        <v>1182</v>
      </c>
      <c r="D17" t="s">
        <v>1192</v>
      </c>
      <c r="E17" t="s">
        <v>1184</v>
      </c>
      <c r="F17" t="s">
        <v>212</v>
      </c>
      <c r="G17" t="s">
        <v>396</v>
      </c>
      <c r="H17" t="s">
        <v>152</v>
      </c>
      <c r="I17" s="77">
        <v>5.78</v>
      </c>
      <c r="J17" t="s">
        <v>105</v>
      </c>
      <c r="K17" s="77">
        <v>2.1</v>
      </c>
      <c r="L17" s="77">
        <v>0.38</v>
      </c>
      <c r="M17" s="77">
        <v>187760</v>
      </c>
      <c r="N17" s="77">
        <v>100.742381992696</v>
      </c>
      <c r="O17" s="77">
        <v>189.153896429486</v>
      </c>
      <c r="P17" s="77">
        <v>0.52</v>
      </c>
      <c r="Q17" s="77">
        <v>0.01</v>
      </c>
    </row>
    <row r="18" spans="2:17">
      <c r="B18" t="s">
        <v>1193</v>
      </c>
      <c r="C18" t="s">
        <v>1182</v>
      </c>
      <c r="D18" t="s">
        <v>1194</v>
      </c>
      <c r="E18" t="s">
        <v>1184</v>
      </c>
      <c r="F18" t="s">
        <v>212</v>
      </c>
      <c r="G18" t="s">
        <v>396</v>
      </c>
      <c r="H18" t="s">
        <v>152</v>
      </c>
      <c r="I18" s="77">
        <v>5.78</v>
      </c>
      <c r="J18" t="s">
        <v>105</v>
      </c>
      <c r="K18" s="77">
        <v>2.1</v>
      </c>
      <c r="L18" s="77">
        <v>0.38</v>
      </c>
      <c r="M18" s="77">
        <v>250000</v>
      </c>
      <c r="N18" s="77">
        <v>100.742381992696</v>
      </c>
      <c r="O18" s="77">
        <v>251.85595498174001</v>
      </c>
      <c r="P18" s="77">
        <v>0.69</v>
      </c>
      <c r="Q18" s="77">
        <v>0.02</v>
      </c>
    </row>
    <row r="19" spans="2:17">
      <c r="B19" t="s">
        <v>1195</v>
      </c>
      <c r="C19" t="s">
        <v>1182</v>
      </c>
      <c r="D19" t="s">
        <v>1196</v>
      </c>
      <c r="E19" t="s">
        <v>1184</v>
      </c>
      <c r="F19" t="s">
        <v>212</v>
      </c>
      <c r="G19" t="s">
        <v>1190</v>
      </c>
      <c r="H19" t="s">
        <v>152</v>
      </c>
      <c r="I19" s="77">
        <v>5.78</v>
      </c>
      <c r="J19" t="s">
        <v>105</v>
      </c>
      <c r="K19" s="77">
        <v>2.1</v>
      </c>
      <c r="L19" s="77">
        <v>0.38</v>
      </c>
      <c r="M19" s="77">
        <v>350000</v>
      </c>
      <c r="N19" s="77">
        <v>100.742381992696</v>
      </c>
      <c r="O19" s="77">
        <v>352.59833697443599</v>
      </c>
      <c r="P19" s="77">
        <v>0.97</v>
      </c>
      <c r="Q19" s="77">
        <v>0.02</v>
      </c>
    </row>
    <row r="20" spans="2:17">
      <c r="B20" t="s">
        <v>1197</v>
      </c>
      <c r="C20" t="s">
        <v>1182</v>
      </c>
      <c r="D20" t="s">
        <v>1198</v>
      </c>
      <c r="E20" t="s">
        <v>1184</v>
      </c>
      <c r="F20" t="s">
        <v>212</v>
      </c>
      <c r="G20" t="s">
        <v>1143</v>
      </c>
      <c r="H20" t="s">
        <v>152</v>
      </c>
      <c r="I20" s="77">
        <v>5.86</v>
      </c>
      <c r="J20" t="s">
        <v>105</v>
      </c>
      <c r="K20" s="77">
        <v>2.1</v>
      </c>
      <c r="L20" s="77">
        <v>0.44</v>
      </c>
      <c r="M20" s="77">
        <v>200000</v>
      </c>
      <c r="N20" s="77">
        <v>100.354329228859</v>
      </c>
      <c r="O20" s="77">
        <v>200.708658457718</v>
      </c>
      <c r="P20" s="77">
        <v>0.55000000000000004</v>
      </c>
      <c r="Q20" s="77">
        <v>0.01</v>
      </c>
    </row>
    <row r="21" spans="2:17">
      <c r="B21" t="s">
        <v>1199</v>
      </c>
      <c r="C21" t="s">
        <v>1182</v>
      </c>
      <c r="D21" t="s">
        <v>1200</v>
      </c>
      <c r="E21" t="s">
        <v>1184</v>
      </c>
      <c r="F21" t="s">
        <v>212</v>
      </c>
      <c r="G21" t="s">
        <v>1201</v>
      </c>
      <c r="H21" t="s">
        <v>152</v>
      </c>
      <c r="I21" s="77">
        <v>0.19</v>
      </c>
      <c r="J21" t="s">
        <v>105</v>
      </c>
      <c r="K21" s="77">
        <v>5.8</v>
      </c>
      <c r="L21" s="77">
        <v>153.46</v>
      </c>
      <c r="M21" s="77">
        <v>16939.349999999999</v>
      </c>
      <c r="N21" s="77">
        <v>100.28207160778247</v>
      </c>
      <c r="O21" s="77">
        <v>16.987131096892899</v>
      </c>
      <c r="P21" s="77">
        <v>0.05</v>
      </c>
      <c r="Q21" s="77">
        <v>0</v>
      </c>
    </row>
    <row r="22" spans="2:17">
      <c r="B22" t="s">
        <v>1202</v>
      </c>
      <c r="C22" t="s">
        <v>1182</v>
      </c>
      <c r="D22" t="s">
        <v>1203</v>
      </c>
      <c r="E22" t="s">
        <v>1184</v>
      </c>
      <c r="F22" t="s">
        <v>212</v>
      </c>
      <c r="G22" t="s">
        <v>1204</v>
      </c>
      <c r="H22" t="s">
        <v>152</v>
      </c>
      <c r="I22" s="77">
        <v>0.23</v>
      </c>
      <c r="J22" t="s">
        <v>105</v>
      </c>
      <c r="K22" s="77">
        <v>5.8</v>
      </c>
      <c r="L22" s="77">
        <v>92.62</v>
      </c>
      <c r="M22" s="77">
        <v>426162.43</v>
      </c>
      <c r="N22" s="77">
        <v>100.64973561413309</v>
      </c>
      <c r="O22" s="77">
        <v>428.93135908176498</v>
      </c>
      <c r="P22" s="77">
        <v>1.18</v>
      </c>
      <c r="Q22" s="77">
        <v>0.03</v>
      </c>
    </row>
    <row r="23" spans="2:17">
      <c r="B23" t="s">
        <v>1205</v>
      </c>
      <c r="C23" t="s">
        <v>1182</v>
      </c>
      <c r="D23" t="s">
        <v>1206</v>
      </c>
      <c r="E23" t="s">
        <v>1184</v>
      </c>
      <c r="F23" t="s">
        <v>212</v>
      </c>
      <c r="G23" t="s">
        <v>1207</v>
      </c>
      <c r="H23" t="s">
        <v>152</v>
      </c>
      <c r="I23" s="77">
        <v>0.28000000000000003</v>
      </c>
      <c r="J23" t="s">
        <v>105</v>
      </c>
      <c r="K23" s="77">
        <v>5.8</v>
      </c>
      <c r="L23" s="77">
        <v>63.03</v>
      </c>
      <c r="M23" s="77">
        <v>20045.04</v>
      </c>
      <c r="N23" s="77">
        <v>100.81981662977525</v>
      </c>
      <c r="O23" s="77">
        <v>20.209372571365101</v>
      </c>
      <c r="P23" s="77">
        <v>0.06</v>
      </c>
      <c r="Q23" s="77">
        <v>0</v>
      </c>
    </row>
    <row r="24" spans="2:17">
      <c r="B24" t="s">
        <v>1208</v>
      </c>
      <c r="C24" t="s">
        <v>1182</v>
      </c>
      <c r="D24" t="s">
        <v>1209</v>
      </c>
      <c r="E24" t="s">
        <v>1184</v>
      </c>
      <c r="F24" t="s">
        <v>212</v>
      </c>
      <c r="G24" t="s">
        <v>1210</v>
      </c>
      <c r="H24" t="s">
        <v>152</v>
      </c>
      <c r="I24" s="77">
        <v>0.32</v>
      </c>
      <c r="J24" t="s">
        <v>105</v>
      </c>
      <c r="K24" s="77">
        <v>5.8</v>
      </c>
      <c r="L24" s="77">
        <v>46.27</v>
      </c>
      <c r="M24" s="77">
        <v>114353.46</v>
      </c>
      <c r="N24" s="77">
        <v>101.92162523006738</v>
      </c>
      <c r="O24" s="77">
        <v>116.55090493881499</v>
      </c>
      <c r="P24" s="77">
        <v>0.32</v>
      </c>
      <c r="Q24" s="77">
        <v>0.01</v>
      </c>
    </row>
    <row r="25" spans="2:17">
      <c r="B25" t="s">
        <v>1211</v>
      </c>
      <c r="C25" t="s">
        <v>1182</v>
      </c>
      <c r="D25" t="s">
        <v>1212</v>
      </c>
      <c r="E25" t="s">
        <v>1184</v>
      </c>
      <c r="F25" t="s">
        <v>212</v>
      </c>
      <c r="G25" t="s">
        <v>1213</v>
      </c>
      <c r="H25" t="s">
        <v>152</v>
      </c>
      <c r="I25" s="77">
        <v>0.36</v>
      </c>
      <c r="J25" t="s">
        <v>105</v>
      </c>
      <c r="K25" s="77">
        <v>5.8</v>
      </c>
      <c r="L25" s="77">
        <v>35.69</v>
      </c>
      <c r="M25" s="77">
        <v>142394.01999999999</v>
      </c>
      <c r="N25" s="77">
        <v>102.83381349277448</v>
      </c>
      <c r="O25" s="77">
        <v>146.429200951664</v>
      </c>
      <c r="P25" s="77">
        <v>0.4</v>
      </c>
      <c r="Q25" s="77">
        <v>0.01</v>
      </c>
    </row>
    <row r="26" spans="2:17">
      <c r="B26" t="s">
        <v>1214</v>
      </c>
      <c r="C26" t="s">
        <v>1182</v>
      </c>
      <c r="D26" t="s">
        <v>1215</v>
      </c>
      <c r="E26" t="s">
        <v>1184</v>
      </c>
      <c r="F26" t="s">
        <v>212</v>
      </c>
      <c r="G26" t="s">
        <v>1216</v>
      </c>
      <c r="H26" t="s">
        <v>152</v>
      </c>
      <c r="I26" s="77">
        <v>0.4</v>
      </c>
      <c r="J26" t="s">
        <v>105</v>
      </c>
      <c r="K26" s="77">
        <v>5.8</v>
      </c>
      <c r="L26" s="77">
        <v>28.56</v>
      </c>
      <c r="M26" s="77">
        <v>65037.46</v>
      </c>
      <c r="N26" s="77">
        <v>102.70755718695318</v>
      </c>
      <c r="O26" s="77">
        <v>66.798386422441794</v>
      </c>
      <c r="P26" s="77">
        <v>0.18</v>
      </c>
      <c r="Q26" s="77">
        <v>0</v>
      </c>
    </row>
    <row r="27" spans="2:17">
      <c r="B27" t="s">
        <v>1217</v>
      </c>
      <c r="C27" t="s">
        <v>1182</v>
      </c>
      <c r="D27" t="s">
        <v>1218</v>
      </c>
      <c r="E27" t="s">
        <v>1184</v>
      </c>
      <c r="F27" t="s">
        <v>212</v>
      </c>
      <c r="G27" t="s">
        <v>1219</v>
      </c>
      <c r="H27" t="s">
        <v>152</v>
      </c>
      <c r="I27" s="77">
        <v>0.44</v>
      </c>
      <c r="J27" t="s">
        <v>105</v>
      </c>
      <c r="K27" s="77">
        <v>5.8</v>
      </c>
      <c r="L27" s="77">
        <v>23.43</v>
      </c>
      <c r="M27" s="77">
        <v>27423.9</v>
      </c>
      <c r="N27" s="77">
        <v>102.29393031703587</v>
      </c>
      <c r="O27" s="77">
        <v>28.052985156213602</v>
      </c>
      <c r="P27" s="77">
        <v>0.08</v>
      </c>
      <c r="Q27" s="77">
        <v>0</v>
      </c>
    </row>
    <row r="28" spans="2:17">
      <c r="B28" t="s">
        <v>1220</v>
      </c>
      <c r="C28" t="s">
        <v>1182</v>
      </c>
      <c r="D28" t="s">
        <v>1221</v>
      </c>
      <c r="E28" t="s">
        <v>1184</v>
      </c>
      <c r="F28" t="s">
        <v>212</v>
      </c>
      <c r="G28" t="s">
        <v>1222</v>
      </c>
      <c r="H28" t="s">
        <v>152</v>
      </c>
      <c r="I28" s="77">
        <v>0.48</v>
      </c>
      <c r="J28" t="s">
        <v>105</v>
      </c>
      <c r="K28" s="77">
        <v>5.8</v>
      </c>
      <c r="L28" s="77">
        <v>19.66</v>
      </c>
      <c r="M28" s="77">
        <v>201710.59</v>
      </c>
      <c r="N28" s="77">
        <v>102.29210660696594</v>
      </c>
      <c r="O28" s="77">
        <v>206.33401176033999</v>
      </c>
      <c r="P28" s="77">
        <v>0.56999999999999995</v>
      </c>
      <c r="Q28" s="77">
        <v>0.01</v>
      </c>
    </row>
    <row r="29" spans="2:17">
      <c r="B29" t="s">
        <v>1223</v>
      </c>
      <c r="C29" t="s">
        <v>1182</v>
      </c>
      <c r="D29" t="s">
        <v>1224</v>
      </c>
      <c r="E29" t="s">
        <v>1184</v>
      </c>
      <c r="F29" t="s">
        <v>212</v>
      </c>
      <c r="G29" t="s">
        <v>1225</v>
      </c>
      <c r="H29" t="s">
        <v>152</v>
      </c>
      <c r="I29" s="77">
        <v>0.53</v>
      </c>
      <c r="J29" t="s">
        <v>105</v>
      </c>
      <c r="K29" s="77">
        <v>5.8</v>
      </c>
      <c r="L29" s="77">
        <v>16.79</v>
      </c>
      <c r="M29" s="77">
        <v>258510.71</v>
      </c>
      <c r="N29" s="77">
        <v>102.18573765517104</v>
      </c>
      <c r="O29" s="77">
        <v>264.16107593112002</v>
      </c>
      <c r="P29" s="77">
        <v>0.73</v>
      </c>
      <c r="Q29" s="77">
        <v>0.02</v>
      </c>
    </row>
    <row r="30" spans="2:17">
      <c r="B30" t="s">
        <v>1226</v>
      </c>
      <c r="C30" t="s">
        <v>1182</v>
      </c>
      <c r="D30" t="s">
        <v>1227</v>
      </c>
      <c r="E30" t="s">
        <v>1184</v>
      </c>
      <c r="F30" t="s">
        <v>212</v>
      </c>
      <c r="G30" t="s">
        <v>1228</v>
      </c>
      <c r="H30" t="s">
        <v>152</v>
      </c>
      <c r="I30" s="77">
        <v>0.56999999999999995</v>
      </c>
      <c r="J30" t="s">
        <v>105</v>
      </c>
      <c r="K30" s="77">
        <v>5.8</v>
      </c>
      <c r="L30" s="77">
        <v>14.51</v>
      </c>
      <c r="M30" s="77">
        <v>99650.3</v>
      </c>
      <c r="N30" s="77">
        <v>102.20169785218108</v>
      </c>
      <c r="O30" s="77">
        <v>101.844298514792</v>
      </c>
      <c r="P30" s="77">
        <v>0.28000000000000003</v>
      </c>
      <c r="Q30" s="77">
        <v>0.01</v>
      </c>
    </row>
    <row r="31" spans="2:17">
      <c r="B31" t="s">
        <v>1229</v>
      </c>
      <c r="C31" t="s">
        <v>1182</v>
      </c>
      <c r="D31" t="s">
        <v>1230</v>
      </c>
      <c r="E31" t="s">
        <v>1184</v>
      </c>
      <c r="F31" t="s">
        <v>212</v>
      </c>
      <c r="G31" t="s">
        <v>1231</v>
      </c>
      <c r="H31" t="s">
        <v>152</v>
      </c>
      <c r="I31" s="77">
        <v>0.61</v>
      </c>
      <c r="J31" t="s">
        <v>105</v>
      </c>
      <c r="K31" s="77">
        <v>5.8</v>
      </c>
      <c r="L31" s="77">
        <v>12.7</v>
      </c>
      <c r="M31" s="77">
        <v>303216.12</v>
      </c>
      <c r="N31" s="77">
        <v>102.62447002362771</v>
      </c>
      <c r="O31" s="77">
        <v>311.17393617620701</v>
      </c>
      <c r="P31" s="77">
        <v>0.85</v>
      </c>
      <c r="Q31" s="77">
        <v>0.02</v>
      </c>
    </row>
    <row r="32" spans="2:17">
      <c r="B32" t="s">
        <v>1232</v>
      </c>
      <c r="C32" t="s">
        <v>1182</v>
      </c>
      <c r="D32" t="s">
        <v>1233</v>
      </c>
      <c r="E32" t="s">
        <v>1184</v>
      </c>
      <c r="F32" t="s">
        <v>212</v>
      </c>
      <c r="G32" t="s">
        <v>1234</v>
      </c>
      <c r="H32" t="s">
        <v>152</v>
      </c>
      <c r="I32" s="77">
        <v>0.65</v>
      </c>
      <c r="J32" t="s">
        <v>105</v>
      </c>
      <c r="K32" s="77">
        <v>5.8</v>
      </c>
      <c r="L32" s="77">
        <v>11.24</v>
      </c>
      <c r="M32" s="77">
        <v>223826.58</v>
      </c>
      <c r="N32" s="77">
        <v>103.25399416809165</v>
      </c>
      <c r="O32" s="77">
        <v>231.10988385983899</v>
      </c>
      <c r="P32" s="77">
        <v>0.63</v>
      </c>
      <c r="Q32" s="77">
        <v>0.01</v>
      </c>
    </row>
    <row r="33" spans="2:17">
      <c r="B33" t="s">
        <v>1235</v>
      </c>
      <c r="C33" t="s">
        <v>1182</v>
      </c>
      <c r="D33" t="s">
        <v>1236</v>
      </c>
      <c r="E33" t="s">
        <v>1184</v>
      </c>
      <c r="F33" t="s">
        <v>212</v>
      </c>
      <c r="G33" t="s">
        <v>1237</v>
      </c>
      <c r="H33" t="s">
        <v>152</v>
      </c>
      <c r="I33" s="77">
        <v>0.69</v>
      </c>
      <c r="J33" t="s">
        <v>105</v>
      </c>
      <c r="K33" s="77">
        <v>5.8</v>
      </c>
      <c r="L33" s="77">
        <v>10.01</v>
      </c>
      <c r="M33" s="77">
        <v>96786.39</v>
      </c>
      <c r="N33" s="77">
        <v>103.38283727656854</v>
      </c>
      <c r="O33" s="77">
        <v>100.06051607956501</v>
      </c>
      <c r="P33" s="77">
        <v>0.27</v>
      </c>
      <c r="Q33" s="77">
        <v>0.01</v>
      </c>
    </row>
    <row r="34" spans="2:17">
      <c r="B34" t="s">
        <v>1238</v>
      </c>
      <c r="C34" t="s">
        <v>1182</v>
      </c>
      <c r="D34" t="s">
        <v>1239</v>
      </c>
      <c r="E34" t="s">
        <v>1184</v>
      </c>
      <c r="F34" t="s">
        <v>212</v>
      </c>
      <c r="G34" t="s">
        <v>1240</v>
      </c>
      <c r="H34" t="s">
        <v>152</v>
      </c>
      <c r="I34" s="77">
        <v>0.73</v>
      </c>
      <c r="J34" t="s">
        <v>105</v>
      </c>
      <c r="K34" s="77">
        <v>5.8</v>
      </c>
      <c r="L34" s="77">
        <v>8.99</v>
      </c>
      <c r="M34" s="77">
        <v>515345.62</v>
      </c>
      <c r="N34" s="77">
        <v>104.0309286969995</v>
      </c>
      <c r="O34" s="77">
        <v>536.11883448531</v>
      </c>
      <c r="P34" s="77">
        <v>1.47</v>
      </c>
      <c r="Q34" s="77">
        <v>0.03</v>
      </c>
    </row>
    <row r="35" spans="2:17">
      <c r="B35" t="s">
        <v>1238</v>
      </c>
      <c r="C35" t="s">
        <v>1182</v>
      </c>
      <c r="D35" t="s">
        <v>1239</v>
      </c>
      <c r="E35" t="s">
        <v>1184</v>
      </c>
      <c r="F35" t="s">
        <v>212</v>
      </c>
      <c r="G35" t="s">
        <v>1241</v>
      </c>
      <c r="H35" t="s">
        <v>152</v>
      </c>
      <c r="I35" s="77">
        <v>0.78</v>
      </c>
      <c r="J35" t="s">
        <v>105</v>
      </c>
      <c r="K35" s="77">
        <v>5.8</v>
      </c>
      <c r="L35" s="77">
        <v>8.1300000000000008</v>
      </c>
      <c r="M35" s="77">
        <v>263569.77</v>
      </c>
      <c r="N35" s="77">
        <v>104.3654413531806</v>
      </c>
      <c r="O35" s="77">
        <v>275.07575373406303</v>
      </c>
      <c r="P35" s="77">
        <v>0.76</v>
      </c>
      <c r="Q35" s="77">
        <v>0.02</v>
      </c>
    </row>
    <row r="36" spans="2:17">
      <c r="B36" t="s">
        <v>1238</v>
      </c>
      <c r="C36" t="s">
        <v>1182</v>
      </c>
      <c r="D36" t="s">
        <v>1239</v>
      </c>
      <c r="E36" t="s">
        <v>1184</v>
      </c>
      <c r="F36" t="s">
        <v>212</v>
      </c>
      <c r="G36" t="s">
        <v>1242</v>
      </c>
      <c r="H36" t="s">
        <v>152</v>
      </c>
      <c r="I36" s="77">
        <v>0.82</v>
      </c>
      <c r="J36" t="s">
        <v>105</v>
      </c>
      <c r="K36" s="77">
        <v>5.8</v>
      </c>
      <c r="L36" s="77">
        <v>7.4</v>
      </c>
      <c r="M36" s="77">
        <v>296502.37</v>
      </c>
      <c r="N36" s="77">
        <v>105.13508452236756</v>
      </c>
      <c r="O36" s="77">
        <v>311.72801731032303</v>
      </c>
      <c r="P36" s="77">
        <v>0.86</v>
      </c>
      <c r="Q36" s="77">
        <v>0.02</v>
      </c>
    </row>
    <row r="37" spans="2:17">
      <c r="B37" t="s">
        <v>1238</v>
      </c>
      <c r="C37" t="s">
        <v>1182</v>
      </c>
      <c r="D37" t="s">
        <v>1239</v>
      </c>
      <c r="E37" t="s">
        <v>1184</v>
      </c>
      <c r="F37" t="s">
        <v>212</v>
      </c>
      <c r="G37" t="s">
        <v>1243</v>
      </c>
      <c r="H37" t="s">
        <v>152</v>
      </c>
      <c r="I37" s="77">
        <v>0.86</v>
      </c>
      <c r="J37" t="s">
        <v>105</v>
      </c>
      <c r="K37" s="77">
        <v>5.8</v>
      </c>
      <c r="L37" s="77">
        <v>6.76</v>
      </c>
      <c r="M37" s="77">
        <v>377571.57</v>
      </c>
      <c r="N37" s="77">
        <v>105.69526903768205</v>
      </c>
      <c r="O37" s="77">
        <v>399.07528672130002</v>
      </c>
      <c r="P37" s="77">
        <v>1.1000000000000001</v>
      </c>
      <c r="Q37" s="77">
        <v>0.03</v>
      </c>
    </row>
    <row r="38" spans="2:17">
      <c r="B38" t="s">
        <v>1238</v>
      </c>
      <c r="C38" t="s">
        <v>1182</v>
      </c>
      <c r="D38" t="s">
        <v>1239</v>
      </c>
      <c r="E38" t="s">
        <v>1184</v>
      </c>
      <c r="F38" t="s">
        <v>212</v>
      </c>
      <c r="G38" t="s">
        <v>1244</v>
      </c>
      <c r="H38" t="s">
        <v>152</v>
      </c>
      <c r="I38" s="77">
        <v>0.9</v>
      </c>
      <c r="J38" t="s">
        <v>105</v>
      </c>
      <c r="K38" s="77">
        <v>5.8</v>
      </c>
      <c r="L38" s="77">
        <v>6.22</v>
      </c>
      <c r="M38" s="77">
        <v>396921.04</v>
      </c>
      <c r="N38" s="77">
        <v>106.14911067844351</v>
      </c>
      <c r="O38" s="77">
        <v>421.328154055629</v>
      </c>
      <c r="P38" s="77">
        <v>1.1599999999999999</v>
      </c>
      <c r="Q38" s="77">
        <v>0.03</v>
      </c>
    </row>
    <row r="39" spans="2:17">
      <c r="B39" t="s">
        <v>1238</v>
      </c>
      <c r="C39" t="s">
        <v>1182</v>
      </c>
      <c r="D39" t="s">
        <v>1239</v>
      </c>
      <c r="E39" t="s">
        <v>1184</v>
      </c>
      <c r="F39" t="s">
        <v>212</v>
      </c>
      <c r="G39" t="s">
        <v>1245</v>
      </c>
      <c r="H39" t="s">
        <v>152</v>
      </c>
      <c r="I39" s="77">
        <v>0.94</v>
      </c>
      <c r="J39" t="s">
        <v>105</v>
      </c>
      <c r="K39" s="77">
        <v>5.8</v>
      </c>
      <c r="L39" s="77">
        <v>5.74</v>
      </c>
      <c r="M39" s="77">
        <v>315375.02</v>
      </c>
      <c r="N39" s="77">
        <v>105.95723854868024</v>
      </c>
      <c r="O39" s="77">
        <v>334.162662264348</v>
      </c>
      <c r="P39" s="77">
        <v>0.92</v>
      </c>
      <c r="Q39" s="77">
        <v>0.02</v>
      </c>
    </row>
    <row r="40" spans="2:17">
      <c r="B40" t="s">
        <v>1238</v>
      </c>
      <c r="C40" t="s">
        <v>1182</v>
      </c>
      <c r="D40" t="s">
        <v>1239</v>
      </c>
      <c r="E40" t="s">
        <v>1184</v>
      </c>
      <c r="F40" t="s">
        <v>212</v>
      </c>
      <c r="G40" t="s">
        <v>1246</v>
      </c>
      <c r="H40" t="s">
        <v>152</v>
      </c>
      <c r="I40" s="77">
        <v>0.98</v>
      </c>
      <c r="J40" t="s">
        <v>105</v>
      </c>
      <c r="K40" s="77">
        <v>5.8</v>
      </c>
      <c r="L40" s="77">
        <v>5.32</v>
      </c>
      <c r="M40" s="77">
        <v>514031</v>
      </c>
      <c r="N40" s="77">
        <v>105.87282187426109</v>
      </c>
      <c r="O40" s="77">
        <v>544.21912500848305</v>
      </c>
      <c r="P40" s="77">
        <v>1.5</v>
      </c>
      <c r="Q40" s="77">
        <v>0.03</v>
      </c>
    </row>
    <row r="41" spans="2:17">
      <c r="B41" t="s">
        <v>1238</v>
      </c>
      <c r="C41" t="s">
        <v>1182</v>
      </c>
      <c r="D41" t="s">
        <v>1239</v>
      </c>
      <c r="E41" t="s">
        <v>1184</v>
      </c>
      <c r="F41" t="s">
        <v>212</v>
      </c>
      <c r="G41" t="s">
        <v>1247</v>
      </c>
      <c r="H41" t="s">
        <v>152</v>
      </c>
      <c r="I41" s="77">
        <v>1.02</v>
      </c>
      <c r="J41" t="s">
        <v>105</v>
      </c>
      <c r="K41" s="77">
        <v>5.8</v>
      </c>
      <c r="L41" s="77">
        <v>4.95</v>
      </c>
      <c r="M41" s="77">
        <v>354664.27</v>
      </c>
      <c r="N41" s="77">
        <v>105.78786710606457</v>
      </c>
      <c r="O41" s="77">
        <v>375.191766620294</v>
      </c>
      <c r="P41" s="77">
        <v>1.03</v>
      </c>
      <c r="Q41" s="77">
        <v>0.02</v>
      </c>
    </row>
    <row r="42" spans="2:17">
      <c r="B42" t="s">
        <v>1238</v>
      </c>
      <c r="C42" t="s">
        <v>1182</v>
      </c>
      <c r="D42" t="s">
        <v>1239</v>
      </c>
      <c r="E42" t="s">
        <v>1184</v>
      </c>
      <c r="F42" t="s">
        <v>212</v>
      </c>
      <c r="G42" t="s">
        <v>360</v>
      </c>
      <c r="H42" t="s">
        <v>152</v>
      </c>
      <c r="I42" s="77">
        <v>1.07</v>
      </c>
      <c r="J42" t="s">
        <v>105</v>
      </c>
      <c r="K42" s="77">
        <v>5.8</v>
      </c>
      <c r="L42" s="77">
        <v>4.63</v>
      </c>
      <c r="M42" s="77">
        <v>309647.32</v>
      </c>
      <c r="N42" s="77">
        <v>105.59615665467668</v>
      </c>
      <c r="O42" s="77">
        <v>326.97566910420801</v>
      </c>
      <c r="P42" s="77">
        <v>0.9</v>
      </c>
      <c r="Q42" s="77">
        <v>0.02</v>
      </c>
    </row>
    <row r="43" spans="2:17">
      <c r="B43" t="s">
        <v>1238</v>
      </c>
      <c r="C43" t="s">
        <v>1182</v>
      </c>
      <c r="D43" t="s">
        <v>1239</v>
      </c>
      <c r="E43" t="s">
        <v>1184</v>
      </c>
      <c r="F43" t="s">
        <v>212</v>
      </c>
      <c r="G43" t="s">
        <v>1248</v>
      </c>
      <c r="H43" t="s">
        <v>152</v>
      </c>
      <c r="I43" s="77">
        <v>1.1100000000000001</v>
      </c>
      <c r="J43" t="s">
        <v>105</v>
      </c>
      <c r="K43" s="77">
        <v>5.8</v>
      </c>
      <c r="L43" s="77">
        <v>4.34</v>
      </c>
      <c r="M43" s="77">
        <v>737592.21</v>
      </c>
      <c r="N43" s="77">
        <v>106.14906790460354</v>
      </c>
      <c r="O43" s="77">
        <v>782.94725585196602</v>
      </c>
      <c r="P43" s="77">
        <v>2.15</v>
      </c>
      <c r="Q43" s="77">
        <v>0.05</v>
      </c>
    </row>
    <row r="44" spans="2:17">
      <c r="B44" t="s">
        <v>1238</v>
      </c>
      <c r="C44" t="s">
        <v>1182</v>
      </c>
      <c r="D44" t="s">
        <v>1239</v>
      </c>
      <c r="E44" t="s">
        <v>1184</v>
      </c>
      <c r="F44" t="s">
        <v>212</v>
      </c>
      <c r="G44" t="s">
        <v>1249</v>
      </c>
      <c r="H44" t="s">
        <v>152</v>
      </c>
      <c r="I44" s="77">
        <v>1.1499999999999999</v>
      </c>
      <c r="J44" t="s">
        <v>105</v>
      </c>
      <c r="K44" s="77">
        <v>5.8</v>
      </c>
      <c r="L44" s="77">
        <v>4.08</v>
      </c>
      <c r="M44" s="77">
        <v>848038.46</v>
      </c>
      <c r="N44" s="77">
        <v>106.48932612249308</v>
      </c>
      <c r="O44" s="77">
        <v>903.07044131356804</v>
      </c>
      <c r="P44" s="77">
        <v>2.48</v>
      </c>
      <c r="Q44" s="77">
        <v>0.06</v>
      </c>
    </row>
    <row r="45" spans="2:17">
      <c r="B45" t="s">
        <v>1238</v>
      </c>
      <c r="C45" t="s">
        <v>1182</v>
      </c>
      <c r="D45" t="s">
        <v>1239</v>
      </c>
      <c r="E45" t="s">
        <v>1184</v>
      </c>
      <c r="F45" t="s">
        <v>212</v>
      </c>
      <c r="G45" t="s">
        <v>1250</v>
      </c>
      <c r="H45" t="s">
        <v>152</v>
      </c>
      <c r="I45" s="77">
        <v>1.19</v>
      </c>
      <c r="J45" t="s">
        <v>105</v>
      </c>
      <c r="K45" s="77">
        <v>5.8</v>
      </c>
      <c r="L45" s="77">
        <v>3.85</v>
      </c>
      <c r="M45" s="77">
        <v>661701.07999999996</v>
      </c>
      <c r="N45" s="77">
        <v>106.50647492220597</v>
      </c>
      <c r="O45" s="77">
        <v>704.75449483016598</v>
      </c>
      <c r="P45" s="77">
        <v>1.94</v>
      </c>
      <c r="Q45" s="77">
        <v>0.04</v>
      </c>
    </row>
    <row r="46" spans="2:17">
      <c r="B46" t="s">
        <v>1238</v>
      </c>
      <c r="C46" t="s">
        <v>1182</v>
      </c>
      <c r="D46" t="s">
        <v>1239</v>
      </c>
      <c r="E46" t="s">
        <v>1184</v>
      </c>
      <c r="F46" t="s">
        <v>212</v>
      </c>
      <c r="G46" t="s">
        <v>1251</v>
      </c>
      <c r="H46" t="s">
        <v>152</v>
      </c>
      <c r="I46" s="77">
        <v>1.23</v>
      </c>
      <c r="J46" t="s">
        <v>105</v>
      </c>
      <c r="K46" s="77">
        <v>5.8</v>
      </c>
      <c r="L46" s="77">
        <v>3.64</v>
      </c>
      <c r="M46" s="77">
        <v>11853.23</v>
      </c>
      <c r="N46" s="77">
        <v>107.16997451395358</v>
      </c>
      <c r="O46" s="77">
        <v>12.7031035700803</v>
      </c>
      <c r="P46" s="77">
        <v>0.03</v>
      </c>
      <c r="Q46" s="77">
        <v>0</v>
      </c>
    </row>
    <row r="47" spans="2:17">
      <c r="B47" t="s">
        <v>1238</v>
      </c>
      <c r="C47" t="s">
        <v>1182</v>
      </c>
      <c r="D47" t="s">
        <v>1239</v>
      </c>
      <c r="E47" t="s">
        <v>1184</v>
      </c>
      <c r="F47" t="s">
        <v>212</v>
      </c>
      <c r="G47" t="s">
        <v>1252</v>
      </c>
      <c r="H47" t="s">
        <v>152</v>
      </c>
      <c r="I47" s="77">
        <v>1.27</v>
      </c>
      <c r="J47" t="s">
        <v>105</v>
      </c>
      <c r="K47" s="77">
        <v>5.8</v>
      </c>
      <c r="L47" s="77">
        <v>3.45</v>
      </c>
      <c r="M47" s="77">
        <v>288997.21999999997</v>
      </c>
      <c r="N47" s="77">
        <v>107.40094740604287</v>
      </c>
      <c r="O47" s="77">
        <v>310.385752257126</v>
      </c>
      <c r="P47" s="77">
        <v>0.85</v>
      </c>
      <c r="Q47" s="77">
        <v>0.02</v>
      </c>
    </row>
    <row r="48" spans="2:17">
      <c r="B48" t="s">
        <v>1253</v>
      </c>
      <c r="C48" t="s">
        <v>1182</v>
      </c>
      <c r="D48" t="s">
        <v>1254</v>
      </c>
      <c r="E48" t="s">
        <v>1184</v>
      </c>
      <c r="F48" t="s">
        <v>212</v>
      </c>
      <c r="G48" t="s">
        <v>1255</v>
      </c>
      <c r="H48" t="s">
        <v>152</v>
      </c>
      <c r="I48" s="77">
        <v>1.46</v>
      </c>
      <c r="J48" t="s">
        <v>105</v>
      </c>
      <c r="K48" s="77">
        <v>2.6</v>
      </c>
      <c r="L48" s="77">
        <v>1.05</v>
      </c>
      <c r="M48" s="77">
        <v>749794</v>
      </c>
      <c r="N48" s="77">
        <v>102.47826475821346</v>
      </c>
      <c r="O48" s="77">
        <v>768.37588046119902</v>
      </c>
      <c r="P48" s="77">
        <v>2.11</v>
      </c>
      <c r="Q48" s="77">
        <v>0.05</v>
      </c>
    </row>
    <row r="49" spans="2:17">
      <c r="B49" t="s">
        <v>1253</v>
      </c>
      <c r="C49" t="s">
        <v>1182</v>
      </c>
      <c r="D49" t="s">
        <v>1256</v>
      </c>
      <c r="E49" t="s">
        <v>1184</v>
      </c>
      <c r="F49" t="s">
        <v>212</v>
      </c>
      <c r="G49" t="s">
        <v>1257</v>
      </c>
      <c r="H49" t="s">
        <v>152</v>
      </c>
      <c r="I49" s="77">
        <v>0.11</v>
      </c>
      <c r="J49" t="s">
        <v>105</v>
      </c>
      <c r="K49" s="77">
        <v>2.1</v>
      </c>
      <c r="L49" s="77">
        <v>0.91</v>
      </c>
      <c r="M49" s="77">
        <v>350000</v>
      </c>
      <c r="N49" s="77">
        <v>100.24925088336657</v>
      </c>
      <c r="O49" s="77">
        <v>350.87237809178299</v>
      </c>
      <c r="P49" s="77">
        <v>0.96</v>
      </c>
      <c r="Q49" s="77">
        <v>0.02</v>
      </c>
    </row>
    <row r="50" spans="2:17">
      <c r="B50" t="s">
        <v>1253</v>
      </c>
      <c r="C50" t="s">
        <v>1182</v>
      </c>
      <c r="D50" t="s">
        <v>1258</v>
      </c>
      <c r="E50" t="s">
        <v>1184</v>
      </c>
      <c r="F50" t="s">
        <v>212</v>
      </c>
      <c r="G50" t="s">
        <v>1259</v>
      </c>
      <c r="H50" t="s">
        <v>152</v>
      </c>
      <c r="I50" s="77">
        <v>2.5499999999999998</v>
      </c>
      <c r="J50" t="s">
        <v>105</v>
      </c>
      <c r="K50" s="77">
        <v>2.1</v>
      </c>
      <c r="L50" s="77">
        <v>1.1299999999999999</v>
      </c>
      <c r="M50" s="77">
        <v>520340</v>
      </c>
      <c r="N50" s="77">
        <v>102.62717261404063</v>
      </c>
      <c r="O50" s="77">
        <v>534.01022997989901</v>
      </c>
      <c r="P50" s="77">
        <v>1.47</v>
      </c>
      <c r="Q50" s="77">
        <v>0.03</v>
      </c>
    </row>
    <row r="51" spans="2:17">
      <c r="B51" t="s">
        <v>1253</v>
      </c>
      <c r="C51" t="s">
        <v>1182</v>
      </c>
      <c r="D51" t="s">
        <v>1260</v>
      </c>
      <c r="E51" t="s">
        <v>1184</v>
      </c>
      <c r="F51" t="s">
        <v>212</v>
      </c>
      <c r="G51" t="s">
        <v>1261</v>
      </c>
      <c r="H51" t="s">
        <v>152</v>
      </c>
      <c r="I51" s="77">
        <v>1.38</v>
      </c>
      <c r="J51" t="s">
        <v>105</v>
      </c>
      <c r="K51" s="77">
        <v>2.1</v>
      </c>
      <c r="L51" s="77">
        <v>1.03</v>
      </c>
      <c r="M51" s="77">
        <v>85872.62</v>
      </c>
      <c r="N51" s="77">
        <v>101.61265541555632</v>
      </c>
      <c r="O51" s="77">
        <v>87.257449456910095</v>
      </c>
      <c r="P51" s="77">
        <v>0.24</v>
      </c>
      <c r="Q51" s="77">
        <v>0.01</v>
      </c>
    </row>
    <row r="52" spans="2:17">
      <c r="B52" t="s">
        <v>1253</v>
      </c>
      <c r="C52" t="s">
        <v>1182</v>
      </c>
      <c r="D52" t="s">
        <v>1262</v>
      </c>
      <c r="E52" t="s">
        <v>1184</v>
      </c>
      <c r="F52" t="s">
        <v>212</v>
      </c>
      <c r="G52" t="s">
        <v>1263</v>
      </c>
      <c r="H52" t="s">
        <v>152</v>
      </c>
      <c r="I52" s="77">
        <v>1.95</v>
      </c>
      <c r="J52" t="s">
        <v>105</v>
      </c>
      <c r="K52" s="77">
        <v>2.1</v>
      </c>
      <c r="L52" s="77">
        <v>1.18</v>
      </c>
      <c r="M52" s="77">
        <v>168811.96</v>
      </c>
      <c r="N52" s="77">
        <v>101.92267980072384</v>
      </c>
      <c r="O52" s="77">
        <v>172.057673456126</v>
      </c>
      <c r="P52" s="77">
        <v>0.47</v>
      </c>
      <c r="Q52" s="77">
        <v>0.01</v>
      </c>
    </row>
    <row r="53" spans="2:17">
      <c r="B53" t="s">
        <v>1253</v>
      </c>
      <c r="C53" t="s">
        <v>1182</v>
      </c>
      <c r="D53" t="s">
        <v>1264</v>
      </c>
      <c r="E53" t="s">
        <v>1184</v>
      </c>
      <c r="F53" t="s">
        <v>212</v>
      </c>
      <c r="G53" t="s">
        <v>1265</v>
      </c>
      <c r="H53" t="s">
        <v>152</v>
      </c>
      <c r="I53" s="77">
        <v>0.53</v>
      </c>
      <c r="J53" t="s">
        <v>105</v>
      </c>
      <c r="K53" s="77">
        <v>2.1</v>
      </c>
      <c r="L53" s="77">
        <v>0.89</v>
      </c>
      <c r="M53" s="77">
        <v>36075</v>
      </c>
      <c r="N53" s="77">
        <v>100.75675060849979</v>
      </c>
      <c r="O53" s="77">
        <v>36.3479977820163</v>
      </c>
      <c r="P53" s="77">
        <v>0.1</v>
      </c>
      <c r="Q53" s="77">
        <v>0</v>
      </c>
    </row>
    <row r="54" spans="2:17">
      <c r="B54" t="s">
        <v>1253</v>
      </c>
      <c r="C54" t="s">
        <v>1182</v>
      </c>
      <c r="D54" t="s">
        <v>1266</v>
      </c>
      <c r="E54" t="s">
        <v>1184</v>
      </c>
      <c r="F54" t="s">
        <v>212</v>
      </c>
      <c r="G54" t="s">
        <v>1267</v>
      </c>
      <c r="H54" t="s">
        <v>152</v>
      </c>
      <c r="I54" s="77">
        <v>1.42</v>
      </c>
      <c r="J54" t="s">
        <v>105</v>
      </c>
      <c r="K54" s="77">
        <v>2.1</v>
      </c>
      <c r="L54" s="77">
        <v>0.96</v>
      </c>
      <c r="M54" s="77">
        <v>95150</v>
      </c>
      <c r="N54" s="77">
        <v>101.76239712135187</v>
      </c>
      <c r="O54" s="77">
        <v>96.826920860966297</v>
      </c>
      <c r="P54" s="77">
        <v>0.27</v>
      </c>
      <c r="Q54" s="77">
        <v>0.01</v>
      </c>
    </row>
    <row r="55" spans="2:17">
      <c r="B55" t="s">
        <v>1253</v>
      </c>
      <c r="C55" t="s">
        <v>1182</v>
      </c>
      <c r="D55" t="s">
        <v>1268</v>
      </c>
      <c r="E55" t="s">
        <v>1184</v>
      </c>
      <c r="F55" t="s">
        <v>212</v>
      </c>
      <c r="G55" t="s">
        <v>598</v>
      </c>
      <c r="H55" t="s">
        <v>152</v>
      </c>
      <c r="I55" s="77">
        <v>0.77</v>
      </c>
      <c r="J55" t="s">
        <v>105</v>
      </c>
      <c r="K55" s="77">
        <v>2.1</v>
      </c>
      <c r="L55" s="77">
        <v>0.91</v>
      </c>
      <c r="M55" s="77">
        <v>79346.13</v>
      </c>
      <c r="N55" s="77">
        <v>101.03918954151349</v>
      </c>
      <c r="O55" s="77">
        <v>80.170686684555704</v>
      </c>
      <c r="P55" s="77">
        <v>0.22</v>
      </c>
      <c r="Q55" s="77">
        <v>0.01</v>
      </c>
    </row>
    <row r="56" spans="2:17">
      <c r="B56" t="s">
        <v>1253</v>
      </c>
      <c r="C56" t="s">
        <v>1182</v>
      </c>
      <c r="D56" t="s">
        <v>1269</v>
      </c>
      <c r="E56" t="s">
        <v>1184</v>
      </c>
      <c r="F56" t="s">
        <v>212</v>
      </c>
      <c r="G56" t="s">
        <v>433</v>
      </c>
      <c r="H56" t="s">
        <v>152</v>
      </c>
      <c r="I56" s="77">
        <v>0.53</v>
      </c>
      <c r="J56" t="s">
        <v>105</v>
      </c>
      <c r="K56" s="77">
        <v>2.1</v>
      </c>
      <c r="L56" s="77">
        <v>0.88</v>
      </c>
      <c r="M56" s="77">
        <v>250340</v>
      </c>
      <c r="N56" s="77">
        <v>100.76264974065471</v>
      </c>
      <c r="O56" s="77">
        <v>252.24921736075501</v>
      </c>
      <c r="P56" s="77">
        <v>0.69</v>
      </c>
      <c r="Q56" s="77">
        <v>0.02</v>
      </c>
    </row>
    <row r="57" spans="2:17">
      <c r="B57" t="s">
        <v>1253</v>
      </c>
      <c r="C57" t="s">
        <v>1182</v>
      </c>
      <c r="D57" t="s">
        <v>1270</v>
      </c>
      <c r="E57" t="s">
        <v>1184</v>
      </c>
      <c r="F57" t="s">
        <v>212</v>
      </c>
      <c r="G57" t="s">
        <v>1271</v>
      </c>
      <c r="H57" t="s">
        <v>152</v>
      </c>
      <c r="I57" s="77">
        <v>0.98</v>
      </c>
      <c r="J57" t="s">
        <v>105</v>
      </c>
      <c r="K57" s="77">
        <v>2.1</v>
      </c>
      <c r="L57" s="77">
        <v>0.94</v>
      </c>
      <c r="M57" s="77">
        <v>33433.279999999999</v>
      </c>
      <c r="N57" s="77">
        <v>101.25426599904975</v>
      </c>
      <c r="O57" s="77">
        <v>33.852622263407099</v>
      </c>
      <c r="P57" s="77">
        <v>0.09</v>
      </c>
      <c r="Q57" s="77">
        <v>0</v>
      </c>
    </row>
    <row r="58" spans="2:17">
      <c r="B58" t="s">
        <v>1253</v>
      </c>
      <c r="C58" t="s">
        <v>1182</v>
      </c>
      <c r="D58" t="s">
        <v>1272</v>
      </c>
      <c r="E58" t="s">
        <v>1184</v>
      </c>
      <c r="F58" t="s">
        <v>212</v>
      </c>
      <c r="G58" t="s">
        <v>1271</v>
      </c>
      <c r="H58" t="s">
        <v>152</v>
      </c>
      <c r="I58" s="77">
        <v>0.56999999999999995</v>
      </c>
      <c r="J58" t="s">
        <v>105</v>
      </c>
      <c r="K58" s="77">
        <v>2.1</v>
      </c>
      <c r="L58" s="77">
        <v>0.89</v>
      </c>
      <c r="M58" s="77">
        <v>37870</v>
      </c>
      <c r="N58" s="77">
        <v>100.80634047828545</v>
      </c>
      <c r="O58" s="77">
        <v>38.1753611391267</v>
      </c>
      <c r="P58" s="77">
        <v>0.1</v>
      </c>
      <c r="Q58" s="77">
        <v>0</v>
      </c>
    </row>
    <row r="59" spans="2:17">
      <c r="B59" t="s">
        <v>1253</v>
      </c>
      <c r="C59" t="s">
        <v>1182</v>
      </c>
      <c r="D59" t="s">
        <v>1273</v>
      </c>
      <c r="E59" t="s">
        <v>1184</v>
      </c>
      <c r="F59" t="s">
        <v>212</v>
      </c>
      <c r="G59" t="s">
        <v>1274</v>
      </c>
      <c r="H59" t="s">
        <v>152</v>
      </c>
      <c r="I59" s="77">
        <v>1.3</v>
      </c>
      <c r="J59" t="s">
        <v>105</v>
      </c>
      <c r="K59" s="77">
        <v>2.1</v>
      </c>
      <c r="L59" s="77">
        <v>1.01</v>
      </c>
      <c r="M59" s="77">
        <v>44544.29</v>
      </c>
      <c r="N59" s="77">
        <v>100.01555386326417</v>
      </c>
      <c r="O59" s="77">
        <v>44.551218357958597</v>
      </c>
      <c r="P59" s="77">
        <v>0.12</v>
      </c>
      <c r="Q59" s="77">
        <v>0</v>
      </c>
    </row>
    <row r="60" spans="2:17">
      <c r="B60" t="s">
        <v>1253</v>
      </c>
      <c r="C60" t="s">
        <v>1182</v>
      </c>
      <c r="D60" t="s">
        <v>1275</v>
      </c>
      <c r="E60" t="s">
        <v>1184</v>
      </c>
      <c r="F60" t="s">
        <v>212</v>
      </c>
      <c r="G60" t="s">
        <v>1276</v>
      </c>
      <c r="H60" t="s">
        <v>152</v>
      </c>
      <c r="I60" s="77">
        <v>4.4000000000000004</v>
      </c>
      <c r="J60" t="s">
        <v>105</v>
      </c>
      <c r="K60" s="77">
        <v>2.1</v>
      </c>
      <c r="L60" s="77">
        <v>1.64</v>
      </c>
      <c r="M60" s="77">
        <v>351895</v>
      </c>
      <c r="N60" s="77">
        <v>102.21909786862672</v>
      </c>
      <c r="O60" s="77">
        <v>359.70389444480401</v>
      </c>
      <c r="P60" s="77">
        <v>0.99</v>
      </c>
      <c r="Q60" s="77">
        <v>0.02</v>
      </c>
    </row>
    <row r="61" spans="2:17">
      <c r="B61" t="s">
        <v>1253</v>
      </c>
      <c r="C61" t="s">
        <v>1182</v>
      </c>
      <c r="D61" t="s">
        <v>1277</v>
      </c>
      <c r="E61" t="s">
        <v>1184</v>
      </c>
      <c r="F61" t="s">
        <v>212</v>
      </c>
      <c r="G61" t="s">
        <v>1278</v>
      </c>
      <c r="H61" t="s">
        <v>152</v>
      </c>
      <c r="I61" s="77">
        <v>1.66</v>
      </c>
      <c r="J61" t="s">
        <v>105</v>
      </c>
      <c r="K61" s="77">
        <v>2.1</v>
      </c>
      <c r="L61" s="77">
        <v>0.99</v>
      </c>
      <c r="M61" s="77">
        <v>140641</v>
      </c>
      <c r="N61" s="77">
        <v>101.9835274119574</v>
      </c>
      <c r="O61" s="77">
        <v>143.43065278745101</v>
      </c>
      <c r="P61" s="77">
        <v>0.39</v>
      </c>
      <c r="Q61" s="77">
        <v>0.01</v>
      </c>
    </row>
    <row r="62" spans="2:17">
      <c r="B62" t="s">
        <v>1253</v>
      </c>
      <c r="C62" t="s">
        <v>1182</v>
      </c>
      <c r="D62" t="s">
        <v>1279</v>
      </c>
      <c r="E62" t="s">
        <v>1184</v>
      </c>
      <c r="F62" t="s">
        <v>212</v>
      </c>
      <c r="G62" t="s">
        <v>1280</v>
      </c>
      <c r="H62" t="s">
        <v>152</v>
      </c>
      <c r="I62" s="77">
        <v>1.66</v>
      </c>
      <c r="J62" t="s">
        <v>105</v>
      </c>
      <c r="K62" s="77">
        <v>2.1</v>
      </c>
      <c r="L62" s="77">
        <v>0.99</v>
      </c>
      <c r="M62" s="77">
        <v>420340</v>
      </c>
      <c r="N62" s="77">
        <v>101.98352741195747</v>
      </c>
      <c r="O62" s="77">
        <v>428.67755912342199</v>
      </c>
      <c r="P62" s="77">
        <v>1.18</v>
      </c>
      <c r="Q62" s="77">
        <v>0.03</v>
      </c>
    </row>
    <row r="63" spans="2:17">
      <c r="B63" t="s">
        <v>1253</v>
      </c>
      <c r="C63" t="s">
        <v>1182</v>
      </c>
      <c r="D63" t="s">
        <v>1281</v>
      </c>
      <c r="E63" t="s">
        <v>1184</v>
      </c>
      <c r="F63" t="s">
        <v>212</v>
      </c>
      <c r="G63" t="s">
        <v>1282</v>
      </c>
      <c r="H63" t="s">
        <v>152</v>
      </c>
      <c r="I63" s="77">
        <v>2.34</v>
      </c>
      <c r="J63" t="s">
        <v>105</v>
      </c>
      <c r="K63" s="77">
        <v>2.1</v>
      </c>
      <c r="L63" s="77">
        <v>1.31</v>
      </c>
      <c r="M63" s="77">
        <v>79870.880000000005</v>
      </c>
      <c r="N63" s="77">
        <v>101.98154541029297</v>
      </c>
      <c r="O63" s="77">
        <v>81.453557756800606</v>
      </c>
      <c r="P63" s="77">
        <v>0.22</v>
      </c>
      <c r="Q63" s="77">
        <v>0.01</v>
      </c>
    </row>
    <row r="64" spans="2:17">
      <c r="B64" t="s">
        <v>1253</v>
      </c>
      <c r="C64" t="s">
        <v>1182</v>
      </c>
      <c r="D64" t="s">
        <v>1283</v>
      </c>
      <c r="E64" t="s">
        <v>1184</v>
      </c>
      <c r="F64" t="s">
        <v>212</v>
      </c>
      <c r="G64" t="s">
        <v>1284</v>
      </c>
      <c r="H64" t="s">
        <v>152</v>
      </c>
      <c r="I64" s="77">
        <v>1.82</v>
      </c>
      <c r="J64" t="s">
        <v>105</v>
      </c>
      <c r="K64" s="77">
        <v>2.1</v>
      </c>
      <c r="L64" s="77">
        <v>0.99</v>
      </c>
      <c r="M64" s="77">
        <v>1400340</v>
      </c>
      <c r="N64" s="77">
        <v>102.16605823885057</v>
      </c>
      <c r="O64" s="77">
        <v>1430.6721799419199</v>
      </c>
      <c r="P64" s="77">
        <v>3.93</v>
      </c>
      <c r="Q64" s="77">
        <v>0.09</v>
      </c>
    </row>
    <row r="65" spans="2:17">
      <c r="B65" t="s">
        <v>1253</v>
      </c>
      <c r="C65" t="s">
        <v>1182</v>
      </c>
      <c r="D65" t="s">
        <v>1285</v>
      </c>
      <c r="E65" t="s">
        <v>1184</v>
      </c>
      <c r="F65" t="s">
        <v>212</v>
      </c>
      <c r="G65" t="s">
        <v>1286</v>
      </c>
      <c r="H65" t="s">
        <v>152</v>
      </c>
      <c r="I65" s="77">
        <v>0.94</v>
      </c>
      <c r="J65" t="s">
        <v>105</v>
      </c>
      <c r="K65" s="77">
        <v>2.1</v>
      </c>
      <c r="L65" s="77">
        <v>0.93</v>
      </c>
      <c r="M65" s="77">
        <v>22456.93</v>
      </c>
      <c r="N65" s="77">
        <v>101.21411640873174</v>
      </c>
      <c r="O65" s="77">
        <v>22.729583272027401</v>
      </c>
      <c r="P65" s="77">
        <v>0.06</v>
      </c>
      <c r="Q65" s="77">
        <v>0</v>
      </c>
    </row>
    <row r="66" spans="2:17">
      <c r="B66" t="s">
        <v>1253</v>
      </c>
      <c r="C66" t="s">
        <v>1182</v>
      </c>
      <c r="D66" t="s">
        <v>1287</v>
      </c>
      <c r="E66" t="s">
        <v>1184</v>
      </c>
      <c r="F66" t="s">
        <v>212</v>
      </c>
      <c r="G66" t="s">
        <v>1288</v>
      </c>
      <c r="H66" t="s">
        <v>152</v>
      </c>
      <c r="I66" s="77">
        <v>1.84</v>
      </c>
      <c r="J66" t="s">
        <v>105</v>
      </c>
      <c r="K66" s="77">
        <v>1.1000000000000001</v>
      </c>
      <c r="L66" s="77">
        <v>0.99</v>
      </c>
      <c r="M66" s="77">
        <v>525340</v>
      </c>
      <c r="N66" s="77">
        <v>100.26772301913161</v>
      </c>
      <c r="O66" s="77">
        <v>526.74645610870596</v>
      </c>
      <c r="P66" s="77">
        <v>1.45</v>
      </c>
      <c r="Q66" s="77">
        <v>0.03</v>
      </c>
    </row>
    <row r="67" spans="2:17">
      <c r="B67" t="s">
        <v>1253</v>
      </c>
      <c r="C67" t="s">
        <v>1182</v>
      </c>
      <c r="D67" t="s">
        <v>1289</v>
      </c>
      <c r="E67" t="s">
        <v>1184</v>
      </c>
      <c r="F67" t="s">
        <v>212</v>
      </c>
      <c r="G67" t="s">
        <v>1290</v>
      </c>
      <c r="H67" t="s">
        <v>152</v>
      </c>
      <c r="I67" s="77">
        <v>4.7</v>
      </c>
      <c r="J67" t="s">
        <v>105</v>
      </c>
      <c r="K67" s="77">
        <v>2.1</v>
      </c>
      <c r="L67" s="77">
        <v>1.79</v>
      </c>
      <c r="M67" s="77">
        <v>100340</v>
      </c>
      <c r="N67" s="77">
        <v>101.64983538563683</v>
      </c>
      <c r="O67" s="77">
        <v>101.995444825948</v>
      </c>
      <c r="P67" s="77">
        <v>0.28000000000000003</v>
      </c>
      <c r="Q67" s="77">
        <v>0.01</v>
      </c>
    </row>
    <row r="68" spans="2:17">
      <c r="B68" t="s">
        <v>1253</v>
      </c>
      <c r="C68" t="s">
        <v>1182</v>
      </c>
      <c r="D68" t="s">
        <v>1291</v>
      </c>
      <c r="E68" t="s">
        <v>1184</v>
      </c>
      <c r="F68" t="s">
        <v>212</v>
      </c>
      <c r="G68" t="s">
        <v>529</v>
      </c>
      <c r="H68" t="s">
        <v>152</v>
      </c>
      <c r="I68" s="77">
        <v>4.8099999999999996</v>
      </c>
      <c r="J68" t="s">
        <v>105</v>
      </c>
      <c r="K68" s="77">
        <v>1.1000000000000001</v>
      </c>
      <c r="L68" s="77">
        <v>1.8</v>
      </c>
      <c r="M68" s="77">
        <v>940921</v>
      </c>
      <c r="N68" s="77">
        <v>96.812830250987915</v>
      </c>
      <c r="O68" s="77">
        <v>910.93225052589798</v>
      </c>
      <c r="P68" s="77">
        <v>2.5</v>
      </c>
      <c r="Q68" s="77">
        <v>0.06</v>
      </c>
    </row>
    <row r="69" spans="2:17">
      <c r="B69" t="s">
        <v>1253</v>
      </c>
      <c r="C69" t="s">
        <v>1182</v>
      </c>
      <c r="D69" t="s">
        <v>1292</v>
      </c>
      <c r="E69" t="s">
        <v>1184</v>
      </c>
      <c r="F69" t="s">
        <v>212</v>
      </c>
      <c r="G69" t="s">
        <v>1293</v>
      </c>
      <c r="H69" t="s">
        <v>152</v>
      </c>
      <c r="I69" s="77">
        <v>0.53</v>
      </c>
      <c r="J69" t="s">
        <v>105</v>
      </c>
      <c r="K69" s="77">
        <v>2.1</v>
      </c>
      <c r="L69" s="77">
        <v>0.89</v>
      </c>
      <c r="M69" s="77">
        <v>374928.63</v>
      </c>
      <c r="N69" s="77">
        <v>100.75675048202694</v>
      </c>
      <c r="O69" s="77">
        <v>377.76590421478198</v>
      </c>
      <c r="P69" s="77">
        <v>1.04</v>
      </c>
      <c r="Q69" s="77">
        <v>0.02</v>
      </c>
    </row>
    <row r="70" spans="2:17">
      <c r="B70" t="s">
        <v>1253</v>
      </c>
      <c r="C70" t="s">
        <v>1182</v>
      </c>
      <c r="D70" t="s">
        <v>1294</v>
      </c>
      <c r="E70" t="s">
        <v>1184</v>
      </c>
      <c r="F70" t="s">
        <v>212</v>
      </c>
      <c r="G70" t="s">
        <v>1295</v>
      </c>
      <c r="H70" t="s">
        <v>152</v>
      </c>
      <c r="I70" s="77">
        <v>2.46</v>
      </c>
      <c r="J70" t="s">
        <v>105</v>
      </c>
      <c r="K70" s="77">
        <v>2.1</v>
      </c>
      <c r="L70" s="77">
        <v>1.36</v>
      </c>
      <c r="M70" s="77">
        <v>84002.12</v>
      </c>
      <c r="N70" s="77">
        <v>101.9709515286763</v>
      </c>
      <c r="O70" s="77">
        <v>85.657761068260498</v>
      </c>
      <c r="P70" s="77">
        <v>0.24</v>
      </c>
      <c r="Q70" s="77">
        <v>0.01</v>
      </c>
    </row>
    <row r="71" spans="2:17">
      <c r="B71" t="s">
        <v>1253</v>
      </c>
      <c r="C71" t="s">
        <v>1182</v>
      </c>
      <c r="D71" t="s">
        <v>1296</v>
      </c>
      <c r="E71" t="s">
        <v>1184</v>
      </c>
      <c r="F71" t="s">
        <v>212</v>
      </c>
      <c r="G71" t="s">
        <v>1297</v>
      </c>
      <c r="H71" t="s">
        <v>152</v>
      </c>
      <c r="I71" s="77">
        <v>2.46</v>
      </c>
      <c r="J71" t="s">
        <v>105</v>
      </c>
      <c r="K71" s="77">
        <v>2.1</v>
      </c>
      <c r="L71" s="77">
        <v>1.36</v>
      </c>
      <c r="M71" s="77">
        <v>313563.71000000002</v>
      </c>
      <c r="N71" s="77">
        <v>101.97095245757265</v>
      </c>
      <c r="O71" s="77">
        <v>319.74390164830101</v>
      </c>
      <c r="P71" s="77">
        <v>0.88</v>
      </c>
      <c r="Q71" s="77">
        <v>0.02</v>
      </c>
    </row>
    <row r="72" spans="2:17">
      <c r="B72" t="s">
        <v>1253</v>
      </c>
      <c r="C72" t="s">
        <v>1182</v>
      </c>
      <c r="D72" t="s">
        <v>1298</v>
      </c>
      <c r="E72" t="s">
        <v>1184</v>
      </c>
      <c r="F72" t="s">
        <v>212</v>
      </c>
      <c r="G72" t="s">
        <v>1299</v>
      </c>
      <c r="H72" t="s">
        <v>152</v>
      </c>
      <c r="I72" s="77">
        <v>2.52</v>
      </c>
      <c r="J72" t="s">
        <v>105</v>
      </c>
      <c r="K72" s="77">
        <v>1.1000000000000001</v>
      </c>
      <c r="L72" s="77">
        <v>1.36</v>
      </c>
      <c r="M72" s="77">
        <v>547971</v>
      </c>
      <c r="N72" s="77">
        <v>99.426646197041819</v>
      </c>
      <c r="O72" s="77">
        <v>544.82918743239202</v>
      </c>
      <c r="P72" s="77">
        <v>1.5</v>
      </c>
      <c r="Q72" s="77">
        <v>0.03</v>
      </c>
    </row>
    <row r="73" spans="2:17">
      <c r="B73" t="s">
        <v>1253</v>
      </c>
      <c r="C73" t="s">
        <v>1182</v>
      </c>
      <c r="D73" t="s">
        <v>1300</v>
      </c>
      <c r="E73" t="s">
        <v>1184</v>
      </c>
      <c r="F73" t="s">
        <v>212</v>
      </c>
      <c r="G73" t="s">
        <v>1299</v>
      </c>
      <c r="H73" t="s">
        <v>152</v>
      </c>
      <c r="I73" s="77">
        <v>2.04</v>
      </c>
      <c r="J73" t="s">
        <v>105</v>
      </c>
      <c r="K73" s="77">
        <v>1.1000000000000001</v>
      </c>
      <c r="L73" s="77">
        <v>1.21</v>
      </c>
      <c r="M73" s="77">
        <v>796946.7</v>
      </c>
      <c r="N73" s="77">
        <v>99.853122238163479</v>
      </c>
      <c r="O73" s="77">
        <v>795.77616252401003</v>
      </c>
      <c r="P73" s="77">
        <v>2.19</v>
      </c>
      <c r="Q73" s="77">
        <v>0.05</v>
      </c>
    </row>
    <row r="74" spans="2:17">
      <c r="B74" t="s">
        <v>1253</v>
      </c>
      <c r="C74" t="s">
        <v>1182</v>
      </c>
      <c r="D74" t="s">
        <v>1301</v>
      </c>
      <c r="E74" t="s">
        <v>1184</v>
      </c>
      <c r="F74" t="s">
        <v>212</v>
      </c>
      <c r="G74" t="s">
        <v>1302</v>
      </c>
      <c r="H74" t="s">
        <v>152</v>
      </c>
      <c r="I74" s="77">
        <v>3.01</v>
      </c>
      <c r="J74" t="s">
        <v>105</v>
      </c>
      <c r="K74" s="77">
        <v>1.1000000000000001</v>
      </c>
      <c r="L74" s="77">
        <v>1.38</v>
      </c>
      <c r="M74" s="77">
        <v>1400991</v>
      </c>
      <c r="N74" s="77">
        <v>99.237378399634977</v>
      </c>
      <c r="O74" s="77">
        <v>1390.30674001483</v>
      </c>
      <c r="P74" s="77">
        <v>3.82</v>
      </c>
      <c r="Q74" s="77">
        <v>0.09</v>
      </c>
    </row>
    <row r="75" spans="2:17">
      <c r="B75" t="s">
        <v>1253</v>
      </c>
      <c r="C75" t="s">
        <v>1182</v>
      </c>
      <c r="D75" t="s">
        <v>1303</v>
      </c>
      <c r="E75" t="s">
        <v>1184</v>
      </c>
      <c r="F75" t="s">
        <v>212</v>
      </c>
      <c r="G75" t="s">
        <v>1304</v>
      </c>
      <c r="H75" t="s">
        <v>152</v>
      </c>
      <c r="I75" s="77">
        <v>2.0699999999999998</v>
      </c>
      <c r="J75" t="s">
        <v>105</v>
      </c>
      <c r="K75" s="77">
        <v>2.1</v>
      </c>
      <c r="L75" s="77">
        <v>1.22</v>
      </c>
      <c r="M75" s="77">
        <v>50903.92</v>
      </c>
      <c r="N75" s="77">
        <v>101.95533656319651</v>
      </c>
      <c r="O75" s="77">
        <v>51.899262959860302</v>
      </c>
      <c r="P75" s="77">
        <v>0.14000000000000001</v>
      </c>
      <c r="Q75" s="77">
        <v>0</v>
      </c>
    </row>
    <row r="76" spans="2:17">
      <c r="B76" t="s">
        <v>1253</v>
      </c>
      <c r="C76" t="s">
        <v>1182</v>
      </c>
      <c r="D76" t="s">
        <v>1305</v>
      </c>
      <c r="E76" t="s">
        <v>1184</v>
      </c>
      <c r="F76" t="s">
        <v>212</v>
      </c>
      <c r="G76" t="s">
        <v>1306</v>
      </c>
      <c r="H76" t="s">
        <v>152</v>
      </c>
      <c r="I76" s="77">
        <v>2.66</v>
      </c>
      <c r="J76" t="s">
        <v>105</v>
      </c>
      <c r="K76" s="77">
        <v>2.1</v>
      </c>
      <c r="L76" s="77">
        <v>1.39</v>
      </c>
      <c r="M76" s="77">
        <v>80150</v>
      </c>
      <c r="N76" s="77">
        <v>102.0421972856403</v>
      </c>
      <c r="O76" s="77">
        <v>81.786821124440706</v>
      </c>
      <c r="P76" s="77">
        <v>0.22</v>
      </c>
      <c r="Q76" s="77">
        <v>0.01</v>
      </c>
    </row>
    <row r="77" spans="2:17">
      <c r="B77" t="s">
        <v>1253</v>
      </c>
      <c r="C77" t="s">
        <v>1182</v>
      </c>
      <c r="D77" t="s">
        <v>1307</v>
      </c>
      <c r="E77" t="s">
        <v>1184</v>
      </c>
      <c r="F77" t="s">
        <v>212</v>
      </c>
      <c r="G77" t="s">
        <v>273</v>
      </c>
      <c r="H77" t="s">
        <v>152</v>
      </c>
      <c r="I77" s="77">
        <v>0.65</v>
      </c>
      <c r="J77" t="s">
        <v>105</v>
      </c>
      <c r="K77" s="77">
        <v>2.1</v>
      </c>
      <c r="L77" s="77">
        <v>0.9</v>
      </c>
      <c r="M77" s="77">
        <v>40341.370000000003</v>
      </c>
      <c r="N77" s="77">
        <v>100.90091247255708</v>
      </c>
      <c r="O77" s="77">
        <v>40.704810433930398</v>
      </c>
      <c r="P77" s="77">
        <v>0.11</v>
      </c>
      <c r="Q77" s="77">
        <v>0</v>
      </c>
    </row>
    <row r="78" spans="2:17">
      <c r="B78" t="s">
        <v>1253</v>
      </c>
      <c r="C78" t="s">
        <v>1182</v>
      </c>
      <c r="D78" t="s">
        <v>1308</v>
      </c>
      <c r="E78" t="s">
        <v>1184</v>
      </c>
      <c r="F78" t="s">
        <v>212</v>
      </c>
      <c r="G78" t="s">
        <v>1309</v>
      </c>
      <c r="H78" t="s">
        <v>152</v>
      </c>
      <c r="I78" s="77">
        <v>1.63</v>
      </c>
      <c r="J78" t="s">
        <v>105</v>
      </c>
      <c r="K78" s="77">
        <v>2.1</v>
      </c>
      <c r="L78" s="77">
        <v>1.0900000000000001</v>
      </c>
      <c r="M78" s="77">
        <v>30000</v>
      </c>
      <c r="N78" s="77">
        <v>101.77545793970233</v>
      </c>
      <c r="O78" s="77">
        <v>30.5326373819107</v>
      </c>
      <c r="P78" s="77">
        <v>0.08</v>
      </c>
      <c r="Q78" s="77">
        <v>0</v>
      </c>
    </row>
    <row r="79" spans="2:17">
      <c r="B79" t="s">
        <v>1253</v>
      </c>
      <c r="C79" t="s">
        <v>1182</v>
      </c>
      <c r="D79" t="s">
        <v>1310</v>
      </c>
      <c r="E79" t="s">
        <v>1184</v>
      </c>
      <c r="F79" t="s">
        <v>212</v>
      </c>
      <c r="G79" t="s">
        <v>1311</v>
      </c>
      <c r="H79" t="s">
        <v>152</v>
      </c>
      <c r="I79" s="77">
        <v>5.13</v>
      </c>
      <c r="J79" t="s">
        <v>105</v>
      </c>
      <c r="K79" s="77">
        <v>1.1000000000000001</v>
      </c>
      <c r="L79" s="77">
        <v>1.88</v>
      </c>
      <c r="M79" s="77">
        <v>474039</v>
      </c>
      <c r="N79" s="77">
        <v>96.231344879078307</v>
      </c>
      <c r="O79" s="77">
        <v>456.17410495133402</v>
      </c>
      <c r="P79" s="77">
        <v>1.25</v>
      </c>
      <c r="Q79" s="77">
        <v>0.03</v>
      </c>
    </row>
    <row r="80" spans="2:17">
      <c r="B80" t="s">
        <v>1253</v>
      </c>
      <c r="C80" t="s">
        <v>1182</v>
      </c>
      <c r="D80" t="s">
        <v>1312</v>
      </c>
      <c r="E80" t="s">
        <v>1184</v>
      </c>
      <c r="F80" t="s">
        <v>212</v>
      </c>
      <c r="G80" t="s">
        <v>1311</v>
      </c>
      <c r="H80" t="s">
        <v>152</v>
      </c>
      <c r="I80" s="77">
        <v>2.73</v>
      </c>
      <c r="J80" t="s">
        <v>105</v>
      </c>
      <c r="K80" s="77">
        <v>2.1</v>
      </c>
      <c r="L80" s="77">
        <v>1.4</v>
      </c>
      <c r="M80" s="77">
        <v>97876</v>
      </c>
      <c r="N80" s="77">
        <v>102.05759614449723</v>
      </c>
      <c r="O80" s="77">
        <v>99.889892802388104</v>
      </c>
      <c r="P80" s="77">
        <v>0.27</v>
      </c>
      <c r="Q80" s="77">
        <v>0.01</v>
      </c>
    </row>
    <row r="81" spans="2:17">
      <c r="B81" t="s">
        <v>1253</v>
      </c>
      <c r="C81" t="s">
        <v>1182</v>
      </c>
      <c r="D81" t="s">
        <v>1313</v>
      </c>
      <c r="E81" t="s">
        <v>1184</v>
      </c>
      <c r="F81" t="s">
        <v>212</v>
      </c>
      <c r="G81" t="s">
        <v>1314</v>
      </c>
      <c r="H81" t="s">
        <v>152</v>
      </c>
      <c r="I81" s="77">
        <v>2.31</v>
      </c>
      <c r="J81" t="s">
        <v>105</v>
      </c>
      <c r="K81" s="77">
        <v>2.1</v>
      </c>
      <c r="L81" s="77">
        <v>1.08</v>
      </c>
      <c r="M81" s="77">
        <v>425340</v>
      </c>
      <c r="N81" s="77">
        <v>102.50628584087389</v>
      </c>
      <c r="O81" s="77">
        <v>436.000236195573</v>
      </c>
      <c r="P81" s="77">
        <v>1.2</v>
      </c>
      <c r="Q81" s="77">
        <v>0.03</v>
      </c>
    </row>
    <row r="82" spans="2:17">
      <c r="B82" t="s">
        <v>1253</v>
      </c>
      <c r="C82" t="s">
        <v>1182</v>
      </c>
      <c r="D82" t="s">
        <v>1315</v>
      </c>
      <c r="E82" t="s">
        <v>1184</v>
      </c>
      <c r="F82" t="s">
        <v>212</v>
      </c>
      <c r="G82" t="s">
        <v>1316</v>
      </c>
      <c r="H82" t="s">
        <v>152</v>
      </c>
      <c r="I82" s="77">
        <v>1.71</v>
      </c>
      <c r="J82" t="s">
        <v>105</v>
      </c>
      <c r="K82" s="77">
        <v>2.1</v>
      </c>
      <c r="L82" s="77">
        <v>1.1100000000000001</v>
      </c>
      <c r="M82" s="77">
        <v>27256.240000000002</v>
      </c>
      <c r="N82" s="77">
        <v>101.82016318051426</v>
      </c>
      <c r="O82" s="77">
        <v>27.752348044872601</v>
      </c>
      <c r="P82" s="77">
        <v>0.08</v>
      </c>
      <c r="Q82" s="77">
        <v>0</v>
      </c>
    </row>
    <row r="83" spans="2:17">
      <c r="B83" t="s">
        <v>1253</v>
      </c>
      <c r="C83" t="s">
        <v>1182</v>
      </c>
      <c r="D83" t="s">
        <v>1317</v>
      </c>
      <c r="E83" t="s">
        <v>1184</v>
      </c>
      <c r="F83" t="s">
        <v>212</v>
      </c>
      <c r="G83" t="s">
        <v>1318</v>
      </c>
      <c r="H83" t="s">
        <v>152</v>
      </c>
      <c r="I83" s="77">
        <v>4.25</v>
      </c>
      <c r="J83" t="s">
        <v>105</v>
      </c>
      <c r="K83" s="77">
        <v>2.1</v>
      </c>
      <c r="L83" s="77">
        <v>1.64</v>
      </c>
      <c r="M83" s="77">
        <v>400340</v>
      </c>
      <c r="N83" s="77">
        <v>102.14709772133611</v>
      </c>
      <c r="O83" s="77">
        <v>408.93569101759698</v>
      </c>
      <c r="P83" s="77">
        <v>1.1200000000000001</v>
      </c>
      <c r="Q83" s="77">
        <v>0.03</v>
      </c>
    </row>
    <row r="84" spans="2:17">
      <c r="B84" t="s">
        <v>1253</v>
      </c>
      <c r="C84" t="s">
        <v>1182</v>
      </c>
      <c r="D84" t="s">
        <v>1319</v>
      </c>
      <c r="E84" t="s">
        <v>1184</v>
      </c>
      <c r="F84" t="s">
        <v>212</v>
      </c>
      <c r="G84" t="s">
        <v>1320</v>
      </c>
      <c r="H84" t="s">
        <v>152</v>
      </c>
      <c r="I84" s="77">
        <v>5.28</v>
      </c>
      <c r="J84" t="s">
        <v>105</v>
      </c>
      <c r="K84" s="77">
        <v>1.1000000000000001</v>
      </c>
      <c r="L84" s="77">
        <v>1.95</v>
      </c>
      <c r="M84" s="77">
        <v>1050000</v>
      </c>
      <c r="N84" s="77">
        <v>95.757028498735238</v>
      </c>
      <c r="O84" s="77">
        <v>1005.44879923672</v>
      </c>
      <c r="P84" s="77">
        <v>2.76</v>
      </c>
      <c r="Q84" s="77">
        <v>0.06</v>
      </c>
    </row>
    <row r="85" spans="2:17">
      <c r="B85" t="s">
        <v>1253</v>
      </c>
      <c r="C85" t="s">
        <v>1182</v>
      </c>
      <c r="D85" t="s">
        <v>1321</v>
      </c>
      <c r="E85" t="s">
        <v>1184</v>
      </c>
      <c r="F85" t="s">
        <v>212</v>
      </c>
      <c r="G85" t="s">
        <v>1322</v>
      </c>
      <c r="H85" t="s">
        <v>152</v>
      </c>
      <c r="I85" s="77">
        <v>1.22</v>
      </c>
      <c r="J85" t="s">
        <v>105</v>
      </c>
      <c r="K85" s="77">
        <v>2.1</v>
      </c>
      <c r="L85" s="77">
        <v>0.99</v>
      </c>
      <c r="M85" s="77">
        <v>33458.32</v>
      </c>
      <c r="N85" s="77">
        <v>101.48180504104809</v>
      </c>
      <c r="O85" s="77">
        <v>33.954107072409997</v>
      </c>
      <c r="P85" s="77">
        <v>0.09</v>
      </c>
      <c r="Q85" s="77">
        <v>0</v>
      </c>
    </row>
    <row r="86" spans="2:17">
      <c r="B86" t="s">
        <v>1253</v>
      </c>
      <c r="C86" t="s">
        <v>1182</v>
      </c>
      <c r="D86" t="s">
        <v>1323</v>
      </c>
      <c r="E86" t="s">
        <v>1184</v>
      </c>
      <c r="F86" t="s">
        <v>212</v>
      </c>
      <c r="G86" t="s">
        <v>1324</v>
      </c>
      <c r="H86" t="s">
        <v>152</v>
      </c>
      <c r="I86" s="77">
        <v>2.92</v>
      </c>
      <c r="J86" t="s">
        <v>105</v>
      </c>
      <c r="K86" s="77">
        <v>1.1000000000000001</v>
      </c>
      <c r="L86" s="77">
        <v>1.44</v>
      </c>
      <c r="M86" s="77">
        <v>200000</v>
      </c>
      <c r="N86" s="77">
        <v>99.102793926911502</v>
      </c>
      <c r="O86" s="77">
        <v>198.205587853823</v>
      </c>
      <c r="P86" s="77">
        <v>0.54</v>
      </c>
      <c r="Q86" s="77">
        <v>0.01</v>
      </c>
    </row>
    <row r="87" spans="2:17">
      <c r="B87" t="s">
        <v>1253</v>
      </c>
      <c r="C87" t="s">
        <v>1182</v>
      </c>
      <c r="D87" t="s">
        <v>1325</v>
      </c>
      <c r="E87" t="s">
        <v>1184</v>
      </c>
      <c r="F87" t="s">
        <v>212</v>
      </c>
      <c r="G87" t="s">
        <v>1326</v>
      </c>
      <c r="H87" t="s">
        <v>152</v>
      </c>
      <c r="I87" s="77">
        <v>2.89</v>
      </c>
      <c r="J87" t="s">
        <v>105</v>
      </c>
      <c r="K87" s="77">
        <v>2.1</v>
      </c>
      <c r="L87" s="77">
        <v>1.43</v>
      </c>
      <c r="M87" s="77">
        <v>99000</v>
      </c>
      <c r="N87" s="77">
        <v>102.07808187437878</v>
      </c>
      <c r="O87" s="77">
        <v>101.05730105563499</v>
      </c>
      <c r="P87" s="77">
        <v>0.28000000000000003</v>
      </c>
      <c r="Q87" s="77">
        <v>0.01</v>
      </c>
    </row>
    <row r="88" spans="2:17">
      <c r="B88" t="s">
        <v>1253</v>
      </c>
      <c r="C88" t="s">
        <v>1182</v>
      </c>
      <c r="D88" t="s">
        <v>1327</v>
      </c>
      <c r="E88" t="s">
        <v>1184</v>
      </c>
      <c r="F88" t="s">
        <v>212</v>
      </c>
      <c r="G88" t="s">
        <v>1328</v>
      </c>
      <c r="H88" t="s">
        <v>152</v>
      </c>
      <c r="I88" s="77">
        <v>3.41</v>
      </c>
      <c r="J88" t="s">
        <v>105</v>
      </c>
      <c r="K88" s="77">
        <v>2.1</v>
      </c>
      <c r="L88" s="77">
        <v>1.36</v>
      </c>
      <c r="M88" s="77">
        <v>285000</v>
      </c>
      <c r="N88" s="77">
        <v>102.70135140459719</v>
      </c>
      <c r="O88" s="77">
        <v>292.69885150310199</v>
      </c>
      <c r="P88" s="77">
        <v>0.8</v>
      </c>
      <c r="Q88" s="77">
        <v>0.02</v>
      </c>
    </row>
    <row r="89" spans="2:17">
      <c r="B89" t="s">
        <v>1253</v>
      </c>
      <c r="C89" t="s">
        <v>1182</v>
      </c>
      <c r="D89" t="s">
        <v>1329</v>
      </c>
      <c r="E89" t="s">
        <v>1184</v>
      </c>
      <c r="F89" t="s">
        <v>212</v>
      </c>
      <c r="G89" t="s">
        <v>1330</v>
      </c>
      <c r="H89" t="s">
        <v>152</v>
      </c>
      <c r="I89" s="77">
        <v>0.28000000000000003</v>
      </c>
      <c r="J89" t="s">
        <v>105</v>
      </c>
      <c r="K89" s="77">
        <v>2.1</v>
      </c>
      <c r="L89" s="77">
        <v>0.9</v>
      </c>
      <c r="M89" s="77">
        <v>17587.5</v>
      </c>
      <c r="N89" s="77">
        <v>100.4526039184978</v>
      </c>
      <c r="O89" s="77">
        <v>17.667101714165799</v>
      </c>
      <c r="P89" s="77">
        <v>0.05</v>
      </c>
      <c r="Q89" s="77">
        <v>0</v>
      </c>
    </row>
    <row r="90" spans="2:17">
      <c r="B90" t="s">
        <v>1253</v>
      </c>
      <c r="C90" t="s">
        <v>1182</v>
      </c>
      <c r="D90" t="s">
        <v>1331</v>
      </c>
      <c r="E90" t="s">
        <v>1184</v>
      </c>
      <c r="F90" t="s">
        <v>212</v>
      </c>
      <c r="G90" t="s">
        <v>1332</v>
      </c>
      <c r="H90" t="s">
        <v>152</v>
      </c>
      <c r="I90" s="77">
        <v>2.89</v>
      </c>
      <c r="J90" t="s">
        <v>105</v>
      </c>
      <c r="K90" s="77">
        <v>2.1</v>
      </c>
      <c r="L90" s="77">
        <v>1.43</v>
      </c>
      <c r="M90" s="77">
        <v>182792</v>
      </c>
      <c r="N90" s="77">
        <v>102.07808074821382</v>
      </c>
      <c r="O90" s="77">
        <v>186.590565361275</v>
      </c>
      <c r="P90" s="77">
        <v>0.51</v>
      </c>
      <c r="Q90" s="77">
        <v>0.01</v>
      </c>
    </row>
    <row r="91" spans="2:17">
      <c r="B91" t="s">
        <v>1253</v>
      </c>
      <c r="C91" t="s">
        <v>1182</v>
      </c>
      <c r="D91" t="s">
        <v>1333</v>
      </c>
      <c r="E91" t="s">
        <v>1184</v>
      </c>
      <c r="F91" t="s">
        <v>212</v>
      </c>
      <c r="G91" t="s">
        <v>1334</v>
      </c>
      <c r="H91" t="s">
        <v>152</v>
      </c>
      <c r="I91" s="77">
        <v>3.06</v>
      </c>
      <c r="J91" t="s">
        <v>105</v>
      </c>
      <c r="K91" s="77">
        <v>2.1</v>
      </c>
      <c r="L91" s="77">
        <v>-0.17</v>
      </c>
      <c r="M91" s="77">
        <v>700000</v>
      </c>
      <c r="N91" s="77">
        <v>102.08304458216099</v>
      </c>
      <c r="O91" s="77">
        <v>714.58131207512702</v>
      </c>
      <c r="P91" s="77">
        <v>1.96</v>
      </c>
      <c r="Q91" s="77">
        <v>0.04</v>
      </c>
    </row>
    <row r="92" spans="2:17">
      <c r="B92" t="s">
        <v>1253</v>
      </c>
      <c r="C92" t="s">
        <v>1182</v>
      </c>
      <c r="D92" t="s">
        <v>1335</v>
      </c>
      <c r="E92" t="s">
        <v>1184</v>
      </c>
      <c r="F92" t="s">
        <v>212</v>
      </c>
      <c r="G92" t="s">
        <v>1336</v>
      </c>
      <c r="H92" t="s">
        <v>152</v>
      </c>
      <c r="I92" s="77">
        <v>0.32</v>
      </c>
      <c r="J92" t="s">
        <v>105</v>
      </c>
      <c r="K92" s="77">
        <v>2.1</v>
      </c>
      <c r="L92" s="77">
        <v>-0.97</v>
      </c>
      <c r="M92" s="77">
        <v>9826.68</v>
      </c>
      <c r="N92" s="77">
        <v>100.50426216471128</v>
      </c>
      <c r="O92" s="77">
        <v>9.8762322292872504</v>
      </c>
      <c r="P92" s="77">
        <v>0.03</v>
      </c>
      <c r="Q92" s="77">
        <v>0</v>
      </c>
    </row>
    <row r="93" spans="2:17">
      <c r="B93" t="s">
        <v>1253</v>
      </c>
      <c r="C93" t="s">
        <v>1182</v>
      </c>
      <c r="D93" t="s">
        <v>1337</v>
      </c>
      <c r="E93" t="s">
        <v>1184</v>
      </c>
      <c r="F93" t="s">
        <v>212</v>
      </c>
      <c r="G93" t="s">
        <v>1336</v>
      </c>
      <c r="H93" t="s">
        <v>152</v>
      </c>
      <c r="I93" s="77">
        <v>0.62</v>
      </c>
      <c r="J93" t="s">
        <v>105</v>
      </c>
      <c r="K93" s="77">
        <v>2.1</v>
      </c>
      <c r="L93" s="77">
        <v>-0.85</v>
      </c>
      <c r="M93" s="77">
        <v>50150</v>
      </c>
      <c r="N93" s="77">
        <v>100.86585811299821</v>
      </c>
      <c r="O93" s="77">
        <v>50.5842278436686</v>
      </c>
      <c r="P93" s="77">
        <v>0.14000000000000001</v>
      </c>
      <c r="Q93" s="77">
        <v>0</v>
      </c>
    </row>
    <row r="94" spans="2:17">
      <c r="B94" t="s">
        <v>1253</v>
      </c>
      <c r="C94" t="s">
        <v>1182</v>
      </c>
      <c r="D94" t="s">
        <v>1338</v>
      </c>
      <c r="E94" t="s">
        <v>1184</v>
      </c>
      <c r="F94" t="s">
        <v>212</v>
      </c>
      <c r="G94" t="s">
        <v>1339</v>
      </c>
      <c r="H94" t="s">
        <v>152</v>
      </c>
      <c r="I94" s="77">
        <v>5.54</v>
      </c>
      <c r="J94" t="s">
        <v>105</v>
      </c>
      <c r="K94" s="77">
        <v>2.1</v>
      </c>
      <c r="L94" s="77">
        <v>0.31</v>
      </c>
      <c r="M94" s="77">
        <v>379114</v>
      </c>
      <c r="N94" s="77">
        <v>101.07195805250505</v>
      </c>
      <c r="O94" s="77">
        <v>383.177943051174</v>
      </c>
      <c r="P94" s="77">
        <v>1.05</v>
      </c>
      <c r="Q94" s="77">
        <v>0.02</v>
      </c>
    </row>
    <row r="95" spans="2:17">
      <c r="B95" t="s">
        <v>1253</v>
      </c>
      <c r="C95" t="s">
        <v>1182</v>
      </c>
      <c r="D95" t="s">
        <v>1340</v>
      </c>
      <c r="E95" t="s">
        <v>1184</v>
      </c>
      <c r="F95" t="s">
        <v>212</v>
      </c>
      <c r="G95" t="s">
        <v>1341</v>
      </c>
      <c r="H95" t="s">
        <v>152</v>
      </c>
      <c r="I95" s="77">
        <v>0.62</v>
      </c>
      <c r="J95" t="s">
        <v>105</v>
      </c>
      <c r="K95" s="77">
        <v>2.1</v>
      </c>
      <c r="L95" s="77">
        <v>-0.85</v>
      </c>
      <c r="M95" s="77">
        <v>637707</v>
      </c>
      <c r="N95" s="77">
        <v>100.86585811299813</v>
      </c>
      <c r="O95" s="77">
        <v>643.22863779665704</v>
      </c>
      <c r="P95" s="77">
        <v>1.77</v>
      </c>
      <c r="Q95" s="77">
        <v>0.04</v>
      </c>
    </row>
    <row r="96" spans="2:17">
      <c r="B96" t="s">
        <v>1253</v>
      </c>
      <c r="C96" t="s">
        <v>1182</v>
      </c>
      <c r="D96" t="s">
        <v>1342</v>
      </c>
      <c r="E96" t="s">
        <v>1184</v>
      </c>
      <c r="F96" t="s">
        <v>212</v>
      </c>
      <c r="G96" t="s">
        <v>1343</v>
      </c>
      <c r="H96" t="s">
        <v>152</v>
      </c>
      <c r="I96" s="77">
        <v>1.37</v>
      </c>
      <c r="J96" t="s">
        <v>105</v>
      </c>
      <c r="K96" s="77">
        <v>2.1</v>
      </c>
      <c r="L96" s="77">
        <v>-0.56999999999999995</v>
      </c>
      <c r="M96" s="77">
        <v>66406.240000000005</v>
      </c>
      <c r="N96" s="77">
        <v>101.48475347466398</v>
      </c>
      <c r="O96" s="77">
        <v>67.392208955793706</v>
      </c>
      <c r="P96" s="77">
        <v>0.19</v>
      </c>
      <c r="Q96" s="77">
        <v>0</v>
      </c>
    </row>
    <row r="97" spans="2:17">
      <c r="B97" t="s">
        <v>1253</v>
      </c>
      <c r="C97" t="s">
        <v>1182</v>
      </c>
      <c r="D97" t="s">
        <v>1344</v>
      </c>
      <c r="E97" t="s">
        <v>1184</v>
      </c>
      <c r="F97" t="s">
        <v>212</v>
      </c>
      <c r="G97" t="s">
        <v>1345</v>
      </c>
      <c r="H97" t="s">
        <v>152</v>
      </c>
      <c r="I97" s="77">
        <v>5.62</v>
      </c>
      <c r="J97" t="s">
        <v>105</v>
      </c>
      <c r="K97" s="77">
        <v>2.1</v>
      </c>
      <c r="L97" s="77">
        <v>0.38</v>
      </c>
      <c r="M97" s="77">
        <v>100000</v>
      </c>
      <c r="N97" s="77">
        <v>100.730095795236</v>
      </c>
      <c r="O97" s="77">
        <v>100.730095795236</v>
      </c>
      <c r="P97" s="77">
        <v>0.28000000000000003</v>
      </c>
      <c r="Q97" s="77">
        <v>0.01</v>
      </c>
    </row>
    <row r="98" spans="2:17">
      <c r="B98" t="s">
        <v>1253</v>
      </c>
      <c r="C98" t="s">
        <v>1182</v>
      </c>
      <c r="D98" t="s">
        <v>1346</v>
      </c>
      <c r="E98" t="s">
        <v>1184</v>
      </c>
      <c r="F98" t="s">
        <v>212</v>
      </c>
      <c r="G98" t="s">
        <v>1345</v>
      </c>
      <c r="H98" t="s">
        <v>152</v>
      </c>
      <c r="I98" s="77">
        <v>5.62</v>
      </c>
      <c r="J98" t="s">
        <v>105</v>
      </c>
      <c r="K98" s="77">
        <v>2.1</v>
      </c>
      <c r="L98" s="77">
        <v>0.38</v>
      </c>
      <c r="M98" s="77">
        <v>1500000</v>
      </c>
      <c r="N98" s="77">
        <v>100.730095795236</v>
      </c>
      <c r="O98" s="77">
        <v>1510.95143692854</v>
      </c>
      <c r="P98" s="77">
        <v>4.1500000000000004</v>
      </c>
      <c r="Q98" s="77">
        <v>0.1</v>
      </c>
    </row>
    <row r="99" spans="2:17">
      <c r="B99" t="s">
        <v>1253</v>
      </c>
      <c r="C99" t="s">
        <v>1182</v>
      </c>
      <c r="D99" t="s">
        <v>1347</v>
      </c>
      <c r="E99" t="s">
        <v>1184</v>
      </c>
      <c r="F99" t="s">
        <v>212</v>
      </c>
      <c r="G99" t="s">
        <v>1348</v>
      </c>
      <c r="H99" t="s">
        <v>152</v>
      </c>
      <c r="I99" s="77">
        <v>2.3199999999999998</v>
      </c>
      <c r="J99" t="s">
        <v>105</v>
      </c>
      <c r="K99" s="77">
        <v>2.1</v>
      </c>
      <c r="L99" s="77">
        <v>-0.34</v>
      </c>
      <c r="M99" s="77">
        <v>56000</v>
      </c>
      <c r="N99" s="77">
        <v>101.98329576985267</v>
      </c>
      <c r="O99" s="77">
        <v>57.110645631117499</v>
      </c>
      <c r="P99" s="77">
        <v>0.16</v>
      </c>
      <c r="Q99" s="77">
        <v>0</v>
      </c>
    </row>
    <row r="100" spans="2:17">
      <c r="B100" t="s">
        <v>1253</v>
      </c>
      <c r="C100" t="s">
        <v>1182</v>
      </c>
      <c r="D100" t="s">
        <v>1349</v>
      </c>
      <c r="E100" t="s">
        <v>1184</v>
      </c>
      <c r="F100" t="s">
        <v>212</v>
      </c>
      <c r="G100" t="s">
        <v>1350</v>
      </c>
      <c r="H100" t="s">
        <v>152</v>
      </c>
      <c r="I100" s="77">
        <v>3.14</v>
      </c>
      <c r="J100" t="s">
        <v>105</v>
      </c>
      <c r="K100" s="77">
        <v>2.1</v>
      </c>
      <c r="L100" s="77">
        <v>-0.15</v>
      </c>
      <c r="M100" s="77">
        <v>366657</v>
      </c>
      <c r="N100" s="77">
        <v>102.08647928896707</v>
      </c>
      <c r="O100" s="77">
        <v>374.30722236654799</v>
      </c>
      <c r="P100" s="77">
        <v>1.03</v>
      </c>
      <c r="Q100" s="77">
        <v>0.02</v>
      </c>
    </row>
    <row r="101" spans="2:17">
      <c r="B101" t="s">
        <v>1253</v>
      </c>
      <c r="C101" t="s">
        <v>1182</v>
      </c>
      <c r="D101" t="s">
        <v>1351</v>
      </c>
      <c r="E101" t="s">
        <v>1184</v>
      </c>
      <c r="F101" t="s">
        <v>212</v>
      </c>
      <c r="G101" t="s">
        <v>1350</v>
      </c>
      <c r="H101" t="s">
        <v>152</v>
      </c>
      <c r="I101" s="77">
        <v>2.36</v>
      </c>
      <c r="J101" t="s">
        <v>105</v>
      </c>
      <c r="K101" s="77">
        <v>2.1</v>
      </c>
      <c r="L101" s="77">
        <v>-0.32</v>
      </c>
      <c r="M101" s="77">
        <v>275500.01</v>
      </c>
      <c r="N101" s="77">
        <v>101.98214445098132</v>
      </c>
      <c r="O101" s="77">
        <v>280.960818160668</v>
      </c>
      <c r="P101" s="77">
        <v>0.77</v>
      </c>
      <c r="Q101" s="77">
        <v>0.02</v>
      </c>
    </row>
    <row r="102" spans="2:17">
      <c r="B102" t="s">
        <v>1253</v>
      </c>
      <c r="C102" t="s">
        <v>1182</v>
      </c>
      <c r="D102" t="s">
        <v>1352</v>
      </c>
      <c r="E102" t="s">
        <v>1184</v>
      </c>
      <c r="F102" t="s">
        <v>212</v>
      </c>
      <c r="G102" t="s">
        <v>537</v>
      </c>
      <c r="H102" t="s">
        <v>152</v>
      </c>
      <c r="I102" s="77">
        <v>1.7</v>
      </c>
      <c r="J102" t="s">
        <v>105</v>
      </c>
      <c r="K102" s="77">
        <v>2.1</v>
      </c>
      <c r="L102" s="77">
        <v>-0.54</v>
      </c>
      <c r="M102" s="77">
        <v>723432.9</v>
      </c>
      <c r="N102" s="77">
        <v>101.8001319245174</v>
      </c>
      <c r="O102" s="77">
        <v>736.45564658536205</v>
      </c>
      <c r="P102" s="77">
        <v>2.02</v>
      </c>
      <c r="Q102" s="77">
        <v>0.05</v>
      </c>
    </row>
    <row r="103" spans="2:17">
      <c r="B103" t="s">
        <v>1253</v>
      </c>
      <c r="C103" t="s">
        <v>1182</v>
      </c>
      <c r="D103" t="s">
        <v>1353</v>
      </c>
      <c r="E103" t="s">
        <v>1184</v>
      </c>
      <c r="F103" t="s">
        <v>212</v>
      </c>
      <c r="G103" t="s">
        <v>537</v>
      </c>
      <c r="H103" t="s">
        <v>152</v>
      </c>
      <c r="I103" s="77">
        <v>4.6399999999999997</v>
      </c>
      <c r="J103" t="s">
        <v>105</v>
      </c>
      <c r="K103" s="77">
        <v>2.1</v>
      </c>
      <c r="L103" s="77">
        <v>0.1</v>
      </c>
      <c r="M103" s="77">
        <v>125000</v>
      </c>
      <c r="N103" s="77">
        <v>101.91767326194881</v>
      </c>
      <c r="O103" s="77">
        <v>127.397091577436</v>
      </c>
      <c r="P103" s="77">
        <v>0.35</v>
      </c>
      <c r="Q103" s="77">
        <v>0.01</v>
      </c>
    </row>
    <row r="104" spans="2:17">
      <c r="B104" t="s">
        <v>1253</v>
      </c>
      <c r="C104" t="s">
        <v>1182</v>
      </c>
      <c r="D104" t="s">
        <v>1354</v>
      </c>
      <c r="E104" t="s">
        <v>1184</v>
      </c>
      <c r="F104" t="s">
        <v>212</v>
      </c>
      <c r="G104" t="s">
        <v>1355</v>
      </c>
      <c r="H104" t="s">
        <v>152</v>
      </c>
      <c r="I104" s="77">
        <v>3.22</v>
      </c>
      <c r="J104" t="s">
        <v>105</v>
      </c>
      <c r="K104" s="77">
        <v>2.1</v>
      </c>
      <c r="L104" s="77">
        <v>-0.13</v>
      </c>
      <c r="M104" s="77">
        <v>150000</v>
      </c>
      <c r="N104" s="77">
        <v>102.08256391465601</v>
      </c>
      <c r="O104" s="77">
        <v>153.123845871984</v>
      </c>
      <c r="P104" s="77">
        <v>0.42</v>
      </c>
      <c r="Q104" s="77">
        <v>0.01</v>
      </c>
    </row>
    <row r="105" spans="2:17">
      <c r="B105" t="s">
        <v>1253</v>
      </c>
      <c r="C105" t="s">
        <v>1182</v>
      </c>
      <c r="D105" t="s">
        <v>1356</v>
      </c>
      <c r="E105" t="s">
        <v>1184</v>
      </c>
      <c r="F105" t="s">
        <v>212</v>
      </c>
      <c r="G105" t="s">
        <v>1355</v>
      </c>
      <c r="H105" t="s">
        <v>152</v>
      </c>
      <c r="I105" s="77">
        <v>1.86</v>
      </c>
      <c r="J105" t="s">
        <v>105</v>
      </c>
      <c r="K105" s="77">
        <v>2.1</v>
      </c>
      <c r="L105" s="77">
        <v>-0.48</v>
      </c>
      <c r="M105" s="77">
        <v>4687.49</v>
      </c>
      <c r="N105" s="77">
        <v>101.8775186995983</v>
      </c>
      <c r="O105" s="77">
        <v>4.7754985012917999</v>
      </c>
      <c r="P105" s="77">
        <v>0.01</v>
      </c>
      <c r="Q105" s="77">
        <v>0</v>
      </c>
    </row>
    <row r="106" spans="2:17">
      <c r="B106" t="s">
        <v>1253</v>
      </c>
      <c r="C106" t="s">
        <v>1182</v>
      </c>
      <c r="D106" t="s">
        <v>1357</v>
      </c>
      <c r="E106" t="s">
        <v>1184</v>
      </c>
      <c r="F106" t="s">
        <v>212</v>
      </c>
      <c r="G106" t="s">
        <v>348</v>
      </c>
      <c r="H106" t="s">
        <v>152</v>
      </c>
      <c r="I106" s="77">
        <v>3.22</v>
      </c>
      <c r="J106" t="s">
        <v>105</v>
      </c>
      <c r="K106" s="77">
        <v>2.1</v>
      </c>
      <c r="L106" s="77">
        <v>-0.13</v>
      </c>
      <c r="M106" s="77">
        <v>43542</v>
      </c>
      <c r="N106" s="77">
        <v>102.08256391465619</v>
      </c>
      <c r="O106" s="77">
        <v>44.448789979719599</v>
      </c>
      <c r="P106" s="77">
        <v>0.12</v>
      </c>
      <c r="Q106" s="77">
        <v>0</v>
      </c>
    </row>
    <row r="107" spans="2:17">
      <c r="B107" t="s">
        <v>1253</v>
      </c>
      <c r="C107" t="s">
        <v>1182</v>
      </c>
      <c r="D107" t="s">
        <v>1358</v>
      </c>
      <c r="E107" t="s">
        <v>1184</v>
      </c>
      <c r="F107" t="s">
        <v>212</v>
      </c>
      <c r="G107" t="s">
        <v>348</v>
      </c>
      <c r="H107" t="s">
        <v>152</v>
      </c>
      <c r="I107" s="77">
        <v>2.73</v>
      </c>
      <c r="J107" t="s">
        <v>105</v>
      </c>
      <c r="K107" s="77">
        <v>2.1</v>
      </c>
      <c r="L107" s="77">
        <v>-0.31</v>
      </c>
      <c r="M107" s="77">
        <v>494443</v>
      </c>
      <c r="N107" s="77">
        <v>102.24964872964325</v>
      </c>
      <c r="O107" s="77">
        <v>505.56623066831003</v>
      </c>
      <c r="P107" s="77">
        <v>1.39</v>
      </c>
      <c r="Q107" s="77">
        <v>0.03</v>
      </c>
    </row>
    <row r="108" spans="2:17">
      <c r="B108" t="s">
        <v>1253</v>
      </c>
      <c r="C108" t="s">
        <v>1182</v>
      </c>
      <c r="D108" t="s">
        <v>1359</v>
      </c>
      <c r="E108" t="s">
        <v>1184</v>
      </c>
      <c r="F108" t="s">
        <v>212</v>
      </c>
      <c r="G108" t="s">
        <v>1360</v>
      </c>
      <c r="H108" t="s">
        <v>152</v>
      </c>
      <c r="I108" s="77">
        <v>5.7</v>
      </c>
      <c r="J108" t="s">
        <v>105</v>
      </c>
      <c r="K108" s="77">
        <v>2.1</v>
      </c>
      <c r="L108" s="77">
        <v>0.38</v>
      </c>
      <c r="M108" s="77">
        <v>210000</v>
      </c>
      <c r="N108" s="77">
        <v>100.73634261809286</v>
      </c>
      <c r="O108" s="77">
        <v>211.546319497995</v>
      </c>
      <c r="P108" s="77">
        <v>0.57999999999999996</v>
      </c>
      <c r="Q108" s="77">
        <v>0.01</v>
      </c>
    </row>
    <row r="109" spans="2:17">
      <c r="B109" t="s">
        <v>1253</v>
      </c>
      <c r="C109" t="s">
        <v>1182</v>
      </c>
      <c r="D109" t="s">
        <v>1361</v>
      </c>
      <c r="E109" t="s">
        <v>1184</v>
      </c>
      <c r="F109" t="s">
        <v>212</v>
      </c>
      <c r="G109" t="s">
        <v>1362</v>
      </c>
      <c r="H109" t="s">
        <v>152</v>
      </c>
      <c r="I109" s="77">
        <v>1.4</v>
      </c>
      <c r="J109" t="s">
        <v>105</v>
      </c>
      <c r="K109" s="77">
        <v>2.1</v>
      </c>
      <c r="L109" s="77">
        <v>1.48</v>
      </c>
      <c r="M109" s="77">
        <v>436105.72</v>
      </c>
      <c r="N109" s="77">
        <v>101.54273669592961</v>
      </c>
      <c r="O109" s="77">
        <v>442.83368297548799</v>
      </c>
      <c r="P109" s="77">
        <v>1.22</v>
      </c>
      <c r="Q109" s="77">
        <v>0.03</v>
      </c>
    </row>
    <row r="110" spans="2:17">
      <c r="B110" t="s">
        <v>1363</v>
      </c>
      <c r="C110" t="s">
        <v>1182</v>
      </c>
      <c r="D110" t="s">
        <v>1364</v>
      </c>
      <c r="E110" t="s">
        <v>226</v>
      </c>
      <c r="F110" t="s">
        <v>212</v>
      </c>
      <c r="G110" t="s">
        <v>279</v>
      </c>
      <c r="H110" t="s">
        <v>152</v>
      </c>
      <c r="I110" s="77">
        <v>2.84</v>
      </c>
      <c r="J110" t="s">
        <v>105</v>
      </c>
      <c r="K110" s="77">
        <v>2.1</v>
      </c>
      <c r="L110" s="77">
        <v>-0.43</v>
      </c>
      <c r="M110" s="77">
        <v>100000</v>
      </c>
      <c r="N110" s="77">
        <v>102.710766934243</v>
      </c>
      <c r="O110" s="77">
        <v>102.710766934243</v>
      </c>
      <c r="P110" s="77">
        <v>0.28000000000000003</v>
      </c>
      <c r="Q110" s="77">
        <v>0.01</v>
      </c>
    </row>
    <row r="111" spans="2:17">
      <c r="B111" s="78" t="s">
        <v>1365</v>
      </c>
      <c r="I111" s="79">
        <v>0</v>
      </c>
      <c r="L111" s="79">
        <v>0</v>
      </c>
      <c r="M111" s="79">
        <v>0</v>
      </c>
      <c r="O111" s="79">
        <v>0</v>
      </c>
      <c r="P111" s="79">
        <v>0</v>
      </c>
      <c r="Q111" s="79">
        <v>0</v>
      </c>
    </row>
    <row r="112" spans="2:17">
      <c r="B112" t="s">
        <v>226</v>
      </c>
      <c r="D112" t="s">
        <v>226</v>
      </c>
      <c r="F112" t="s">
        <v>226</v>
      </c>
      <c r="I112" s="77">
        <v>0</v>
      </c>
      <c r="J112" t="s">
        <v>226</v>
      </c>
      <c r="K112" s="77">
        <v>0</v>
      </c>
      <c r="L112" s="77">
        <v>0</v>
      </c>
      <c r="M112" s="77">
        <v>0</v>
      </c>
      <c r="N112" s="77">
        <v>0</v>
      </c>
      <c r="O112" s="77">
        <v>0</v>
      </c>
      <c r="P112" s="77">
        <v>0</v>
      </c>
      <c r="Q112" s="77">
        <v>0</v>
      </c>
    </row>
    <row r="113" spans="2:17">
      <c r="B113" s="78" t="s">
        <v>1366</v>
      </c>
      <c r="I113" s="79">
        <v>0</v>
      </c>
      <c r="L113" s="79">
        <v>0</v>
      </c>
      <c r="M113" s="79">
        <v>0</v>
      </c>
      <c r="O113" s="79">
        <v>0</v>
      </c>
      <c r="P113" s="79">
        <v>0</v>
      </c>
      <c r="Q113" s="79">
        <v>0</v>
      </c>
    </row>
    <row r="114" spans="2:17">
      <c r="B114" t="s">
        <v>226</v>
      </c>
      <c r="D114" t="s">
        <v>226</v>
      </c>
      <c r="F114" t="s">
        <v>226</v>
      </c>
      <c r="I114" s="77">
        <v>0</v>
      </c>
      <c r="J114" t="s">
        <v>226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0</v>
      </c>
      <c r="Q114" s="77">
        <v>0</v>
      </c>
    </row>
    <row r="115" spans="2:17">
      <c r="B115" s="78" t="s">
        <v>1367</v>
      </c>
      <c r="I115" s="79">
        <v>1.23</v>
      </c>
      <c r="L115" s="79">
        <v>2.69</v>
      </c>
      <c r="M115" s="79">
        <v>6013975.21</v>
      </c>
      <c r="O115" s="79">
        <v>6513.6132162020003</v>
      </c>
      <c r="P115" s="79">
        <v>17.89</v>
      </c>
      <c r="Q115" s="79">
        <v>0.41</v>
      </c>
    </row>
    <row r="116" spans="2:17">
      <c r="B116" t="s">
        <v>1368</v>
      </c>
      <c r="C116" t="s">
        <v>1182</v>
      </c>
      <c r="D116" t="s">
        <v>1369</v>
      </c>
      <c r="E116" t="s">
        <v>597</v>
      </c>
      <c r="F116" t="s">
        <v>226</v>
      </c>
      <c r="G116" t="s">
        <v>1370</v>
      </c>
      <c r="H116" t="s">
        <v>227</v>
      </c>
      <c r="I116" s="77">
        <v>1.1100000000000001</v>
      </c>
      <c r="J116" t="s">
        <v>105</v>
      </c>
      <c r="K116" s="77">
        <v>5</v>
      </c>
      <c r="L116" s="77">
        <v>1.86</v>
      </c>
      <c r="M116" s="77">
        <v>2157087</v>
      </c>
      <c r="N116" s="77">
        <v>107.75</v>
      </c>
      <c r="O116" s="77">
        <v>2324.2612425000002</v>
      </c>
      <c r="P116" s="77">
        <v>6.39</v>
      </c>
      <c r="Q116" s="77">
        <v>0.15</v>
      </c>
    </row>
    <row r="117" spans="2:17">
      <c r="B117" t="s">
        <v>1371</v>
      </c>
      <c r="C117" t="s">
        <v>1182</v>
      </c>
      <c r="D117" t="s">
        <v>1372</v>
      </c>
      <c r="E117" t="s">
        <v>1373</v>
      </c>
      <c r="F117" t="s">
        <v>226</v>
      </c>
      <c r="G117" t="s">
        <v>1374</v>
      </c>
      <c r="H117" t="s">
        <v>227</v>
      </c>
      <c r="I117" s="77">
        <v>1.29</v>
      </c>
      <c r="J117" t="s">
        <v>105</v>
      </c>
      <c r="K117" s="77">
        <v>9.5</v>
      </c>
      <c r="L117" s="77">
        <v>3.14</v>
      </c>
      <c r="M117" s="77">
        <v>3856888.21</v>
      </c>
      <c r="N117" s="77">
        <v>108.62</v>
      </c>
      <c r="O117" s="77">
        <v>4189.3519737019997</v>
      </c>
      <c r="P117" s="77">
        <v>11.51</v>
      </c>
      <c r="Q117" s="77">
        <v>0.26</v>
      </c>
    </row>
    <row r="118" spans="2:17">
      <c r="B118" s="78" t="s">
        <v>1375</v>
      </c>
      <c r="I118" s="79">
        <v>0</v>
      </c>
      <c r="L118" s="79">
        <v>0</v>
      </c>
      <c r="M118" s="79">
        <v>0</v>
      </c>
      <c r="O118" s="79">
        <v>0</v>
      </c>
      <c r="P118" s="79">
        <v>0</v>
      </c>
      <c r="Q118" s="79">
        <v>0</v>
      </c>
    </row>
    <row r="119" spans="2:17">
      <c r="B119" t="s">
        <v>226</v>
      </c>
      <c r="D119" t="s">
        <v>226</v>
      </c>
      <c r="F119" t="s">
        <v>226</v>
      </c>
      <c r="I119" s="77">
        <v>0</v>
      </c>
      <c r="J119" t="s">
        <v>226</v>
      </c>
      <c r="K119" s="77">
        <v>0</v>
      </c>
      <c r="L119" s="77">
        <v>0</v>
      </c>
      <c r="M119" s="77">
        <v>0</v>
      </c>
      <c r="N119" s="77">
        <v>0</v>
      </c>
      <c r="O119" s="77">
        <v>0</v>
      </c>
      <c r="P119" s="77">
        <v>0</v>
      </c>
      <c r="Q119" s="77">
        <v>0</v>
      </c>
    </row>
    <row r="120" spans="2:17">
      <c r="B120" s="78" t="s">
        <v>1376</v>
      </c>
      <c r="I120" s="79">
        <v>0</v>
      </c>
      <c r="L120" s="79">
        <v>0</v>
      </c>
      <c r="M120" s="79">
        <v>0</v>
      </c>
      <c r="O120" s="79">
        <v>0</v>
      </c>
      <c r="P120" s="79">
        <v>0</v>
      </c>
      <c r="Q120" s="79">
        <v>0</v>
      </c>
    </row>
    <row r="121" spans="2:17">
      <c r="B121" s="78" t="s">
        <v>1377</v>
      </c>
      <c r="I121" s="79">
        <v>0</v>
      </c>
      <c r="L121" s="79">
        <v>0</v>
      </c>
      <c r="M121" s="79">
        <v>0</v>
      </c>
      <c r="O121" s="79">
        <v>0</v>
      </c>
      <c r="P121" s="79">
        <v>0</v>
      </c>
      <c r="Q121" s="79">
        <v>0</v>
      </c>
    </row>
    <row r="122" spans="2:17">
      <c r="B122" t="s">
        <v>226</v>
      </c>
      <c r="D122" t="s">
        <v>226</v>
      </c>
      <c r="F122" t="s">
        <v>226</v>
      </c>
      <c r="I122" s="77">
        <v>0</v>
      </c>
      <c r="J122" t="s">
        <v>226</v>
      </c>
      <c r="K122" s="77">
        <v>0</v>
      </c>
      <c r="L122" s="77">
        <v>0</v>
      </c>
      <c r="M122" s="77">
        <v>0</v>
      </c>
      <c r="N122" s="77">
        <v>0</v>
      </c>
      <c r="O122" s="77">
        <v>0</v>
      </c>
      <c r="P122" s="77">
        <v>0</v>
      </c>
      <c r="Q122" s="77">
        <v>0</v>
      </c>
    </row>
    <row r="123" spans="2:17">
      <c r="B123" s="78" t="s">
        <v>1378</v>
      </c>
      <c r="I123" s="79">
        <v>0</v>
      </c>
      <c r="L123" s="79">
        <v>0</v>
      </c>
      <c r="M123" s="79">
        <v>0</v>
      </c>
      <c r="O123" s="79">
        <v>0</v>
      </c>
      <c r="P123" s="79">
        <v>0</v>
      </c>
      <c r="Q123" s="79">
        <v>0</v>
      </c>
    </row>
    <row r="124" spans="2:17">
      <c r="B124" t="s">
        <v>226</v>
      </c>
      <c r="D124" t="s">
        <v>226</v>
      </c>
      <c r="F124" t="s">
        <v>226</v>
      </c>
      <c r="I124" s="77">
        <v>0</v>
      </c>
      <c r="J124" t="s">
        <v>226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</row>
    <row r="125" spans="2:17">
      <c r="B125" s="78" t="s">
        <v>1379</v>
      </c>
      <c r="I125" s="79">
        <v>0</v>
      </c>
      <c r="L125" s="79">
        <v>0</v>
      </c>
      <c r="M125" s="79">
        <v>0</v>
      </c>
      <c r="O125" s="79">
        <v>0</v>
      </c>
      <c r="P125" s="79">
        <v>0</v>
      </c>
      <c r="Q125" s="79">
        <v>0</v>
      </c>
    </row>
    <row r="126" spans="2:17">
      <c r="B126" t="s">
        <v>226</v>
      </c>
      <c r="D126" t="s">
        <v>226</v>
      </c>
      <c r="F126" t="s">
        <v>226</v>
      </c>
      <c r="I126" s="77">
        <v>0</v>
      </c>
      <c r="J126" t="s">
        <v>226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</row>
    <row r="127" spans="2:17">
      <c r="B127" s="78" t="s">
        <v>1380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t="s">
        <v>226</v>
      </c>
      <c r="D128" t="s">
        <v>226</v>
      </c>
      <c r="F128" t="s">
        <v>226</v>
      </c>
      <c r="I128" s="77">
        <v>0</v>
      </c>
      <c r="J128" t="s">
        <v>226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</row>
    <row r="129" spans="2:17">
      <c r="B129" s="78" t="s">
        <v>265</v>
      </c>
      <c r="I129" s="79">
        <v>0</v>
      </c>
      <c r="L129" s="79">
        <v>0</v>
      </c>
      <c r="M129" s="79">
        <v>0</v>
      </c>
      <c r="O129" s="79">
        <v>0</v>
      </c>
      <c r="P129" s="79">
        <v>0</v>
      </c>
      <c r="Q129" s="79">
        <v>0</v>
      </c>
    </row>
    <row r="130" spans="2:17">
      <c r="B130" s="78" t="s">
        <v>1381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226</v>
      </c>
      <c r="D131" t="s">
        <v>226</v>
      </c>
      <c r="F131" t="s">
        <v>226</v>
      </c>
      <c r="I131" s="77">
        <v>0</v>
      </c>
      <c r="J131" t="s">
        <v>226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1366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226</v>
      </c>
      <c r="D133" t="s">
        <v>226</v>
      </c>
      <c r="F133" t="s">
        <v>226</v>
      </c>
      <c r="I133" s="77">
        <v>0</v>
      </c>
      <c r="J133" t="s">
        <v>226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1367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226</v>
      </c>
      <c r="D135" t="s">
        <v>226</v>
      </c>
      <c r="F135" t="s">
        <v>226</v>
      </c>
      <c r="I135" s="77">
        <v>0</v>
      </c>
      <c r="J135" t="s">
        <v>226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1380</v>
      </c>
      <c r="I136" s="79">
        <v>0</v>
      </c>
      <c r="L136" s="79">
        <v>0</v>
      </c>
      <c r="M136" s="79">
        <v>0</v>
      </c>
      <c r="O136" s="79">
        <v>0</v>
      </c>
      <c r="P136" s="79">
        <v>0</v>
      </c>
      <c r="Q136" s="79">
        <v>0</v>
      </c>
    </row>
    <row r="137" spans="2:17">
      <c r="B137" t="s">
        <v>226</v>
      </c>
      <c r="D137" t="s">
        <v>226</v>
      </c>
      <c r="F137" t="s">
        <v>226</v>
      </c>
      <c r="I137" s="77">
        <v>0</v>
      </c>
      <c r="J137" t="s">
        <v>226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</row>
    <row r="138" spans="2:17">
      <c r="B138" t="s">
        <v>267</v>
      </c>
    </row>
    <row r="139" spans="2:17">
      <c r="B139" t="s">
        <v>333</v>
      </c>
    </row>
    <row r="140" spans="2:17">
      <c r="B140" t="s">
        <v>334</v>
      </c>
    </row>
    <row r="141" spans="2:17">
      <c r="B141" t="s">
        <v>335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1382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226</v>
      </c>
      <c r="C18" t="s">
        <v>226</v>
      </c>
      <c r="E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265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267</v>
      </c>
    </row>
    <row r="26" spans="2:15">
      <c r="B26" t="s">
        <v>333</v>
      </c>
    </row>
    <row r="27" spans="2:15">
      <c r="B27" t="s">
        <v>334</v>
      </c>
    </row>
    <row r="28" spans="2:15">
      <c r="B28" t="s">
        <v>335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8.1406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68593.431755939993</v>
      </c>
      <c r="H11" s="76">
        <v>100</v>
      </c>
      <c r="I11" s="76">
        <v>4.32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68593.431755939993</v>
      </c>
      <c r="H12" s="79">
        <v>100</v>
      </c>
      <c r="I12" s="79">
        <v>4.32</v>
      </c>
    </row>
    <row r="13" spans="2:55">
      <c r="B13" s="78" t="s">
        <v>1384</v>
      </c>
      <c r="E13" s="79">
        <v>0</v>
      </c>
      <c r="F13" s="19"/>
      <c r="G13" s="79">
        <v>68593.431755939993</v>
      </c>
      <c r="H13" s="79">
        <v>100</v>
      </c>
      <c r="I13" s="79">
        <v>4.32</v>
      </c>
    </row>
    <row r="14" spans="2:55">
      <c r="B14" t="s">
        <v>1385</v>
      </c>
      <c r="C14" s="80">
        <v>42735</v>
      </c>
      <c r="D14" t="s">
        <v>126</v>
      </c>
      <c r="E14" s="77">
        <v>0</v>
      </c>
      <c r="F14" t="s">
        <v>105</v>
      </c>
      <c r="G14" s="77">
        <v>38361.829620420001</v>
      </c>
      <c r="H14" s="77">
        <v>55.93</v>
      </c>
      <c r="I14" s="77">
        <v>2.41</v>
      </c>
    </row>
    <row r="15" spans="2:55">
      <c r="B15" t="s">
        <v>1386</v>
      </c>
      <c r="C15" s="80">
        <v>42735</v>
      </c>
      <c r="D15" t="s">
        <v>126</v>
      </c>
      <c r="E15" s="77">
        <v>0</v>
      </c>
      <c r="F15" t="s">
        <v>105</v>
      </c>
      <c r="G15" s="77">
        <v>30016.249615010001</v>
      </c>
      <c r="H15" s="77">
        <v>43.76</v>
      </c>
      <c r="I15" s="77">
        <v>1.89</v>
      </c>
    </row>
    <row r="16" spans="2:55">
      <c r="B16" t="s">
        <v>1386</v>
      </c>
      <c r="C16" s="80">
        <v>42735</v>
      </c>
      <c r="D16" t="s">
        <v>126</v>
      </c>
      <c r="E16" s="77">
        <v>0</v>
      </c>
      <c r="F16" t="s">
        <v>105</v>
      </c>
      <c r="G16" s="77">
        <v>215.35252051000001</v>
      </c>
      <c r="H16" s="77">
        <v>0.31</v>
      </c>
      <c r="I16" s="77">
        <v>0.01</v>
      </c>
    </row>
    <row r="17" spans="2:9">
      <c r="B17" s="78" t="s">
        <v>1387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t="s">
        <v>226</v>
      </c>
      <c r="E18" s="77">
        <v>0</v>
      </c>
      <c r="F18" t="s">
        <v>226</v>
      </c>
      <c r="G18" s="77">
        <v>0</v>
      </c>
      <c r="H18" s="77">
        <v>0</v>
      </c>
      <c r="I18" s="77">
        <v>0</v>
      </c>
    </row>
    <row r="19" spans="2:9">
      <c r="B19" s="78" t="s">
        <v>265</v>
      </c>
      <c r="E19" s="79">
        <v>0</v>
      </c>
      <c r="F19" s="19"/>
      <c r="G19" s="79">
        <v>0</v>
      </c>
      <c r="H19" s="79">
        <v>0</v>
      </c>
      <c r="I19" s="79">
        <v>0</v>
      </c>
    </row>
    <row r="20" spans="2:9">
      <c r="B20" s="78" t="s">
        <v>1384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226</v>
      </c>
      <c r="E21" s="77">
        <v>0</v>
      </c>
      <c r="F21" t="s">
        <v>226</v>
      </c>
      <c r="G21" s="77">
        <v>0</v>
      </c>
      <c r="H21" s="77">
        <v>0</v>
      </c>
      <c r="I21" s="77">
        <v>0</v>
      </c>
    </row>
    <row r="22" spans="2:9">
      <c r="B22" s="78" t="s">
        <v>1387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226</v>
      </c>
      <c r="E23" s="77">
        <v>0</v>
      </c>
      <c r="F23" t="s">
        <v>226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1" sqref="I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I12+I16</f>
        <v>287.51032664000002</v>
      </c>
      <c r="J11" s="76">
        <v>100</v>
      </c>
      <c r="K11" s="76">
        <v>-0.13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247.96440000000001</v>
      </c>
      <c r="J12" s="79">
        <v>-11.61</v>
      </c>
      <c r="K12" s="79">
        <v>0.02</v>
      </c>
    </row>
    <row r="13" spans="2:60">
      <c r="B13" t="s">
        <v>1388</v>
      </c>
      <c r="C13" t="s">
        <v>718</v>
      </c>
      <c r="D13" t="s">
        <v>226</v>
      </c>
      <c r="E13" t="s">
        <v>152</v>
      </c>
      <c r="F13" s="77">
        <v>0</v>
      </c>
      <c r="G13" t="s">
        <v>105</v>
      </c>
      <c r="H13" s="77">
        <v>0</v>
      </c>
      <c r="I13" s="77">
        <v>55.734000000000002</v>
      </c>
      <c r="J13" s="77">
        <v>-2.61</v>
      </c>
      <c r="K13" s="77">
        <v>0</v>
      </c>
    </row>
    <row r="14" spans="2:60">
      <c r="B14" t="s">
        <v>1389</v>
      </c>
      <c r="C14" t="s">
        <v>810</v>
      </c>
      <c r="D14" t="s">
        <v>226</v>
      </c>
      <c r="E14" t="s">
        <v>227</v>
      </c>
      <c r="F14" s="77">
        <v>0</v>
      </c>
      <c r="G14" t="s">
        <v>105</v>
      </c>
      <c r="H14" s="77">
        <v>0</v>
      </c>
      <c r="I14" s="77">
        <v>176.02680000000001</v>
      </c>
      <c r="J14" s="77">
        <v>-8.24</v>
      </c>
      <c r="K14" s="77">
        <v>0.01</v>
      </c>
    </row>
    <row r="15" spans="2:60">
      <c r="B15" t="s">
        <v>1390</v>
      </c>
      <c r="C15" t="s">
        <v>769</v>
      </c>
      <c r="D15" t="s">
        <v>226</v>
      </c>
      <c r="E15" t="s">
        <v>152</v>
      </c>
      <c r="F15" s="77">
        <v>0</v>
      </c>
      <c r="G15" t="s">
        <v>105</v>
      </c>
      <c r="H15" s="77">
        <v>0</v>
      </c>
      <c r="I15" s="77">
        <v>16.203600000000002</v>
      </c>
      <c r="J15" s="77">
        <v>-0.76</v>
      </c>
      <c r="K15" s="77">
        <v>0</v>
      </c>
    </row>
    <row r="16" spans="2:60">
      <c r="B16" s="78" t="s">
        <v>265</v>
      </c>
      <c r="D16" s="19"/>
      <c r="E16" s="19"/>
      <c r="F16" s="19"/>
      <c r="G16" s="19"/>
      <c r="H16" s="79">
        <v>0</v>
      </c>
      <c r="I16" s="79">
        <f>SUM(I17:I19)</f>
        <v>39.545926639999998</v>
      </c>
      <c r="J16" s="79">
        <v>111.61</v>
      </c>
      <c r="K16" s="79">
        <v>-0.15</v>
      </c>
    </row>
    <row r="17" spans="2:11">
      <c r="B17" t="s">
        <v>1391</v>
      </c>
      <c r="C17" t="s">
        <v>1392</v>
      </c>
      <c r="D17" t="s">
        <v>226</v>
      </c>
      <c r="E17" t="s">
        <v>227</v>
      </c>
      <c r="F17" s="77">
        <v>0</v>
      </c>
      <c r="G17" t="s">
        <v>109</v>
      </c>
      <c r="H17" s="77">
        <v>0</v>
      </c>
      <c r="I17" s="77">
        <v>32.93962664</v>
      </c>
      <c r="J17" s="77">
        <v>-1.54</v>
      </c>
      <c r="K17" s="77">
        <v>0</v>
      </c>
    </row>
    <row r="18" spans="2:11">
      <c r="B18" t="s">
        <v>1393</v>
      </c>
      <c r="C18" t="s">
        <v>1394</v>
      </c>
      <c r="D18" t="s">
        <v>226</v>
      </c>
      <c r="E18" t="s">
        <v>227</v>
      </c>
      <c r="F18" s="77">
        <v>0</v>
      </c>
      <c r="G18" t="s">
        <v>109</v>
      </c>
      <c r="H18" s="77">
        <v>0</v>
      </c>
      <c r="I18" s="77">
        <v>3.2985000000000002</v>
      </c>
      <c r="J18" s="77">
        <v>-0.15</v>
      </c>
      <c r="K18" s="77">
        <v>0</v>
      </c>
    </row>
    <row r="19" spans="2:11">
      <c r="B19" t="s">
        <v>1395</v>
      </c>
      <c r="C19" t="s">
        <v>1396</v>
      </c>
      <c r="D19" t="s">
        <v>226</v>
      </c>
      <c r="E19" t="s">
        <v>227</v>
      </c>
      <c r="F19" s="77">
        <v>0</v>
      </c>
      <c r="G19" t="s">
        <v>109</v>
      </c>
      <c r="H19" s="77">
        <v>0</v>
      </c>
      <c r="I19" s="77">
        <v>3.3077999999999999</v>
      </c>
      <c r="J19" s="77">
        <v>-0.15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226</v>
      </c>
      <c r="C13" s="77">
        <v>0</v>
      </c>
    </row>
    <row r="14" spans="2:17">
      <c r="B14" s="78" t="s">
        <v>265</v>
      </c>
      <c r="C14" s="79">
        <v>0</v>
      </c>
    </row>
    <row r="15" spans="2:17">
      <c r="B15" t="s">
        <v>226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294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267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267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H32" sqref="H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4.76</v>
      </c>
      <c r="I11" s="7"/>
      <c r="J11" s="7"/>
      <c r="K11" s="76">
        <v>0.94</v>
      </c>
      <c r="L11" s="76">
        <v>328531199</v>
      </c>
      <c r="M11" s="7"/>
      <c r="N11" s="76">
        <v>389602.31650489999</v>
      </c>
      <c r="O11" s="7"/>
      <c r="P11" s="76">
        <v>100</v>
      </c>
      <c r="Q11" s="76">
        <v>24.52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4.76</v>
      </c>
      <c r="K12" s="79">
        <v>0.94</v>
      </c>
      <c r="L12" s="79">
        <v>328531199</v>
      </c>
      <c r="N12" s="79">
        <v>389602.31650489999</v>
      </c>
      <c r="P12" s="79">
        <v>100</v>
      </c>
      <c r="Q12" s="79">
        <v>24.52</v>
      </c>
    </row>
    <row r="13" spans="2:52">
      <c r="B13" s="78" t="s">
        <v>268</v>
      </c>
      <c r="C13" s="16"/>
      <c r="D13" s="16"/>
      <c r="H13" s="79">
        <v>4.63</v>
      </c>
      <c r="K13" s="79">
        <v>0.28000000000000003</v>
      </c>
      <c r="L13" s="79">
        <v>121395525</v>
      </c>
      <c r="N13" s="79">
        <v>149225.33945209999</v>
      </c>
      <c r="P13" s="79">
        <v>38.299999999999997</v>
      </c>
      <c r="Q13" s="79">
        <v>9.39</v>
      </c>
    </row>
    <row r="14" spans="2:52">
      <c r="B14" s="78" t="s">
        <v>269</v>
      </c>
      <c r="C14" s="16"/>
      <c r="D14" s="16"/>
      <c r="H14" s="79">
        <v>4.63</v>
      </c>
      <c r="K14" s="79">
        <v>0.28000000000000003</v>
      </c>
      <c r="L14" s="79">
        <v>121395525</v>
      </c>
      <c r="N14" s="79">
        <v>149225.33945209999</v>
      </c>
      <c r="P14" s="79">
        <v>38.299999999999997</v>
      </c>
      <c r="Q14" s="79">
        <v>9.39</v>
      </c>
    </row>
    <row r="15" spans="2:52">
      <c r="B15" t="s">
        <v>270</v>
      </c>
      <c r="C15" t="s">
        <v>271</v>
      </c>
      <c r="D15" t="s">
        <v>103</v>
      </c>
      <c r="E15" t="s">
        <v>272</v>
      </c>
      <c r="F15" t="s">
        <v>152</v>
      </c>
      <c r="G15" t="s">
        <v>273</v>
      </c>
      <c r="H15" s="77">
        <v>4</v>
      </c>
      <c r="I15" t="s">
        <v>105</v>
      </c>
      <c r="J15" s="77">
        <v>4</v>
      </c>
      <c r="K15" s="77">
        <v>0.09</v>
      </c>
      <c r="L15" s="77">
        <v>4042103</v>
      </c>
      <c r="M15" s="77">
        <v>155.85</v>
      </c>
      <c r="N15" s="77">
        <v>6299.6175254999998</v>
      </c>
      <c r="O15" s="77">
        <v>0.03</v>
      </c>
      <c r="P15" s="77">
        <v>1.62</v>
      </c>
      <c r="Q15" s="77">
        <v>0.4</v>
      </c>
    </row>
    <row r="16" spans="2:52">
      <c r="B16" t="s">
        <v>270</v>
      </c>
      <c r="C16" t="s">
        <v>271</v>
      </c>
      <c r="D16" t="s">
        <v>103</v>
      </c>
      <c r="E16" t="s">
        <v>272</v>
      </c>
      <c r="F16" t="s">
        <v>152</v>
      </c>
      <c r="G16" t="s">
        <v>273</v>
      </c>
      <c r="H16" s="77">
        <v>4</v>
      </c>
      <c r="I16" t="s">
        <v>105</v>
      </c>
      <c r="J16" s="77">
        <v>4</v>
      </c>
      <c r="K16" s="77">
        <v>0.09</v>
      </c>
      <c r="L16" s="77">
        <v>9027000</v>
      </c>
      <c r="M16" s="77">
        <v>155.85</v>
      </c>
      <c r="N16" s="77">
        <v>14068.5795</v>
      </c>
      <c r="O16" s="77">
        <v>0.06</v>
      </c>
      <c r="P16" s="77">
        <v>3.61</v>
      </c>
      <c r="Q16" s="77">
        <v>0.89</v>
      </c>
    </row>
    <row r="17" spans="2:17">
      <c r="B17" t="s">
        <v>274</v>
      </c>
      <c r="C17" t="s">
        <v>275</v>
      </c>
      <c r="D17" t="s">
        <v>103</v>
      </c>
      <c r="E17" t="s">
        <v>272</v>
      </c>
      <c r="F17" t="s">
        <v>152</v>
      </c>
      <c r="G17" t="s">
        <v>276</v>
      </c>
      <c r="H17" s="77">
        <v>6.47</v>
      </c>
      <c r="I17" t="s">
        <v>105</v>
      </c>
      <c r="J17" s="77">
        <v>4</v>
      </c>
      <c r="K17" s="77">
        <v>0.56000000000000005</v>
      </c>
      <c r="L17" s="77">
        <v>11434533</v>
      </c>
      <c r="M17" s="77">
        <v>158.44999999999999</v>
      </c>
      <c r="N17" s="77">
        <v>18118.0175385</v>
      </c>
      <c r="O17" s="77">
        <v>0.11</v>
      </c>
      <c r="P17" s="77">
        <v>4.6500000000000004</v>
      </c>
      <c r="Q17" s="77">
        <v>1.1399999999999999</v>
      </c>
    </row>
    <row r="18" spans="2:17">
      <c r="B18" t="s">
        <v>277</v>
      </c>
      <c r="C18" t="s">
        <v>278</v>
      </c>
      <c r="D18" t="s">
        <v>103</v>
      </c>
      <c r="E18" t="s">
        <v>272</v>
      </c>
      <c r="F18" t="s">
        <v>152</v>
      </c>
      <c r="G18" t="s">
        <v>279</v>
      </c>
      <c r="H18" s="77">
        <v>5.15</v>
      </c>
      <c r="I18" t="s">
        <v>105</v>
      </c>
      <c r="J18" s="77">
        <v>2.75</v>
      </c>
      <c r="K18" s="77">
        <v>0.27</v>
      </c>
      <c r="L18" s="77">
        <v>13469943</v>
      </c>
      <c r="M18" s="77">
        <v>119.62</v>
      </c>
      <c r="N18" s="77">
        <v>16112.7458166</v>
      </c>
      <c r="O18" s="77">
        <v>0.08</v>
      </c>
      <c r="P18" s="77">
        <v>4.1399999999999997</v>
      </c>
      <c r="Q18" s="77">
        <v>1.01</v>
      </c>
    </row>
    <row r="19" spans="2:17">
      <c r="B19" t="s">
        <v>277</v>
      </c>
      <c r="C19" t="s">
        <v>278</v>
      </c>
      <c r="D19" t="s">
        <v>103</v>
      </c>
      <c r="E19" t="s">
        <v>272</v>
      </c>
      <c r="F19" t="s">
        <v>152</v>
      </c>
      <c r="G19" t="s">
        <v>279</v>
      </c>
      <c r="H19" s="77">
        <v>5.15</v>
      </c>
      <c r="I19" t="s">
        <v>105</v>
      </c>
      <c r="J19" s="77">
        <v>2.75</v>
      </c>
      <c r="K19" s="77">
        <v>0.27</v>
      </c>
      <c r="L19" s="77">
        <v>7000000</v>
      </c>
      <c r="M19" s="77">
        <v>119.62</v>
      </c>
      <c r="N19" s="77">
        <v>8373.4</v>
      </c>
      <c r="O19" s="77">
        <v>0.04</v>
      </c>
      <c r="P19" s="77">
        <v>2.15</v>
      </c>
      <c r="Q19" s="77">
        <v>0.53</v>
      </c>
    </row>
    <row r="20" spans="2:17">
      <c r="B20" t="s">
        <v>280</v>
      </c>
      <c r="C20" t="s">
        <v>281</v>
      </c>
      <c r="D20" t="s">
        <v>103</v>
      </c>
      <c r="E20" t="s">
        <v>272</v>
      </c>
      <c r="F20" t="s">
        <v>152</v>
      </c>
      <c r="G20" t="s">
        <v>282</v>
      </c>
      <c r="H20" s="77">
        <v>6.17</v>
      </c>
      <c r="I20" t="s">
        <v>105</v>
      </c>
      <c r="J20" s="77">
        <v>1.75</v>
      </c>
      <c r="K20" s="77">
        <v>0.46</v>
      </c>
      <c r="L20" s="77">
        <v>27919391</v>
      </c>
      <c r="M20" s="77">
        <v>111.96</v>
      </c>
      <c r="N20" s="77">
        <v>31258.550163600001</v>
      </c>
      <c r="O20" s="77">
        <v>0.2</v>
      </c>
      <c r="P20" s="77">
        <v>8.02</v>
      </c>
      <c r="Q20" s="77">
        <v>1.97</v>
      </c>
    </row>
    <row r="21" spans="2:17">
      <c r="B21" t="s">
        <v>280</v>
      </c>
      <c r="C21" t="s">
        <v>281</v>
      </c>
      <c r="D21" t="s">
        <v>103</v>
      </c>
      <c r="E21" t="s">
        <v>272</v>
      </c>
      <c r="F21" t="s">
        <v>152</v>
      </c>
      <c r="G21" t="s">
        <v>282</v>
      </c>
      <c r="H21" s="77">
        <v>6.17</v>
      </c>
      <c r="I21" t="s">
        <v>105</v>
      </c>
      <c r="J21" s="77">
        <v>1.75</v>
      </c>
      <c r="K21" s="77">
        <v>0.46</v>
      </c>
      <c r="L21" s="77">
        <v>7100000</v>
      </c>
      <c r="M21" s="77">
        <v>111.96</v>
      </c>
      <c r="N21" s="77">
        <v>7949.16</v>
      </c>
      <c r="O21" s="77">
        <v>0.05</v>
      </c>
      <c r="P21" s="77">
        <v>2.04</v>
      </c>
      <c r="Q21" s="77">
        <v>0.5</v>
      </c>
    </row>
    <row r="22" spans="2:17">
      <c r="B22" t="s">
        <v>283</v>
      </c>
      <c r="C22" t="s">
        <v>284</v>
      </c>
      <c r="D22" t="s">
        <v>103</v>
      </c>
      <c r="E22" t="s">
        <v>272</v>
      </c>
      <c r="F22" t="s">
        <v>152</v>
      </c>
      <c r="G22" t="s">
        <v>285</v>
      </c>
      <c r="H22" s="77">
        <v>8.33</v>
      </c>
      <c r="I22" t="s">
        <v>105</v>
      </c>
      <c r="J22" s="77">
        <v>0.75</v>
      </c>
      <c r="K22" s="77">
        <v>0.63</v>
      </c>
      <c r="L22" s="77">
        <v>4441600</v>
      </c>
      <c r="M22" s="77">
        <v>101.88</v>
      </c>
      <c r="N22" s="77">
        <v>4525.1020799999997</v>
      </c>
      <c r="O22" s="77">
        <v>0.04</v>
      </c>
      <c r="P22" s="77">
        <v>1.1599999999999999</v>
      </c>
      <c r="Q22" s="77">
        <v>0.28000000000000003</v>
      </c>
    </row>
    <row r="23" spans="2:17">
      <c r="B23" t="s">
        <v>286</v>
      </c>
      <c r="C23" t="s">
        <v>287</v>
      </c>
      <c r="D23" t="s">
        <v>103</v>
      </c>
      <c r="E23" t="s">
        <v>272</v>
      </c>
      <c r="F23" t="s">
        <v>152</v>
      </c>
      <c r="G23" t="s">
        <v>288</v>
      </c>
      <c r="H23" s="77">
        <v>1.05</v>
      </c>
      <c r="I23" t="s">
        <v>105</v>
      </c>
      <c r="J23" s="77">
        <v>3.5</v>
      </c>
      <c r="K23" s="77">
        <v>0.14000000000000001</v>
      </c>
      <c r="L23" s="77">
        <v>17394737</v>
      </c>
      <c r="M23" s="77">
        <v>120.31</v>
      </c>
      <c r="N23" s="77">
        <v>20927.608084700001</v>
      </c>
      <c r="O23" s="77">
        <v>0.09</v>
      </c>
      <c r="P23" s="77">
        <v>5.37</v>
      </c>
      <c r="Q23" s="77">
        <v>1.32</v>
      </c>
    </row>
    <row r="24" spans="2:17">
      <c r="B24" t="s">
        <v>289</v>
      </c>
      <c r="C24" t="s">
        <v>290</v>
      </c>
      <c r="D24" t="s">
        <v>103</v>
      </c>
      <c r="E24" t="s">
        <v>272</v>
      </c>
      <c r="F24" t="s">
        <v>152</v>
      </c>
      <c r="G24" t="s">
        <v>291</v>
      </c>
      <c r="H24" s="77">
        <v>2.5</v>
      </c>
      <c r="I24" t="s">
        <v>105</v>
      </c>
      <c r="J24" s="77">
        <v>3</v>
      </c>
      <c r="K24" s="77">
        <v>-0.1</v>
      </c>
      <c r="L24" s="77">
        <v>5455463</v>
      </c>
      <c r="M24" s="77">
        <v>119.79</v>
      </c>
      <c r="N24" s="77">
        <v>6535.0991277000003</v>
      </c>
      <c r="O24" s="77">
        <v>0.04</v>
      </c>
      <c r="P24" s="77">
        <v>1.68</v>
      </c>
      <c r="Q24" s="77">
        <v>0.41</v>
      </c>
    </row>
    <row r="25" spans="2:17">
      <c r="B25" t="s">
        <v>289</v>
      </c>
      <c r="C25" t="s">
        <v>290</v>
      </c>
      <c r="D25" t="s">
        <v>103</v>
      </c>
      <c r="E25" t="s">
        <v>272</v>
      </c>
      <c r="F25" t="s">
        <v>152</v>
      </c>
      <c r="G25" t="s">
        <v>291</v>
      </c>
      <c r="H25" s="77">
        <v>2.5</v>
      </c>
      <c r="I25" t="s">
        <v>105</v>
      </c>
      <c r="J25" s="77">
        <v>3</v>
      </c>
      <c r="K25" s="77">
        <v>-0.1</v>
      </c>
      <c r="L25" s="77">
        <v>4365170</v>
      </c>
      <c r="M25" s="77">
        <v>119.79</v>
      </c>
      <c r="N25" s="77">
        <v>5229.0371429999996</v>
      </c>
      <c r="O25" s="77">
        <v>0.03</v>
      </c>
      <c r="P25" s="77">
        <v>1.34</v>
      </c>
      <c r="Q25" s="77">
        <v>0.33</v>
      </c>
    </row>
    <row r="26" spans="2:17">
      <c r="B26" t="s">
        <v>292</v>
      </c>
      <c r="C26" t="s">
        <v>293</v>
      </c>
      <c r="D26" t="s">
        <v>103</v>
      </c>
      <c r="E26" t="s">
        <v>272</v>
      </c>
      <c r="F26" t="s">
        <v>152</v>
      </c>
      <c r="G26" t="s">
        <v>279</v>
      </c>
      <c r="H26" s="77">
        <v>3.58</v>
      </c>
      <c r="I26" t="s">
        <v>105</v>
      </c>
      <c r="J26" s="77">
        <v>0.1</v>
      </c>
      <c r="K26" s="77">
        <v>0.02</v>
      </c>
      <c r="L26" s="77">
        <v>9745585</v>
      </c>
      <c r="M26" s="77">
        <v>100.85</v>
      </c>
      <c r="N26" s="77">
        <v>9828.4224725000004</v>
      </c>
      <c r="O26" s="77">
        <v>0.09</v>
      </c>
      <c r="P26" s="77">
        <v>2.52</v>
      </c>
      <c r="Q26" s="77">
        <v>0.62</v>
      </c>
    </row>
    <row r="27" spans="2:17">
      <c r="B27" s="78" t="s">
        <v>294</v>
      </c>
      <c r="C27" s="16"/>
      <c r="D27" s="16"/>
      <c r="H27" s="79">
        <v>4.84</v>
      </c>
      <c r="K27" s="79">
        <v>1.35</v>
      </c>
      <c r="L27" s="79">
        <v>207135674</v>
      </c>
      <c r="N27" s="79">
        <v>240376.97705280001</v>
      </c>
      <c r="P27" s="79">
        <v>61.7</v>
      </c>
      <c r="Q27" s="79">
        <v>15.13</v>
      </c>
    </row>
    <row r="28" spans="2:17">
      <c r="B28" s="78" t="s">
        <v>295</v>
      </c>
      <c r="C28" s="16"/>
      <c r="D28" s="16"/>
      <c r="H28" s="79">
        <v>0.56000000000000005</v>
      </c>
      <c r="K28" s="79">
        <v>0.13</v>
      </c>
      <c r="L28" s="79">
        <v>27867164</v>
      </c>
      <c r="N28" s="79">
        <v>27853.9013051</v>
      </c>
      <c r="P28" s="79">
        <v>7.15</v>
      </c>
      <c r="Q28" s="79">
        <v>1.75</v>
      </c>
    </row>
    <row r="29" spans="2:17">
      <c r="B29" t="s">
        <v>296</v>
      </c>
      <c r="C29" t="s">
        <v>297</v>
      </c>
      <c r="D29" t="s">
        <v>103</v>
      </c>
      <c r="E29" t="s">
        <v>272</v>
      </c>
      <c r="F29" t="s">
        <v>152</v>
      </c>
      <c r="G29" t="s">
        <v>298</v>
      </c>
      <c r="H29" s="77">
        <v>0.61</v>
      </c>
      <c r="I29" t="s">
        <v>105</v>
      </c>
      <c r="J29" s="77">
        <v>0</v>
      </c>
      <c r="K29" s="77">
        <v>0.15</v>
      </c>
      <c r="L29" s="77">
        <v>16000000</v>
      </c>
      <c r="M29" s="77">
        <v>99.96</v>
      </c>
      <c r="N29" s="77">
        <v>15993.6</v>
      </c>
      <c r="O29" s="77">
        <v>0.23</v>
      </c>
      <c r="P29" s="77">
        <v>4.1100000000000003</v>
      </c>
      <c r="Q29" s="77">
        <v>1.01</v>
      </c>
    </row>
    <row r="30" spans="2:17">
      <c r="B30" t="s">
        <v>299</v>
      </c>
      <c r="C30" t="s">
        <v>300</v>
      </c>
      <c r="D30" t="s">
        <v>103</v>
      </c>
      <c r="E30" t="s">
        <v>272</v>
      </c>
      <c r="F30" t="s">
        <v>152</v>
      </c>
      <c r="G30" t="s">
        <v>301</v>
      </c>
      <c r="H30" s="77">
        <v>0.68</v>
      </c>
      <c r="I30" t="s">
        <v>105</v>
      </c>
      <c r="J30" s="77">
        <v>0</v>
      </c>
      <c r="K30" s="77">
        <v>0.16</v>
      </c>
      <c r="L30" s="77">
        <v>8770121</v>
      </c>
      <c r="M30" s="77">
        <v>99.95</v>
      </c>
      <c r="N30" s="77">
        <v>8765.7359395000003</v>
      </c>
      <c r="O30" s="77">
        <v>0.13</v>
      </c>
      <c r="P30" s="77">
        <v>2.25</v>
      </c>
      <c r="Q30" s="77">
        <v>0.55000000000000004</v>
      </c>
    </row>
    <row r="31" spans="2:17">
      <c r="B31" t="s">
        <v>302</v>
      </c>
      <c r="C31" t="s">
        <v>303</v>
      </c>
      <c r="D31" t="s">
        <v>103</v>
      </c>
      <c r="E31" t="s">
        <v>272</v>
      </c>
      <c r="F31" t="s">
        <v>153</v>
      </c>
      <c r="G31" t="s">
        <v>304</v>
      </c>
      <c r="H31" s="77">
        <v>0.91</v>
      </c>
      <c r="I31" t="s">
        <v>105</v>
      </c>
      <c r="J31" s="77">
        <v>0</v>
      </c>
      <c r="K31" s="77">
        <v>0</v>
      </c>
      <c r="L31" s="77">
        <v>3097043</v>
      </c>
      <c r="M31" s="77">
        <v>99.92</v>
      </c>
      <c r="N31" s="77">
        <v>3094.5653656</v>
      </c>
      <c r="O31" s="77">
        <v>0</v>
      </c>
      <c r="P31" s="77">
        <v>0.79</v>
      </c>
      <c r="Q31" s="77">
        <v>0.19</v>
      </c>
    </row>
    <row r="32" spans="2:17">
      <c r="B32" s="78" t="s">
        <v>305</v>
      </c>
      <c r="C32" s="16"/>
      <c r="D32" s="16"/>
      <c r="H32" s="79">
        <v>5.41</v>
      </c>
      <c r="K32" s="79">
        <v>1.51</v>
      </c>
      <c r="L32" s="79">
        <v>179268510</v>
      </c>
      <c r="N32" s="79">
        <v>212523.0757477</v>
      </c>
      <c r="P32" s="79">
        <v>54.55</v>
      </c>
      <c r="Q32" s="79">
        <v>13.38</v>
      </c>
    </row>
    <row r="33" spans="2:17">
      <c r="B33" t="s">
        <v>306</v>
      </c>
      <c r="C33" t="s">
        <v>307</v>
      </c>
      <c r="D33" t="s">
        <v>103</v>
      </c>
      <c r="E33" t="s">
        <v>272</v>
      </c>
      <c r="F33" t="s">
        <v>152</v>
      </c>
      <c r="G33" t="s">
        <v>308</v>
      </c>
      <c r="H33" s="77">
        <v>9.16</v>
      </c>
      <c r="I33" t="s">
        <v>105</v>
      </c>
      <c r="J33" s="77">
        <v>2</v>
      </c>
      <c r="K33" s="77">
        <v>2.4</v>
      </c>
      <c r="L33" s="77">
        <v>7017274</v>
      </c>
      <c r="M33" s="77">
        <v>99.8</v>
      </c>
      <c r="N33" s="77">
        <v>7003.2394519999998</v>
      </c>
      <c r="O33" s="77">
        <v>0.15</v>
      </c>
      <c r="P33" s="77">
        <v>1.8</v>
      </c>
      <c r="Q33" s="77">
        <v>0.44</v>
      </c>
    </row>
    <row r="34" spans="2:17">
      <c r="B34" t="s">
        <v>309</v>
      </c>
      <c r="C34" t="s">
        <v>310</v>
      </c>
      <c r="D34" t="s">
        <v>103</v>
      </c>
      <c r="E34" t="s">
        <v>272</v>
      </c>
      <c r="F34" t="s">
        <v>152</v>
      </c>
      <c r="G34" t="s">
        <v>311</v>
      </c>
      <c r="H34" s="77">
        <v>2.71</v>
      </c>
      <c r="I34" t="s">
        <v>105</v>
      </c>
      <c r="J34" s="77">
        <v>5</v>
      </c>
      <c r="K34" s="77">
        <v>0.75</v>
      </c>
      <c r="L34" s="77">
        <v>14400000</v>
      </c>
      <c r="M34" s="77">
        <v>113.91</v>
      </c>
      <c r="N34" s="77">
        <v>16403.04</v>
      </c>
      <c r="O34" s="77">
        <v>0.08</v>
      </c>
      <c r="P34" s="77">
        <v>4.21</v>
      </c>
      <c r="Q34" s="77">
        <v>1.03</v>
      </c>
    </row>
    <row r="35" spans="2:17">
      <c r="B35" t="s">
        <v>312</v>
      </c>
      <c r="C35" t="s">
        <v>313</v>
      </c>
      <c r="D35" t="s">
        <v>103</v>
      </c>
      <c r="E35" t="s">
        <v>272</v>
      </c>
      <c r="F35" t="s">
        <v>152</v>
      </c>
      <c r="G35" t="s">
        <v>314</v>
      </c>
      <c r="H35" s="77">
        <v>4.4000000000000004</v>
      </c>
      <c r="I35" t="s">
        <v>105</v>
      </c>
      <c r="J35" s="77">
        <v>5.5</v>
      </c>
      <c r="K35" s="77">
        <v>1.29</v>
      </c>
      <c r="L35" s="77">
        <v>10316563</v>
      </c>
      <c r="M35" s="77">
        <v>122.95</v>
      </c>
      <c r="N35" s="77">
        <v>12684.2142085</v>
      </c>
      <c r="O35" s="77">
        <v>0.06</v>
      </c>
      <c r="P35" s="77">
        <v>3.26</v>
      </c>
      <c r="Q35" s="77">
        <v>0.8</v>
      </c>
    </row>
    <row r="36" spans="2:17">
      <c r="B36" t="s">
        <v>315</v>
      </c>
      <c r="C36" t="s">
        <v>316</v>
      </c>
      <c r="D36" t="s">
        <v>103</v>
      </c>
      <c r="E36" t="s">
        <v>272</v>
      </c>
      <c r="F36" t="s">
        <v>152</v>
      </c>
      <c r="G36" t="s">
        <v>276</v>
      </c>
      <c r="H36" s="77">
        <v>1.86</v>
      </c>
      <c r="I36" t="s">
        <v>105</v>
      </c>
      <c r="J36" s="77">
        <v>6</v>
      </c>
      <c r="K36" s="77">
        <v>0.48</v>
      </c>
      <c r="L36" s="77">
        <v>18501736</v>
      </c>
      <c r="M36" s="77">
        <v>111.63</v>
      </c>
      <c r="N36" s="77">
        <v>20653.487896800001</v>
      </c>
      <c r="O36" s="77">
        <v>0.1</v>
      </c>
      <c r="P36" s="77">
        <v>5.3</v>
      </c>
      <c r="Q36" s="77">
        <v>1.3</v>
      </c>
    </row>
    <row r="37" spans="2:17">
      <c r="B37" t="s">
        <v>317</v>
      </c>
      <c r="C37" t="s">
        <v>318</v>
      </c>
      <c r="D37" t="s">
        <v>103</v>
      </c>
      <c r="E37" t="s">
        <v>272</v>
      </c>
      <c r="F37" t="s">
        <v>152</v>
      </c>
      <c r="G37" t="s">
        <v>319</v>
      </c>
      <c r="H37" s="77">
        <v>5.47</v>
      </c>
      <c r="I37" t="s">
        <v>105</v>
      </c>
      <c r="J37" s="77">
        <v>4.25</v>
      </c>
      <c r="K37" s="77">
        <v>1.61</v>
      </c>
      <c r="L37" s="77">
        <v>43267445</v>
      </c>
      <c r="M37" s="77">
        <v>117.91</v>
      </c>
      <c r="N37" s="77">
        <v>51016.644399500001</v>
      </c>
      <c r="O37" s="77">
        <v>0.23</v>
      </c>
      <c r="P37" s="77">
        <v>13.09</v>
      </c>
      <c r="Q37" s="77">
        <v>3.21</v>
      </c>
    </row>
    <row r="38" spans="2:17">
      <c r="B38" t="s">
        <v>320</v>
      </c>
      <c r="C38" t="s">
        <v>321</v>
      </c>
      <c r="D38" t="s">
        <v>103</v>
      </c>
      <c r="E38" t="s">
        <v>272</v>
      </c>
      <c r="F38" t="s">
        <v>152</v>
      </c>
      <c r="G38" t="s">
        <v>304</v>
      </c>
      <c r="H38" s="77">
        <v>6.34</v>
      </c>
      <c r="I38" t="s">
        <v>105</v>
      </c>
      <c r="J38" s="77">
        <v>3.75</v>
      </c>
      <c r="K38" s="77">
        <v>1.85</v>
      </c>
      <c r="L38" s="77">
        <v>20396604</v>
      </c>
      <c r="M38" s="77">
        <v>115.55</v>
      </c>
      <c r="N38" s="77">
        <v>23568.275922000001</v>
      </c>
      <c r="O38" s="77">
        <v>0.14000000000000001</v>
      </c>
      <c r="P38" s="77">
        <v>6.05</v>
      </c>
      <c r="Q38" s="77">
        <v>1.48</v>
      </c>
    </row>
    <row r="39" spans="2:17">
      <c r="B39" t="s">
        <v>322</v>
      </c>
      <c r="C39" t="s">
        <v>323</v>
      </c>
      <c r="D39" t="s">
        <v>103</v>
      </c>
      <c r="E39" t="s">
        <v>272</v>
      </c>
      <c r="F39" t="s">
        <v>152</v>
      </c>
      <c r="G39" t="s">
        <v>324</v>
      </c>
      <c r="H39" s="77">
        <v>2.1</v>
      </c>
      <c r="I39" t="s">
        <v>105</v>
      </c>
      <c r="J39" s="77">
        <v>2.25</v>
      </c>
      <c r="K39" s="77">
        <v>0.6</v>
      </c>
      <c r="L39" s="77">
        <v>29617303</v>
      </c>
      <c r="M39" s="77">
        <v>103.99</v>
      </c>
      <c r="N39" s="77">
        <v>30799.033389699998</v>
      </c>
      <c r="O39" s="77">
        <v>0.18</v>
      </c>
      <c r="P39" s="77">
        <v>7.91</v>
      </c>
      <c r="Q39" s="77">
        <v>1.94</v>
      </c>
    </row>
    <row r="40" spans="2:17">
      <c r="B40" t="s">
        <v>325</v>
      </c>
      <c r="C40" t="s">
        <v>326</v>
      </c>
      <c r="D40" t="s">
        <v>103</v>
      </c>
      <c r="E40" t="s">
        <v>272</v>
      </c>
      <c r="F40" t="s">
        <v>152</v>
      </c>
      <c r="G40" t="s">
        <v>282</v>
      </c>
      <c r="H40" s="77">
        <v>7.69</v>
      </c>
      <c r="I40" t="s">
        <v>105</v>
      </c>
      <c r="J40" s="77">
        <v>6.25</v>
      </c>
      <c r="K40" s="77">
        <v>2.2200000000000002</v>
      </c>
      <c r="L40" s="77">
        <v>29938823</v>
      </c>
      <c r="M40" s="77">
        <v>140.86000000000001</v>
      </c>
      <c r="N40" s="77">
        <v>42171.826077799997</v>
      </c>
      <c r="O40" s="77">
        <v>0.17</v>
      </c>
      <c r="P40" s="77">
        <v>10.82</v>
      </c>
      <c r="Q40" s="77">
        <v>2.65</v>
      </c>
    </row>
    <row r="41" spans="2:17">
      <c r="B41" t="s">
        <v>327</v>
      </c>
      <c r="C41" t="s">
        <v>328</v>
      </c>
      <c r="D41" t="s">
        <v>103</v>
      </c>
      <c r="E41" t="s">
        <v>272</v>
      </c>
      <c r="F41" t="s">
        <v>152</v>
      </c>
      <c r="G41" t="s">
        <v>308</v>
      </c>
      <c r="H41" s="77">
        <v>15.64</v>
      </c>
      <c r="I41" t="s">
        <v>105</v>
      </c>
      <c r="J41" s="77">
        <v>5.5</v>
      </c>
      <c r="K41" s="77">
        <v>3.33</v>
      </c>
      <c r="L41" s="77">
        <v>5812762</v>
      </c>
      <c r="M41" s="77">
        <v>141.47</v>
      </c>
      <c r="N41" s="77">
        <v>8223.3144014000009</v>
      </c>
      <c r="O41" s="77">
        <v>0.03</v>
      </c>
      <c r="P41" s="77">
        <v>2.11</v>
      </c>
      <c r="Q41" s="77">
        <v>0.52</v>
      </c>
    </row>
    <row r="42" spans="2:17">
      <c r="B42" s="78" t="s">
        <v>329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226</v>
      </c>
      <c r="C43" t="s">
        <v>226</v>
      </c>
      <c r="D43" s="16"/>
      <c r="E43" t="s">
        <v>226</v>
      </c>
      <c r="H43" s="77">
        <v>0</v>
      </c>
      <c r="I43" t="s">
        <v>226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330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226</v>
      </c>
      <c r="C45" t="s">
        <v>226</v>
      </c>
      <c r="D45" s="16"/>
      <c r="E45" t="s">
        <v>226</v>
      </c>
      <c r="H45" s="77">
        <v>0</v>
      </c>
      <c r="I45" t="s">
        <v>226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265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s="78" t="s">
        <v>331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226</v>
      </c>
      <c r="C48" t="s">
        <v>226</v>
      </c>
      <c r="D48" s="16"/>
      <c r="E48" t="s">
        <v>226</v>
      </c>
      <c r="H48" s="77">
        <v>0</v>
      </c>
      <c r="I48" t="s">
        <v>226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332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226</v>
      </c>
      <c r="C50" t="s">
        <v>226</v>
      </c>
      <c r="D50" s="16"/>
      <c r="E50" t="s">
        <v>226</v>
      </c>
      <c r="H50" s="77">
        <v>0</v>
      </c>
      <c r="I50" t="s">
        <v>226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t="s">
        <v>333</v>
      </c>
      <c r="C51" s="16"/>
      <c r="D51" s="16"/>
    </row>
    <row r="52" spans="2:17">
      <c r="B52" t="s">
        <v>334</v>
      </c>
      <c r="C52" s="16"/>
      <c r="D52" s="16"/>
    </row>
    <row r="53" spans="2:17">
      <c r="B53" t="s">
        <v>335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3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267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5" spans="2:67">
      <c r="B5" s="75" t="s">
        <v>200</v>
      </c>
      <c r="C5" t="s">
        <v>201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"/>
      <c r="N11" s="76">
        <v>0</v>
      </c>
      <c r="O11" s="76">
        <v>620000</v>
      </c>
      <c r="P11" s="33"/>
      <c r="Q11" s="76">
        <v>2218.348344</v>
      </c>
      <c r="R11" s="7"/>
      <c r="S11" s="76">
        <v>100</v>
      </c>
      <c r="T11" s="76">
        <v>0.14000000000000001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336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294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337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265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620000</v>
      </c>
      <c r="Q19" s="79">
        <v>2218.348344</v>
      </c>
      <c r="S19" s="79">
        <v>100</v>
      </c>
      <c r="T19" s="79">
        <v>0.14000000000000001</v>
      </c>
    </row>
    <row r="20" spans="2:20">
      <c r="B20" s="78" t="s">
        <v>338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339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620000</v>
      </c>
      <c r="Q22" s="79">
        <v>2218.348344</v>
      </c>
      <c r="S22" s="79">
        <v>100</v>
      </c>
      <c r="T22" s="79">
        <v>0.14000000000000001</v>
      </c>
    </row>
    <row r="23" spans="2:20">
      <c r="B23" t="s">
        <v>340</v>
      </c>
      <c r="C23" t="s">
        <v>341</v>
      </c>
      <c r="D23" t="s">
        <v>342</v>
      </c>
      <c r="E23" t="s">
        <v>343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L23" t="s">
        <v>109</v>
      </c>
      <c r="M23" s="77">
        <v>3.6</v>
      </c>
      <c r="N23" s="77">
        <v>0</v>
      </c>
      <c r="O23" s="77">
        <v>620000</v>
      </c>
      <c r="P23" s="77">
        <v>102.345</v>
      </c>
      <c r="Q23" s="77">
        <v>2218.348344</v>
      </c>
      <c r="R23" s="77">
        <v>0</v>
      </c>
      <c r="S23" s="77">
        <v>100</v>
      </c>
      <c r="T23" s="77">
        <v>0.14000000000000001</v>
      </c>
    </row>
    <row r="24" spans="2:20">
      <c r="B24" t="s">
        <v>267</v>
      </c>
      <c r="C24" s="16"/>
      <c r="D24" s="16"/>
      <c r="E24" s="16"/>
      <c r="F24" s="16"/>
      <c r="G24" s="16"/>
    </row>
    <row r="25" spans="2:20">
      <c r="B25" t="s">
        <v>333</v>
      </c>
      <c r="C25" s="16"/>
      <c r="D25" s="16"/>
      <c r="E25" s="16"/>
      <c r="F25" s="16"/>
      <c r="G25" s="16"/>
    </row>
    <row r="26" spans="2:20">
      <c r="B26" t="s">
        <v>334</v>
      </c>
      <c r="C26" s="16"/>
      <c r="D26" s="16"/>
      <c r="E26" s="16"/>
      <c r="F26" s="16"/>
      <c r="G26" s="16"/>
    </row>
    <row r="27" spans="2:20">
      <c r="B27" t="s">
        <v>335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63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88" workbookViewId="0">
      <selection activeCell="B116" sqref="B1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3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2.48</v>
      </c>
      <c r="L11" s="7"/>
      <c r="M11" s="7"/>
      <c r="N11" s="76">
        <v>2.2999999999999998</v>
      </c>
      <c r="O11" s="76">
        <v>242585951.52000001</v>
      </c>
      <c r="P11" s="33"/>
      <c r="Q11" s="76">
        <v>2196.4792400000001</v>
      </c>
      <c r="R11" s="76">
        <v>321171.39490917401</v>
      </c>
      <c r="S11" s="7"/>
      <c r="T11" s="76">
        <v>100</v>
      </c>
      <c r="U11" s="76">
        <v>20.22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3.25</v>
      </c>
      <c r="N12" s="79">
        <v>3.02</v>
      </c>
      <c r="O12" s="79">
        <v>221937951.52000001</v>
      </c>
      <c r="Q12" s="79">
        <v>2196.4792400000001</v>
      </c>
      <c r="R12" s="79">
        <v>244968.52654979078</v>
      </c>
      <c r="T12" s="79">
        <v>76.27</v>
      </c>
      <c r="U12" s="79">
        <v>15.42</v>
      </c>
    </row>
    <row r="13" spans="2:66">
      <c r="B13" s="78" t="s">
        <v>336</v>
      </c>
      <c r="C13" s="16"/>
      <c r="D13" s="16"/>
      <c r="E13" s="16"/>
      <c r="F13" s="16"/>
      <c r="K13" s="79">
        <v>3.31</v>
      </c>
      <c r="N13" s="79">
        <v>3.34</v>
      </c>
      <c r="O13" s="79">
        <v>125000297.92</v>
      </c>
      <c r="Q13" s="79">
        <v>1698.6837</v>
      </c>
      <c r="R13" s="79">
        <v>143300.33054444179</v>
      </c>
      <c r="T13" s="79">
        <v>44.62</v>
      </c>
      <c r="U13" s="79">
        <v>9.02</v>
      </c>
    </row>
    <row r="14" spans="2:66">
      <c r="B14" t="s">
        <v>349</v>
      </c>
      <c r="C14" t="s">
        <v>350</v>
      </c>
      <c r="D14" t="s">
        <v>103</v>
      </c>
      <c r="E14" t="s">
        <v>126</v>
      </c>
      <c r="F14" t="s">
        <v>351</v>
      </c>
      <c r="G14" t="s">
        <v>352</v>
      </c>
      <c r="H14" t="s">
        <v>219</v>
      </c>
      <c r="I14" t="s">
        <v>152</v>
      </c>
      <c r="J14" t="s">
        <v>353</v>
      </c>
      <c r="K14" s="77">
        <v>4</v>
      </c>
      <c r="L14" t="s">
        <v>105</v>
      </c>
      <c r="M14" s="77">
        <v>4</v>
      </c>
      <c r="N14" s="77">
        <v>0.81</v>
      </c>
      <c r="O14" s="77">
        <v>4783511</v>
      </c>
      <c r="P14" s="77">
        <v>118.17</v>
      </c>
      <c r="Q14" s="77">
        <v>0</v>
      </c>
      <c r="R14" s="77">
        <v>5652.6749486999997</v>
      </c>
      <c r="S14" s="77">
        <v>0.23</v>
      </c>
      <c r="T14" s="77">
        <v>1.76</v>
      </c>
      <c r="U14" s="77">
        <v>0.36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356</v>
      </c>
      <c r="G15" t="s">
        <v>352</v>
      </c>
      <c r="H15" t="s">
        <v>219</v>
      </c>
      <c r="I15" t="s">
        <v>152</v>
      </c>
      <c r="J15" t="s">
        <v>319</v>
      </c>
      <c r="K15" s="77">
        <v>4.8099999999999996</v>
      </c>
      <c r="L15" t="s">
        <v>105</v>
      </c>
      <c r="M15" s="77">
        <v>5</v>
      </c>
      <c r="N15" s="77">
        <v>1</v>
      </c>
      <c r="O15" s="77">
        <v>2514899</v>
      </c>
      <c r="P15" s="77">
        <v>126.52</v>
      </c>
      <c r="Q15" s="77">
        <v>0</v>
      </c>
      <c r="R15" s="77">
        <v>3181.8502147999998</v>
      </c>
      <c r="S15" s="77">
        <v>0.08</v>
      </c>
      <c r="T15" s="77">
        <v>0.99</v>
      </c>
      <c r="U15" s="77">
        <v>0.2</v>
      </c>
    </row>
    <row r="16" spans="2:66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352</v>
      </c>
      <c r="H16" t="s">
        <v>212</v>
      </c>
      <c r="I16" t="s">
        <v>152</v>
      </c>
      <c r="J16" t="s">
        <v>360</v>
      </c>
      <c r="K16" s="77">
        <v>2.98</v>
      </c>
      <c r="L16" t="s">
        <v>105</v>
      </c>
      <c r="M16" s="77">
        <v>0.8</v>
      </c>
      <c r="N16" s="77">
        <v>0.7</v>
      </c>
      <c r="O16" s="77">
        <v>6500000</v>
      </c>
      <c r="P16" s="77">
        <v>102.07</v>
      </c>
      <c r="Q16" s="77">
        <v>0</v>
      </c>
      <c r="R16" s="77">
        <v>6634.55</v>
      </c>
      <c r="S16" s="77">
        <v>1.01</v>
      </c>
      <c r="T16" s="77">
        <v>2.0699999999999998</v>
      </c>
      <c r="U16" s="77">
        <v>0.42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356</v>
      </c>
      <c r="G17" t="s">
        <v>352</v>
      </c>
      <c r="H17" t="s">
        <v>212</v>
      </c>
      <c r="I17" t="s">
        <v>152</v>
      </c>
      <c r="J17" t="s">
        <v>363</v>
      </c>
      <c r="K17" s="77">
        <v>2.44</v>
      </c>
      <c r="L17" t="s">
        <v>105</v>
      </c>
      <c r="M17" s="77">
        <v>4.0999999999999996</v>
      </c>
      <c r="N17" s="77">
        <v>0.78</v>
      </c>
      <c r="O17" s="77">
        <v>2208920</v>
      </c>
      <c r="P17" s="77">
        <v>131.30000000000001</v>
      </c>
      <c r="Q17" s="77">
        <v>0</v>
      </c>
      <c r="R17" s="77">
        <v>2900.31196</v>
      </c>
      <c r="S17" s="77">
        <v>7.0000000000000007E-2</v>
      </c>
      <c r="T17" s="77">
        <v>0.9</v>
      </c>
      <c r="U17" s="77">
        <v>0.18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356</v>
      </c>
      <c r="G18" t="s">
        <v>352</v>
      </c>
      <c r="H18" t="s">
        <v>212</v>
      </c>
      <c r="I18" t="s">
        <v>152</v>
      </c>
      <c r="J18" t="s">
        <v>366</v>
      </c>
      <c r="K18" s="77">
        <v>0.72</v>
      </c>
      <c r="L18" t="s">
        <v>105</v>
      </c>
      <c r="M18" s="77">
        <v>4.7</v>
      </c>
      <c r="N18" s="77">
        <v>0.61</v>
      </c>
      <c r="O18" s="77">
        <v>519644.86</v>
      </c>
      <c r="P18" s="77">
        <v>124.72</v>
      </c>
      <c r="Q18" s="77">
        <v>0</v>
      </c>
      <c r="R18" s="77">
        <v>648.101069392</v>
      </c>
      <c r="S18" s="77">
        <v>0.36</v>
      </c>
      <c r="T18" s="77">
        <v>0.2</v>
      </c>
      <c r="U18" s="77">
        <v>0.04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369</v>
      </c>
      <c r="G19" t="s">
        <v>352</v>
      </c>
      <c r="H19" t="s">
        <v>370</v>
      </c>
      <c r="I19" t="s">
        <v>152</v>
      </c>
      <c r="J19" t="s">
        <v>371</v>
      </c>
      <c r="K19" s="77">
        <v>2.95</v>
      </c>
      <c r="L19" t="s">
        <v>105</v>
      </c>
      <c r="M19" s="77">
        <v>4.75</v>
      </c>
      <c r="N19" s="77">
        <v>0.68</v>
      </c>
      <c r="O19" s="77">
        <v>2702820</v>
      </c>
      <c r="P19" s="77">
        <v>134.94999999999999</v>
      </c>
      <c r="Q19" s="77">
        <v>0</v>
      </c>
      <c r="R19" s="77">
        <v>3647.45559</v>
      </c>
      <c r="S19" s="77">
        <v>0.62</v>
      </c>
      <c r="T19" s="77">
        <v>1.1399999999999999</v>
      </c>
      <c r="U19" s="77">
        <v>0.23</v>
      </c>
    </row>
    <row r="20" spans="2:21">
      <c r="B20" t="s">
        <v>372</v>
      </c>
      <c r="C20" t="s">
        <v>373</v>
      </c>
      <c r="D20" t="s">
        <v>103</v>
      </c>
      <c r="E20" t="s">
        <v>126</v>
      </c>
      <c r="F20" t="s">
        <v>374</v>
      </c>
      <c r="G20" t="s">
        <v>352</v>
      </c>
      <c r="H20" t="s">
        <v>370</v>
      </c>
      <c r="I20" t="s">
        <v>152</v>
      </c>
      <c r="J20" t="s">
        <v>375</v>
      </c>
      <c r="K20" s="77">
        <v>3.12</v>
      </c>
      <c r="L20" t="s">
        <v>105</v>
      </c>
      <c r="M20" s="77">
        <v>5</v>
      </c>
      <c r="N20" s="77">
        <v>1.1200000000000001</v>
      </c>
      <c r="O20" s="77">
        <v>1159496</v>
      </c>
      <c r="P20" s="77">
        <v>124.51</v>
      </c>
      <c r="Q20" s="77">
        <v>0</v>
      </c>
      <c r="R20" s="77">
        <v>1443.6884696</v>
      </c>
      <c r="S20" s="77">
        <v>0.12</v>
      </c>
      <c r="T20" s="77">
        <v>0.45</v>
      </c>
      <c r="U20" s="77">
        <v>0.09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374</v>
      </c>
      <c r="G21" t="s">
        <v>352</v>
      </c>
      <c r="H21" t="s">
        <v>370</v>
      </c>
      <c r="I21" t="s">
        <v>152</v>
      </c>
      <c r="J21" t="s">
        <v>375</v>
      </c>
      <c r="K21" s="77">
        <v>3.12</v>
      </c>
      <c r="L21" t="s">
        <v>105</v>
      </c>
      <c r="M21" s="77">
        <v>5</v>
      </c>
      <c r="N21" s="77">
        <v>1.1200000000000001</v>
      </c>
      <c r="O21" s="77">
        <v>6631657</v>
      </c>
      <c r="P21" s="77">
        <v>124.51</v>
      </c>
      <c r="Q21" s="77">
        <v>0</v>
      </c>
      <c r="R21" s="77">
        <v>8257.0761306999993</v>
      </c>
      <c r="S21" s="77">
        <v>0.66</v>
      </c>
      <c r="T21" s="77">
        <v>2.57</v>
      </c>
      <c r="U21" s="77">
        <v>0.52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356</v>
      </c>
      <c r="G22" t="s">
        <v>352</v>
      </c>
      <c r="H22" t="s">
        <v>370</v>
      </c>
      <c r="I22" t="s">
        <v>152</v>
      </c>
      <c r="J22" t="s">
        <v>363</v>
      </c>
      <c r="K22" s="77">
        <v>2.99</v>
      </c>
      <c r="L22" t="s">
        <v>105</v>
      </c>
      <c r="M22" s="77">
        <v>6.5</v>
      </c>
      <c r="N22" s="77">
        <v>1.07</v>
      </c>
      <c r="O22" s="77">
        <v>6155651</v>
      </c>
      <c r="P22" s="77">
        <v>129.38</v>
      </c>
      <c r="Q22" s="77">
        <v>110.65232</v>
      </c>
      <c r="R22" s="77">
        <v>8074.8335838000003</v>
      </c>
      <c r="S22" s="77">
        <v>0.39</v>
      </c>
      <c r="T22" s="77">
        <v>2.5099999999999998</v>
      </c>
      <c r="U22" s="77">
        <v>0.51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380</v>
      </c>
      <c r="G23" t="s">
        <v>381</v>
      </c>
      <c r="H23" t="s">
        <v>382</v>
      </c>
      <c r="I23" t="s">
        <v>152</v>
      </c>
      <c r="J23" t="s">
        <v>383</v>
      </c>
      <c r="K23" s="77">
        <v>8.83</v>
      </c>
      <c r="L23" t="s">
        <v>105</v>
      </c>
      <c r="M23" s="77">
        <v>5.15</v>
      </c>
      <c r="N23" s="77">
        <v>4.4400000000000004</v>
      </c>
      <c r="O23" s="77">
        <v>2499541</v>
      </c>
      <c r="P23" s="77">
        <v>139.80000000000001</v>
      </c>
      <c r="Q23" s="77">
        <v>0</v>
      </c>
      <c r="R23" s="77">
        <v>3494.3583180000001</v>
      </c>
      <c r="S23" s="77">
        <v>7.0000000000000007E-2</v>
      </c>
      <c r="T23" s="77">
        <v>1.0900000000000001</v>
      </c>
      <c r="U23" s="77">
        <v>0.22</v>
      </c>
    </row>
    <row r="24" spans="2:21">
      <c r="B24" t="s">
        <v>378</v>
      </c>
      <c r="C24" t="s">
        <v>379</v>
      </c>
      <c r="D24" t="s">
        <v>103</v>
      </c>
      <c r="E24" t="s">
        <v>126</v>
      </c>
      <c r="F24" t="s">
        <v>380</v>
      </c>
      <c r="G24" t="s">
        <v>381</v>
      </c>
      <c r="H24" t="s">
        <v>382</v>
      </c>
      <c r="I24" t="s">
        <v>152</v>
      </c>
      <c r="J24" t="s">
        <v>383</v>
      </c>
      <c r="K24" s="77">
        <v>8.83</v>
      </c>
      <c r="L24" t="s">
        <v>105</v>
      </c>
      <c r="M24" s="77">
        <v>5.15</v>
      </c>
      <c r="N24" s="77">
        <v>4.4400000000000004</v>
      </c>
      <c r="O24" s="77">
        <v>1450221</v>
      </c>
      <c r="P24" s="77">
        <v>139.80000000000001</v>
      </c>
      <c r="Q24" s="77">
        <v>0</v>
      </c>
      <c r="R24" s="77">
        <v>2027.408958</v>
      </c>
      <c r="S24" s="77">
        <v>0.04</v>
      </c>
      <c r="T24" s="77">
        <v>0.63</v>
      </c>
      <c r="U24" s="77">
        <v>0.13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386</v>
      </c>
      <c r="G25" t="s">
        <v>387</v>
      </c>
      <c r="H25" t="s">
        <v>388</v>
      </c>
      <c r="I25" t="s">
        <v>153</v>
      </c>
      <c r="J25" t="s">
        <v>389</v>
      </c>
      <c r="K25" s="77">
        <v>2.19</v>
      </c>
      <c r="L25" t="s">
        <v>105</v>
      </c>
      <c r="M25" s="77">
        <v>4.9000000000000004</v>
      </c>
      <c r="N25" s="77">
        <v>0.89</v>
      </c>
      <c r="O25" s="77">
        <v>3500000.46</v>
      </c>
      <c r="P25" s="77">
        <v>119.11</v>
      </c>
      <c r="Q25" s="77">
        <v>0</v>
      </c>
      <c r="R25" s="77">
        <v>4168.8505479060004</v>
      </c>
      <c r="S25" s="77">
        <v>0.88</v>
      </c>
      <c r="T25" s="77">
        <v>1.3</v>
      </c>
      <c r="U25" s="77">
        <v>0.26</v>
      </c>
    </row>
    <row r="26" spans="2:21">
      <c r="B26" t="s">
        <v>390</v>
      </c>
      <c r="C26" t="s">
        <v>391</v>
      </c>
      <c r="D26" t="s">
        <v>103</v>
      </c>
      <c r="E26" t="s">
        <v>126</v>
      </c>
      <c r="F26" t="s">
        <v>386</v>
      </c>
      <c r="G26" t="s">
        <v>387</v>
      </c>
      <c r="H26" t="s">
        <v>388</v>
      </c>
      <c r="I26" t="s">
        <v>153</v>
      </c>
      <c r="J26" t="s">
        <v>392</v>
      </c>
      <c r="K26" s="77">
        <v>1.23</v>
      </c>
      <c r="L26" t="s">
        <v>105</v>
      </c>
      <c r="M26" s="77">
        <v>4.95</v>
      </c>
      <c r="N26" s="77">
        <v>0.77</v>
      </c>
      <c r="O26" s="77">
        <v>3276085.87</v>
      </c>
      <c r="P26" s="77">
        <v>125.56</v>
      </c>
      <c r="Q26" s="77">
        <v>1425.40283</v>
      </c>
      <c r="R26" s="77">
        <v>4230.4851130999996</v>
      </c>
      <c r="S26" s="77">
        <v>0.57999999999999996</v>
      </c>
      <c r="T26" s="77">
        <v>1.32</v>
      </c>
      <c r="U26" s="77">
        <v>0.27</v>
      </c>
    </row>
    <row r="27" spans="2:21">
      <c r="B27" t="s">
        <v>393</v>
      </c>
      <c r="C27" t="s">
        <v>394</v>
      </c>
      <c r="D27" t="s">
        <v>103</v>
      </c>
      <c r="E27" t="s">
        <v>126</v>
      </c>
      <c r="F27" t="s">
        <v>395</v>
      </c>
      <c r="G27" t="s">
        <v>387</v>
      </c>
      <c r="H27" t="s">
        <v>382</v>
      </c>
      <c r="I27" t="s">
        <v>152</v>
      </c>
      <c r="J27" t="s">
        <v>396</v>
      </c>
      <c r="K27" s="77">
        <v>1.74</v>
      </c>
      <c r="L27" t="s">
        <v>105</v>
      </c>
      <c r="M27" s="77">
        <v>4.8</v>
      </c>
      <c r="N27" s="77">
        <v>1.17</v>
      </c>
      <c r="O27" s="77">
        <v>274681</v>
      </c>
      <c r="P27" s="77">
        <v>113.08</v>
      </c>
      <c r="Q27" s="77">
        <v>71.896209999999996</v>
      </c>
      <c r="R27" s="77">
        <v>304.90752365600002</v>
      </c>
      <c r="S27" s="77">
        <v>0.09</v>
      </c>
      <c r="T27" s="77">
        <v>0.09</v>
      </c>
      <c r="U27" s="77">
        <v>0.02</v>
      </c>
    </row>
    <row r="28" spans="2:21">
      <c r="B28" t="s">
        <v>397</v>
      </c>
      <c r="C28" t="s">
        <v>398</v>
      </c>
      <c r="D28" t="s">
        <v>103</v>
      </c>
      <c r="E28" t="s">
        <v>126</v>
      </c>
      <c r="F28" t="s">
        <v>399</v>
      </c>
      <c r="G28" t="s">
        <v>387</v>
      </c>
      <c r="H28" t="s">
        <v>382</v>
      </c>
      <c r="I28" t="s">
        <v>152</v>
      </c>
      <c r="J28" t="s">
        <v>400</v>
      </c>
      <c r="K28" s="77">
        <v>4.95</v>
      </c>
      <c r="L28" t="s">
        <v>105</v>
      </c>
      <c r="M28" s="77">
        <v>5.35</v>
      </c>
      <c r="N28" s="77">
        <v>2.92</v>
      </c>
      <c r="O28" s="77">
        <v>6242778</v>
      </c>
      <c r="P28" s="77">
        <v>120.15</v>
      </c>
      <c r="Q28" s="77">
        <v>0</v>
      </c>
      <c r="R28" s="77">
        <v>7500.6977669999997</v>
      </c>
      <c r="S28" s="77">
        <v>0.24</v>
      </c>
      <c r="T28" s="77">
        <v>2.34</v>
      </c>
      <c r="U28" s="77">
        <v>0.47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399</v>
      </c>
      <c r="G29" t="s">
        <v>387</v>
      </c>
      <c r="H29" t="s">
        <v>382</v>
      </c>
      <c r="I29" t="s">
        <v>152</v>
      </c>
      <c r="J29" t="s">
        <v>403</v>
      </c>
      <c r="K29" s="77">
        <v>2.96</v>
      </c>
      <c r="L29" t="s">
        <v>105</v>
      </c>
      <c r="M29" s="77">
        <v>5.0999999999999996</v>
      </c>
      <c r="N29" s="77">
        <v>1.83</v>
      </c>
      <c r="O29" s="77">
        <v>4726471</v>
      </c>
      <c r="P29" s="77">
        <v>130.99</v>
      </c>
      <c r="Q29" s="77">
        <v>0</v>
      </c>
      <c r="R29" s="77">
        <v>6191.2043629</v>
      </c>
      <c r="S29" s="77">
        <v>0.23</v>
      </c>
      <c r="T29" s="77">
        <v>1.93</v>
      </c>
      <c r="U29" s="77">
        <v>0.39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399</v>
      </c>
      <c r="G30" t="s">
        <v>387</v>
      </c>
      <c r="H30" t="s">
        <v>382</v>
      </c>
      <c r="I30" t="s">
        <v>152</v>
      </c>
      <c r="J30" t="s">
        <v>403</v>
      </c>
      <c r="K30" s="77">
        <v>2.96</v>
      </c>
      <c r="L30" t="s">
        <v>105</v>
      </c>
      <c r="M30" s="77">
        <v>5.0999999999999996</v>
      </c>
      <c r="N30" s="77">
        <v>1.83</v>
      </c>
      <c r="O30" s="77">
        <v>4500000</v>
      </c>
      <c r="P30" s="77">
        <v>130.99</v>
      </c>
      <c r="Q30" s="77">
        <v>0</v>
      </c>
      <c r="R30" s="77">
        <v>5894.55</v>
      </c>
      <c r="S30" s="77">
        <v>0.22</v>
      </c>
      <c r="T30" s="77">
        <v>1.84</v>
      </c>
      <c r="U30" s="77">
        <v>0.37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406</v>
      </c>
      <c r="G31" t="s">
        <v>407</v>
      </c>
      <c r="H31" t="s">
        <v>382</v>
      </c>
      <c r="I31" t="s">
        <v>152</v>
      </c>
      <c r="J31" t="s">
        <v>408</v>
      </c>
      <c r="K31" s="77">
        <v>2.42</v>
      </c>
      <c r="L31" t="s">
        <v>105</v>
      </c>
      <c r="M31" s="77">
        <v>3.6</v>
      </c>
      <c r="N31" s="77">
        <v>0.95</v>
      </c>
      <c r="O31" s="77">
        <v>2930000</v>
      </c>
      <c r="P31" s="77">
        <v>113.73</v>
      </c>
      <c r="Q31" s="77">
        <v>0</v>
      </c>
      <c r="R31" s="77">
        <v>3332.2890000000002</v>
      </c>
      <c r="S31" s="77">
        <v>0.71</v>
      </c>
      <c r="T31" s="77">
        <v>1.04</v>
      </c>
      <c r="U31" s="77">
        <v>0.21</v>
      </c>
    </row>
    <row r="32" spans="2:21">
      <c r="B32" t="s">
        <v>409</v>
      </c>
      <c r="C32" t="s">
        <v>410</v>
      </c>
      <c r="D32" t="s">
        <v>103</v>
      </c>
      <c r="E32" t="s">
        <v>126</v>
      </c>
      <c r="F32" t="s">
        <v>411</v>
      </c>
      <c r="G32" t="s">
        <v>387</v>
      </c>
      <c r="H32" t="s">
        <v>382</v>
      </c>
      <c r="I32" t="s">
        <v>152</v>
      </c>
      <c r="J32" t="s">
        <v>412</v>
      </c>
      <c r="K32" s="77">
        <v>0.42</v>
      </c>
      <c r="L32" t="s">
        <v>105</v>
      </c>
      <c r="M32" s="77">
        <v>4.7</v>
      </c>
      <c r="N32" s="77">
        <v>0.55000000000000004</v>
      </c>
      <c r="O32" s="77">
        <v>300000.55</v>
      </c>
      <c r="P32" s="77">
        <v>118.8</v>
      </c>
      <c r="Q32" s="77">
        <v>0</v>
      </c>
      <c r="R32" s="77">
        <v>356.40065340000001</v>
      </c>
      <c r="S32" s="77">
        <v>0.21</v>
      </c>
      <c r="T32" s="77">
        <v>0.11</v>
      </c>
      <c r="U32" s="77">
        <v>0.02</v>
      </c>
    </row>
    <row r="33" spans="2:21">
      <c r="B33" t="s">
        <v>413</v>
      </c>
      <c r="C33" t="s">
        <v>414</v>
      </c>
      <c r="D33" t="s">
        <v>103</v>
      </c>
      <c r="E33" t="s">
        <v>126</v>
      </c>
      <c r="F33" t="s">
        <v>415</v>
      </c>
      <c r="G33" t="s">
        <v>131</v>
      </c>
      <c r="H33" t="s">
        <v>416</v>
      </c>
      <c r="I33" t="s">
        <v>153</v>
      </c>
      <c r="J33" t="s">
        <v>417</v>
      </c>
      <c r="K33" s="77">
        <v>4.34</v>
      </c>
      <c r="L33" t="s">
        <v>105</v>
      </c>
      <c r="M33" s="77">
        <v>3.95</v>
      </c>
      <c r="N33" s="77">
        <v>1.63</v>
      </c>
      <c r="O33" s="77">
        <v>6215033.9299999997</v>
      </c>
      <c r="P33" s="77">
        <v>117.56</v>
      </c>
      <c r="Q33" s="77">
        <v>0</v>
      </c>
      <c r="R33" s="77">
        <v>7306.3938881080003</v>
      </c>
      <c r="S33" s="77">
        <v>1.19</v>
      </c>
      <c r="T33" s="77">
        <v>2.27</v>
      </c>
      <c r="U33" s="77">
        <v>0.46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351</v>
      </c>
      <c r="G34" t="s">
        <v>352</v>
      </c>
      <c r="H34" t="s">
        <v>420</v>
      </c>
      <c r="I34" t="s">
        <v>152</v>
      </c>
      <c r="J34" t="s">
        <v>421</v>
      </c>
      <c r="K34" s="77">
        <v>4.3499999999999996</v>
      </c>
      <c r="L34" t="s">
        <v>105</v>
      </c>
      <c r="M34" s="77">
        <v>4.5</v>
      </c>
      <c r="N34" s="77">
        <v>1.7</v>
      </c>
      <c r="O34" s="77">
        <v>348758</v>
      </c>
      <c r="P34" s="77">
        <v>136.91999999999999</v>
      </c>
      <c r="Q34" s="77">
        <v>4.7073400000000003</v>
      </c>
      <c r="R34" s="77">
        <v>482.22679360000001</v>
      </c>
      <c r="S34" s="77">
        <v>0.02</v>
      </c>
      <c r="T34" s="77">
        <v>0.15</v>
      </c>
      <c r="U34" s="77">
        <v>0.03</v>
      </c>
    </row>
    <row r="35" spans="2:21">
      <c r="B35" t="s">
        <v>422</v>
      </c>
      <c r="C35" t="s">
        <v>423</v>
      </c>
      <c r="D35" t="s">
        <v>103</v>
      </c>
      <c r="E35" t="s">
        <v>126</v>
      </c>
      <c r="F35" t="s">
        <v>424</v>
      </c>
      <c r="G35" t="s">
        <v>387</v>
      </c>
      <c r="H35" t="s">
        <v>416</v>
      </c>
      <c r="I35" t="s">
        <v>153</v>
      </c>
      <c r="J35" t="s">
        <v>425</v>
      </c>
      <c r="K35" s="77">
        <v>3.48</v>
      </c>
      <c r="L35" t="s">
        <v>105</v>
      </c>
      <c r="M35" s="77">
        <v>4.95</v>
      </c>
      <c r="N35" s="77">
        <v>1.84</v>
      </c>
      <c r="O35" s="77">
        <v>2933333.33</v>
      </c>
      <c r="P35" s="77">
        <v>113.39</v>
      </c>
      <c r="Q35" s="77">
        <v>0</v>
      </c>
      <c r="R35" s="77">
        <v>3326.1066628869999</v>
      </c>
      <c r="S35" s="77">
        <v>0.34</v>
      </c>
      <c r="T35" s="77">
        <v>1.04</v>
      </c>
      <c r="U35" s="77">
        <v>0.21</v>
      </c>
    </row>
    <row r="36" spans="2:21">
      <c r="B36" t="s">
        <v>426</v>
      </c>
      <c r="C36" t="s">
        <v>427</v>
      </c>
      <c r="D36" t="s">
        <v>103</v>
      </c>
      <c r="E36" t="s">
        <v>126</v>
      </c>
      <c r="F36" t="s">
        <v>428</v>
      </c>
      <c r="G36" t="s">
        <v>135</v>
      </c>
      <c r="H36" t="s">
        <v>420</v>
      </c>
      <c r="I36" t="s">
        <v>152</v>
      </c>
      <c r="J36" t="s">
        <v>429</v>
      </c>
      <c r="K36" s="77">
        <v>0.25</v>
      </c>
      <c r="L36" t="s">
        <v>105</v>
      </c>
      <c r="M36" s="77">
        <v>5.19</v>
      </c>
      <c r="N36" s="77">
        <v>1.1399999999999999</v>
      </c>
      <c r="O36" s="77">
        <v>2728962</v>
      </c>
      <c r="P36" s="77">
        <v>122.99</v>
      </c>
      <c r="Q36" s="77">
        <v>0</v>
      </c>
      <c r="R36" s="77">
        <v>3356.3503638000002</v>
      </c>
      <c r="S36" s="77">
        <v>0.91</v>
      </c>
      <c r="T36" s="77">
        <v>1.05</v>
      </c>
      <c r="U36" s="77">
        <v>0.21</v>
      </c>
    </row>
    <row r="37" spans="2:21">
      <c r="B37" t="s">
        <v>430</v>
      </c>
      <c r="C37" t="s">
        <v>431</v>
      </c>
      <c r="D37" t="s">
        <v>103</v>
      </c>
      <c r="E37" t="s">
        <v>126</v>
      </c>
      <c r="F37" t="s">
        <v>432</v>
      </c>
      <c r="G37" t="s">
        <v>115</v>
      </c>
      <c r="H37" t="s">
        <v>208</v>
      </c>
      <c r="I37" t="s">
        <v>152</v>
      </c>
      <c r="J37" t="s">
        <v>433</v>
      </c>
      <c r="K37" s="77">
        <v>2.35</v>
      </c>
      <c r="L37" t="s">
        <v>105</v>
      </c>
      <c r="M37" s="77">
        <v>4.95</v>
      </c>
      <c r="N37" s="77">
        <v>1.96</v>
      </c>
      <c r="O37" s="77">
        <v>4600590.4000000004</v>
      </c>
      <c r="P37" s="77">
        <v>131.34</v>
      </c>
      <c r="Q37" s="77">
        <v>0</v>
      </c>
      <c r="R37" s="77">
        <v>6042.4154313600002</v>
      </c>
      <c r="S37" s="77">
        <v>0.23</v>
      </c>
      <c r="T37" s="77">
        <v>1.88</v>
      </c>
      <c r="U37" s="77">
        <v>0.38</v>
      </c>
    </row>
    <row r="38" spans="2:21">
      <c r="B38" t="s">
        <v>434</v>
      </c>
      <c r="C38" t="s">
        <v>435</v>
      </c>
      <c r="D38" t="s">
        <v>103</v>
      </c>
      <c r="E38" t="s">
        <v>126</v>
      </c>
      <c r="F38" t="s">
        <v>436</v>
      </c>
      <c r="G38" t="s">
        <v>387</v>
      </c>
      <c r="H38" t="s">
        <v>208</v>
      </c>
      <c r="I38" t="s">
        <v>152</v>
      </c>
      <c r="J38" t="s">
        <v>437</v>
      </c>
      <c r="K38" s="77">
        <v>3.87</v>
      </c>
      <c r="L38" t="s">
        <v>105</v>
      </c>
      <c r="M38" s="77">
        <v>3.35</v>
      </c>
      <c r="N38" s="77">
        <v>1.74</v>
      </c>
      <c r="O38" s="77">
        <v>247223</v>
      </c>
      <c r="P38" s="77">
        <v>106.81</v>
      </c>
      <c r="Q38" s="77">
        <v>0</v>
      </c>
      <c r="R38" s="77">
        <v>264.05888629999998</v>
      </c>
      <c r="S38" s="77">
        <v>0.06</v>
      </c>
      <c r="T38" s="77">
        <v>0.08</v>
      </c>
      <c r="U38" s="77">
        <v>0.02</v>
      </c>
    </row>
    <row r="39" spans="2:21">
      <c r="B39" t="s">
        <v>438</v>
      </c>
      <c r="C39" t="s">
        <v>439</v>
      </c>
      <c r="D39" t="s">
        <v>103</v>
      </c>
      <c r="E39" t="s">
        <v>126</v>
      </c>
      <c r="F39" t="s">
        <v>436</v>
      </c>
      <c r="G39" t="s">
        <v>387</v>
      </c>
      <c r="H39" t="s">
        <v>208</v>
      </c>
      <c r="I39" t="s">
        <v>152</v>
      </c>
      <c r="J39" t="s">
        <v>440</v>
      </c>
      <c r="K39" s="77">
        <v>6.16</v>
      </c>
      <c r="L39" t="s">
        <v>105</v>
      </c>
      <c r="M39" s="77">
        <v>2.0499999999999998</v>
      </c>
      <c r="N39" s="77">
        <v>2.63</v>
      </c>
      <c r="O39" s="77">
        <v>3700000</v>
      </c>
      <c r="P39" s="77">
        <v>100.61</v>
      </c>
      <c r="Q39" s="77">
        <v>0</v>
      </c>
      <c r="R39" s="77">
        <v>3722.57</v>
      </c>
      <c r="S39" s="77">
        <v>1.1399999999999999</v>
      </c>
      <c r="T39" s="77">
        <v>1.1599999999999999</v>
      </c>
      <c r="U39" s="77">
        <v>0.23</v>
      </c>
    </row>
    <row r="40" spans="2:21">
      <c r="B40" t="s">
        <v>441</v>
      </c>
      <c r="C40" t="s">
        <v>442</v>
      </c>
      <c r="D40" t="s">
        <v>103</v>
      </c>
      <c r="E40" t="s">
        <v>126</v>
      </c>
      <c r="F40" t="s">
        <v>443</v>
      </c>
      <c r="G40" t="s">
        <v>387</v>
      </c>
      <c r="H40" t="s">
        <v>208</v>
      </c>
      <c r="I40" t="s">
        <v>152</v>
      </c>
      <c r="J40" t="s">
        <v>444</v>
      </c>
      <c r="K40" s="77">
        <v>5.18</v>
      </c>
      <c r="L40" t="s">
        <v>105</v>
      </c>
      <c r="M40" s="77">
        <v>4.34</v>
      </c>
      <c r="N40" s="77">
        <v>2.83</v>
      </c>
      <c r="O40" s="77">
        <v>5567534.6299999999</v>
      </c>
      <c r="P40" s="77">
        <v>111.18</v>
      </c>
      <c r="Q40" s="77">
        <v>0</v>
      </c>
      <c r="R40" s="77">
        <v>6189.9850016339997</v>
      </c>
      <c r="S40" s="77">
        <v>0.33</v>
      </c>
      <c r="T40" s="77">
        <v>1.93</v>
      </c>
      <c r="U40" s="77">
        <v>0.39</v>
      </c>
    </row>
    <row r="41" spans="2:21">
      <c r="B41" t="s">
        <v>445</v>
      </c>
      <c r="C41" t="s">
        <v>446</v>
      </c>
      <c r="D41" t="s">
        <v>103</v>
      </c>
      <c r="E41" t="s">
        <v>126</v>
      </c>
      <c r="F41" t="s">
        <v>447</v>
      </c>
      <c r="G41" t="s">
        <v>130</v>
      </c>
      <c r="H41" t="s">
        <v>448</v>
      </c>
      <c r="I41" t="s">
        <v>153</v>
      </c>
      <c r="J41" t="s">
        <v>449</v>
      </c>
      <c r="K41" s="77">
        <v>1.51</v>
      </c>
      <c r="L41" t="s">
        <v>105</v>
      </c>
      <c r="M41" s="77">
        <v>3.75</v>
      </c>
      <c r="N41" s="77">
        <v>1.36</v>
      </c>
      <c r="O41" s="77">
        <v>6778700.9900000002</v>
      </c>
      <c r="P41" s="77">
        <v>105.06</v>
      </c>
      <c r="Q41" s="77">
        <v>0</v>
      </c>
      <c r="R41" s="77">
        <v>7121.7032600940001</v>
      </c>
      <c r="S41" s="77">
        <v>1.32</v>
      </c>
      <c r="T41" s="77">
        <v>2.2200000000000002</v>
      </c>
      <c r="U41" s="77">
        <v>0.45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447</v>
      </c>
      <c r="G42" t="s">
        <v>130</v>
      </c>
      <c r="H42" t="s">
        <v>448</v>
      </c>
      <c r="I42" t="s">
        <v>153</v>
      </c>
      <c r="J42" t="s">
        <v>449</v>
      </c>
      <c r="K42" s="77">
        <v>1.51</v>
      </c>
      <c r="L42" t="s">
        <v>105</v>
      </c>
      <c r="M42" s="77">
        <v>3.75</v>
      </c>
      <c r="N42" s="77">
        <v>1.36</v>
      </c>
      <c r="O42" s="77">
        <v>313540.3</v>
      </c>
      <c r="P42" s="77">
        <v>105.06</v>
      </c>
      <c r="Q42" s="77">
        <v>0</v>
      </c>
      <c r="R42" s="77">
        <v>329.40543917999997</v>
      </c>
      <c r="S42" s="77">
        <v>0.06</v>
      </c>
      <c r="T42" s="77">
        <v>0.1</v>
      </c>
      <c r="U42" s="77">
        <v>0.02</v>
      </c>
    </row>
    <row r="43" spans="2:21">
      <c r="B43" t="s">
        <v>450</v>
      </c>
      <c r="C43" t="s">
        <v>451</v>
      </c>
      <c r="D43" t="s">
        <v>103</v>
      </c>
      <c r="E43" t="s">
        <v>126</v>
      </c>
      <c r="F43" t="s">
        <v>447</v>
      </c>
      <c r="G43" t="s">
        <v>130</v>
      </c>
      <c r="H43" t="s">
        <v>448</v>
      </c>
      <c r="I43" t="s">
        <v>153</v>
      </c>
      <c r="J43" t="s">
        <v>452</v>
      </c>
      <c r="K43" s="77">
        <v>0.5</v>
      </c>
      <c r="L43" t="s">
        <v>105</v>
      </c>
      <c r="M43" s="77">
        <v>2.2999999999999998</v>
      </c>
      <c r="N43" s="77">
        <v>1.51</v>
      </c>
      <c r="O43" s="77">
        <v>175037.1</v>
      </c>
      <c r="P43" s="77">
        <v>105.37</v>
      </c>
      <c r="Q43" s="77">
        <v>0</v>
      </c>
      <c r="R43" s="77">
        <v>184.43659227000001</v>
      </c>
      <c r="S43" s="77">
        <v>0.19</v>
      </c>
      <c r="T43" s="77">
        <v>0.06</v>
      </c>
      <c r="U43" s="77">
        <v>0.01</v>
      </c>
    </row>
    <row r="44" spans="2:21">
      <c r="B44" t="s">
        <v>453</v>
      </c>
      <c r="C44" t="s">
        <v>454</v>
      </c>
      <c r="D44" t="s">
        <v>103</v>
      </c>
      <c r="E44" t="s">
        <v>126</v>
      </c>
      <c r="F44" t="s">
        <v>455</v>
      </c>
      <c r="G44" t="s">
        <v>387</v>
      </c>
      <c r="H44" t="s">
        <v>456</v>
      </c>
      <c r="I44" t="s">
        <v>153</v>
      </c>
      <c r="J44" t="s">
        <v>457</v>
      </c>
      <c r="K44" s="77">
        <v>5.48</v>
      </c>
      <c r="L44" t="s">
        <v>105</v>
      </c>
      <c r="M44" s="77">
        <v>4.6500000000000004</v>
      </c>
      <c r="N44" s="77">
        <v>3.19</v>
      </c>
      <c r="O44" s="77">
        <v>3700000</v>
      </c>
      <c r="P44" s="77">
        <v>111.02</v>
      </c>
      <c r="Q44" s="77">
        <v>86.025000000000006</v>
      </c>
      <c r="R44" s="77">
        <v>4193.7650000000003</v>
      </c>
      <c r="S44" s="77">
        <v>0.52</v>
      </c>
      <c r="T44" s="77">
        <v>1.31</v>
      </c>
      <c r="U44" s="77">
        <v>0.26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460</v>
      </c>
      <c r="G45" t="s">
        <v>115</v>
      </c>
      <c r="H45" t="s">
        <v>461</v>
      </c>
      <c r="I45" t="s">
        <v>152</v>
      </c>
      <c r="J45" t="s">
        <v>462</v>
      </c>
      <c r="K45" s="77">
        <v>1.7</v>
      </c>
      <c r="L45" t="s">
        <v>105</v>
      </c>
      <c r="M45" s="77">
        <v>5.3</v>
      </c>
      <c r="N45" s="77">
        <v>1.84</v>
      </c>
      <c r="O45" s="77">
        <v>4080000</v>
      </c>
      <c r="P45" s="77">
        <v>109.04</v>
      </c>
      <c r="Q45" s="77">
        <v>0</v>
      </c>
      <c r="R45" s="77">
        <v>4448.8320000000003</v>
      </c>
      <c r="S45" s="77">
        <v>1.84</v>
      </c>
      <c r="T45" s="77">
        <v>1.39</v>
      </c>
      <c r="U45" s="77">
        <v>0.28000000000000003</v>
      </c>
    </row>
    <row r="46" spans="2:21">
      <c r="B46" t="s">
        <v>463</v>
      </c>
      <c r="C46" t="s">
        <v>464</v>
      </c>
      <c r="D46" t="s">
        <v>103</v>
      </c>
      <c r="E46" t="s">
        <v>126</v>
      </c>
      <c r="F46" t="s">
        <v>465</v>
      </c>
      <c r="G46" t="s">
        <v>387</v>
      </c>
      <c r="H46" t="s">
        <v>461</v>
      </c>
      <c r="I46" t="s">
        <v>152</v>
      </c>
      <c r="J46" t="s">
        <v>466</v>
      </c>
      <c r="K46" s="77">
        <v>6.15</v>
      </c>
      <c r="L46" t="s">
        <v>105</v>
      </c>
      <c r="M46" s="77">
        <v>2.85</v>
      </c>
      <c r="N46" s="77">
        <v>1.99</v>
      </c>
      <c r="O46" s="77">
        <v>3995000</v>
      </c>
      <c r="P46" s="77">
        <v>110.02</v>
      </c>
      <c r="Q46" s="77">
        <v>0</v>
      </c>
      <c r="R46" s="77">
        <v>4395.299</v>
      </c>
      <c r="S46" s="77">
        <v>0.57999999999999996</v>
      </c>
      <c r="T46" s="77">
        <v>1.37</v>
      </c>
      <c r="U46" s="77">
        <v>0.28000000000000003</v>
      </c>
    </row>
    <row r="47" spans="2:21">
      <c r="B47" t="s">
        <v>467</v>
      </c>
      <c r="C47" t="s">
        <v>468</v>
      </c>
      <c r="D47" t="s">
        <v>103</v>
      </c>
      <c r="E47" t="s">
        <v>126</v>
      </c>
      <c r="F47" t="s">
        <v>465</v>
      </c>
      <c r="G47" t="s">
        <v>387</v>
      </c>
      <c r="H47" t="s">
        <v>469</v>
      </c>
      <c r="I47" t="s">
        <v>153</v>
      </c>
      <c r="J47" t="s">
        <v>470</v>
      </c>
      <c r="K47" s="77">
        <v>1.61</v>
      </c>
      <c r="L47" t="s">
        <v>105</v>
      </c>
      <c r="M47" s="77">
        <v>6.1</v>
      </c>
      <c r="N47" s="77">
        <v>1.89</v>
      </c>
      <c r="O47" s="77">
        <v>4900222.79</v>
      </c>
      <c r="P47" s="77">
        <v>110.95</v>
      </c>
      <c r="Q47" s="77">
        <v>0</v>
      </c>
      <c r="R47" s="77">
        <v>5436.797185505</v>
      </c>
      <c r="S47" s="77">
        <v>0.61</v>
      </c>
      <c r="T47" s="77">
        <v>1.69</v>
      </c>
      <c r="U47" s="77">
        <v>0.34</v>
      </c>
    </row>
    <row r="48" spans="2:21">
      <c r="B48" t="s">
        <v>467</v>
      </c>
      <c r="C48" t="s">
        <v>468</v>
      </c>
      <c r="D48" t="s">
        <v>103</v>
      </c>
      <c r="E48" t="s">
        <v>126</v>
      </c>
      <c r="F48" t="s">
        <v>465</v>
      </c>
      <c r="G48" t="s">
        <v>387</v>
      </c>
      <c r="H48" t="s">
        <v>469</v>
      </c>
      <c r="I48" t="s">
        <v>153</v>
      </c>
      <c r="J48" t="s">
        <v>470</v>
      </c>
      <c r="K48" s="77">
        <v>1.61</v>
      </c>
      <c r="L48" t="s">
        <v>105</v>
      </c>
      <c r="M48" s="77">
        <v>6.1</v>
      </c>
      <c r="N48" s="77">
        <v>1.89</v>
      </c>
      <c r="O48" s="77">
        <v>811497.43</v>
      </c>
      <c r="P48" s="77">
        <v>110.95</v>
      </c>
      <c r="Q48" s="77">
        <v>0</v>
      </c>
      <c r="R48" s="77">
        <v>900.35639858499997</v>
      </c>
      <c r="S48" s="77">
        <v>0.1</v>
      </c>
      <c r="T48" s="77">
        <v>0.28000000000000003</v>
      </c>
      <c r="U48" s="77">
        <v>0.06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473</v>
      </c>
      <c r="G49" t="s">
        <v>115</v>
      </c>
      <c r="H49" t="s">
        <v>474</v>
      </c>
      <c r="I49" t="s">
        <v>152</v>
      </c>
      <c r="J49" t="s">
        <v>475</v>
      </c>
      <c r="K49" s="77">
        <v>0.67</v>
      </c>
      <c r="L49" t="s">
        <v>105</v>
      </c>
      <c r="M49" s="77">
        <v>4.5</v>
      </c>
      <c r="N49" s="77">
        <v>9.75</v>
      </c>
      <c r="O49" s="77">
        <v>2499974.7999999998</v>
      </c>
      <c r="P49" s="77">
        <v>125.02</v>
      </c>
      <c r="Q49" s="77">
        <v>0</v>
      </c>
      <c r="R49" s="77">
        <v>3125.46849496</v>
      </c>
      <c r="S49" s="77">
        <v>0.46</v>
      </c>
      <c r="T49" s="77">
        <v>0.97</v>
      </c>
      <c r="U49" s="77">
        <v>0.2</v>
      </c>
    </row>
    <row r="50" spans="2:21">
      <c r="B50" t="s">
        <v>476</v>
      </c>
      <c r="C50" t="s">
        <v>477</v>
      </c>
      <c r="D50" t="s">
        <v>103</v>
      </c>
      <c r="E50" t="s">
        <v>126</v>
      </c>
      <c r="F50" t="s">
        <v>478</v>
      </c>
      <c r="G50" t="s">
        <v>479</v>
      </c>
      <c r="H50" t="s">
        <v>480</v>
      </c>
      <c r="I50" t="s">
        <v>153</v>
      </c>
      <c r="J50" t="s">
        <v>481</v>
      </c>
      <c r="K50" s="77">
        <v>0.42</v>
      </c>
      <c r="L50" t="s">
        <v>105</v>
      </c>
      <c r="M50" s="77">
        <v>3.9</v>
      </c>
      <c r="N50" s="77">
        <v>47.87</v>
      </c>
      <c r="O50" s="77">
        <v>5635868.2199999997</v>
      </c>
      <c r="P50" s="77">
        <v>79.33</v>
      </c>
      <c r="Q50" s="77">
        <v>0</v>
      </c>
      <c r="R50" s="77">
        <v>4470.9342589260004</v>
      </c>
      <c r="S50" s="77">
        <v>6.48</v>
      </c>
      <c r="T50" s="77">
        <v>1.39</v>
      </c>
      <c r="U50" s="77">
        <v>0.28000000000000003</v>
      </c>
    </row>
    <row r="51" spans="2:21">
      <c r="B51" t="s">
        <v>476</v>
      </c>
      <c r="C51" t="s">
        <v>477</v>
      </c>
      <c r="D51" t="s">
        <v>103</v>
      </c>
      <c r="E51" t="s">
        <v>126</v>
      </c>
      <c r="F51" t="s">
        <v>478</v>
      </c>
      <c r="G51" t="s">
        <v>479</v>
      </c>
      <c r="H51" t="s">
        <v>480</v>
      </c>
      <c r="I51" t="s">
        <v>153</v>
      </c>
      <c r="J51" t="s">
        <v>481</v>
      </c>
      <c r="K51" s="77">
        <v>0.42</v>
      </c>
      <c r="L51" t="s">
        <v>105</v>
      </c>
      <c r="M51" s="77">
        <v>3.9</v>
      </c>
      <c r="N51" s="77">
        <v>47.87</v>
      </c>
      <c r="O51" s="77">
        <v>77564.160000000003</v>
      </c>
      <c r="P51" s="77">
        <v>79.33</v>
      </c>
      <c r="Q51" s="77">
        <v>0</v>
      </c>
      <c r="R51" s="77">
        <v>61.531648128</v>
      </c>
      <c r="S51" s="77">
        <v>0.09</v>
      </c>
      <c r="T51" s="77">
        <v>0.02</v>
      </c>
      <c r="U51" s="77">
        <v>0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484</v>
      </c>
      <c r="G52" t="s">
        <v>387</v>
      </c>
      <c r="H52" t="s">
        <v>226</v>
      </c>
      <c r="I52" t="s">
        <v>227</v>
      </c>
      <c r="J52" t="s">
        <v>485</v>
      </c>
      <c r="K52" s="77">
        <v>6.32</v>
      </c>
      <c r="L52" t="s">
        <v>105</v>
      </c>
      <c r="M52" s="77">
        <v>8</v>
      </c>
      <c r="N52" s="77">
        <v>999</v>
      </c>
      <c r="O52" s="77">
        <v>2815079.1</v>
      </c>
      <c r="P52" s="77">
        <v>9.9999999999999995E-7</v>
      </c>
      <c r="Q52" s="77">
        <v>0</v>
      </c>
      <c r="R52" s="77">
        <v>2.8150791E-5</v>
      </c>
      <c r="S52" s="77">
        <v>2.5</v>
      </c>
      <c r="T52" s="77">
        <v>0</v>
      </c>
      <c r="U52" s="77">
        <v>0</v>
      </c>
    </row>
    <row r="53" spans="2:21">
      <c r="B53" s="78" t="s">
        <v>294</v>
      </c>
      <c r="C53" s="16"/>
      <c r="D53" s="16"/>
      <c r="E53" s="16"/>
      <c r="F53" s="16"/>
      <c r="K53" s="79">
        <v>3.29</v>
      </c>
      <c r="N53" s="79">
        <v>2.64</v>
      </c>
      <c r="O53" s="79">
        <v>90872653.599999994</v>
      </c>
      <c r="Q53" s="79">
        <v>497.79554000000002</v>
      </c>
      <c r="R53" s="79">
        <v>95725.321005349004</v>
      </c>
      <c r="T53" s="79">
        <v>29.81</v>
      </c>
      <c r="U53" s="79">
        <v>6.03</v>
      </c>
    </row>
    <row r="54" spans="2:21">
      <c r="B54" t="s">
        <v>486</v>
      </c>
      <c r="C54" t="s">
        <v>487</v>
      </c>
      <c r="D54" t="s">
        <v>103</v>
      </c>
      <c r="E54" t="s">
        <v>126</v>
      </c>
      <c r="F54" t="s">
        <v>356</v>
      </c>
      <c r="G54" t="s">
        <v>352</v>
      </c>
      <c r="H54" t="s">
        <v>219</v>
      </c>
      <c r="I54" t="s">
        <v>152</v>
      </c>
      <c r="J54" t="s">
        <v>488</v>
      </c>
      <c r="K54" s="77">
        <v>1.1399999999999999</v>
      </c>
      <c r="L54" t="s">
        <v>105</v>
      </c>
      <c r="M54" s="77">
        <v>5.9</v>
      </c>
      <c r="N54" s="77">
        <v>0.99</v>
      </c>
      <c r="O54" s="77">
        <v>2962666.81</v>
      </c>
      <c r="P54" s="77">
        <v>108.07</v>
      </c>
      <c r="Q54" s="77">
        <v>0</v>
      </c>
      <c r="R54" s="77">
        <v>3201.7540215670001</v>
      </c>
      <c r="S54" s="77">
        <v>0.18</v>
      </c>
      <c r="T54" s="77">
        <v>1</v>
      </c>
      <c r="U54" s="77">
        <v>0.2</v>
      </c>
    </row>
    <row r="55" spans="2:21">
      <c r="B55" t="s">
        <v>489</v>
      </c>
      <c r="C55" t="s">
        <v>490</v>
      </c>
      <c r="D55" t="s">
        <v>103</v>
      </c>
      <c r="E55" t="s">
        <v>126</v>
      </c>
      <c r="F55" t="s">
        <v>374</v>
      </c>
      <c r="G55" t="s">
        <v>352</v>
      </c>
      <c r="H55" t="s">
        <v>212</v>
      </c>
      <c r="I55" t="s">
        <v>152</v>
      </c>
      <c r="K55" s="77">
        <v>0.45</v>
      </c>
      <c r="L55" t="s">
        <v>105</v>
      </c>
      <c r="M55" s="77">
        <v>5.4</v>
      </c>
      <c r="N55" s="77">
        <v>0.32</v>
      </c>
      <c r="O55" s="77">
        <v>3260000</v>
      </c>
      <c r="P55" s="77">
        <v>105.36</v>
      </c>
      <c r="Q55" s="77">
        <v>0</v>
      </c>
      <c r="R55" s="77">
        <v>3434.7359999999999</v>
      </c>
      <c r="S55" s="77">
        <v>0.15</v>
      </c>
      <c r="T55" s="77">
        <v>1.07</v>
      </c>
      <c r="U55" s="77">
        <v>0.22</v>
      </c>
    </row>
    <row r="56" spans="2:21">
      <c r="B56" t="s">
        <v>491</v>
      </c>
      <c r="C56" t="s">
        <v>492</v>
      </c>
      <c r="D56" t="s">
        <v>103</v>
      </c>
      <c r="E56" t="s">
        <v>126</v>
      </c>
      <c r="F56" t="s">
        <v>493</v>
      </c>
      <c r="G56" t="s">
        <v>494</v>
      </c>
      <c r="H56" t="s">
        <v>370</v>
      </c>
      <c r="I56" t="s">
        <v>152</v>
      </c>
      <c r="J56" t="s">
        <v>495</v>
      </c>
      <c r="K56" s="77">
        <v>4.58</v>
      </c>
      <c r="L56" t="s">
        <v>105</v>
      </c>
      <c r="M56" s="77">
        <v>4.8</v>
      </c>
      <c r="N56" s="77">
        <v>2.56</v>
      </c>
      <c r="O56" s="77">
        <v>6579510</v>
      </c>
      <c r="P56" s="77">
        <v>114.93</v>
      </c>
      <c r="Q56" s="77">
        <v>0</v>
      </c>
      <c r="R56" s="77">
        <v>7561.8308429999997</v>
      </c>
      <c r="S56" s="77">
        <v>0.3</v>
      </c>
      <c r="T56" s="77">
        <v>2.35</v>
      </c>
      <c r="U56" s="77">
        <v>0.48</v>
      </c>
    </row>
    <row r="57" spans="2:21">
      <c r="B57" t="s">
        <v>496</v>
      </c>
      <c r="C57" t="s">
        <v>497</v>
      </c>
      <c r="D57" t="s">
        <v>103</v>
      </c>
      <c r="E57" t="s">
        <v>126</v>
      </c>
      <c r="F57" t="s">
        <v>498</v>
      </c>
      <c r="G57" t="s">
        <v>381</v>
      </c>
      <c r="H57" t="s">
        <v>370</v>
      </c>
      <c r="I57" t="s">
        <v>152</v>
      </c>
      <c r="J57" t="s">
        <v>499</v>
      </c>
      <c r="K57" s="77">
        <v>5.17</v>
      </c>
      <c r="L57" t="s">
        <v>105</v>
      </c>
      <c r="M57" s="77">
        <v>2.4500000000000002</v>
      </c>
      <c r="N57" s="77">
        <v>2.84</v>
      </c>
      <c r="O57" s="77">
        <v>7350000</v>
      </c>
      <c r="P57" s="77">
        <v>101.65</v>
      </c>
      <c r="Q57" s="77">
        <v>0</v>
      </c>
      <c r="R57" s="77">
        <v>7471.2749999999996</v>
      </c>
      <c r="S57" s="77">
        <v>0.47</v>
      </c>
      <c r="T57" s="77">
        <v>2.33</v>
      </c>
      <c r="U57" s="77">
        <v>0.47</v>
      </c>
    </row>
    <row r="58" spans="2:21">
      <c r="B58" t="s">
        <v>500</v>
      </c>
      <c r="C58" t="s">
        <v>501</v>
      </c>
      <c r="D58" t="s">
        <v>103</v>
      </c>
      <c r="E58" t="s">
        <v>126</v>
      </c>
      <c r="F58" t="s">
        <v>502</v>
      </c>
      <c r="G58" t="s">
        <v>407</v>
      </c>
      <c r="H58" t="s">
        <v>503</v>
      </c>
      <c r="I58" t="s">
        <v>153</v>
      </c>
      <c r="J58" t="s">
        <v>504</v>
      </c>
      <c r="K58" s="77">
        <v>5.54</v>
      </c>
      <c r="L58" t="s">
        <v>105</v>
      </c>
      <c r="M58" s="77">
        <v>3.39</v>
      </c>
      <c r="N58" s="77">
        <v>3.06</v>
      </c>
      <c r="O58" s="77">
        <v>5718182</v>
      </c>
      <c r="P58" s="77">
        <v>105.71</v>
      </c>
      <c r="Q58" s="77">
        <v>0</v>
      </c>
      <c r="R58" s="77">
        <v>6044.6901921999997</v>
      </c>
      <c r="S58" s="77">
        <v>0.8</v>
      </c>
      <c r="T58" s="77">
        <v>1.88</v>
      </c>
      <c r="U58" s="77">
        <v>0.38</v>
      </c>
    </row>
    <row r="59" spans="2:21">
      <c r="B59" t="s">
        <v>505</v>
      </c>
      <c r="C59" t="s">
        <v>506</v>
      </c>
      <c r="D59" t="s">
        <v>103</v>
      </c>
      <c r="E59" t="s">
        <v>126</v>
      </c>
      <c r="F59" t="s">
        <v>507</v>
      </c>
      <c r="G59" t="s">
        <v>352</v>
      </c>
      <c r="H59" t="s">
        <v>388</v>
      </c>
      <c r="I59" t="s">
        <v>153</v>
      </c>
      <c r="J59" t="s">
        <v>508</v>
      </c>
      <c r="K59" s="77">
        <v>3.12</v>
      </c>
      <c r="L59" t="s">
        <v>105</v>
      </c>
      <c r="M59" s="77">
        <v>0.98</v>
      </c>
      <c r="N59" s="77">
        <v>1.1299999999999999</v>
      </c>
      <c r="O59" s="77">
        <v>2900000</v>
      </c>
      <c r="P59" s="77">
        <v>100.52</v>
      </c>
      <c r="Q59" s="77">
        <v>0</v>
      </c>
      <c r="R59" s="77">
        <v>2915.08</v>
      </c>
      <c r="S59" s="77">
        <v>0.67</v>
      </c>
      <c r="T59" s="77">
        <v>0.91</v>
      </c>
      <c r="U59" s="77">
        <v>0.18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511</v>
      </c>
      <c r="G60" t="s">
        <v>135</v>
      </c>
      <c r="H60" t="s">
        <v>388</v>
      </c>
      <c r="I60" t="s">
        <v>153</v>
      </c>
      <c r="J60" t="s">
        <v>512</v>
      </c>
      <c r="K60" s="77">
        <v>1.46</v>
      </c>
      <c r="L60" t="s">
        <v>105</v>
      </c>
      <c r="M60" s="77">
        <v>6.5</v>
      </c>
      <c r="N60" s="77">
        <v>1.34</v>
      </c>
      <c r="O60" s="77">
        <v>4038451.5</v>
      </c>
      <c r="P60" s="77">
        <v>108.24</v>
      </c>
      <c r="Q60" s="77">
        <v>0</v>
      </c>
      <c r="R60" s="77">
        <v>4371.2199036000002</v>
      </c>
      <c r="S60" s="77">
        <v>0.89</v>
      </c>
      <c r="T60" s="77">
        <v>1.36</v>
      </c>
      <c r="U60" s="77">
        <v>0.28000000000000003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399</v>
      </c>
      <c r="G61" t="s">
        <v>387</v>
      </c>
      <c r="H61" t="s">
        <v>382</v>
      </c>
      <c r="I61" t="s">
        <v>152</v>
      </c>
      <c r="J61" t="s">
        <v>515</v>
      </c>
      <c r="K61" s="77">
        <v>0.5</v>
      </c>
      <c r="L61" t="s">
        <v>105</v>
      </c>
      <c r="M61" s="77">
        <v>0.79</v>
      </c>
      <c r="N61" s="77">
        <v>1.26</v>
      </c>
      <c r="O61" s="77">
        <v>340568.5</v>
      </c>
      <c r="P61" s="77">
        <v>100.03</v>
      </c>
      <c r="Q61" s="77">
        <v>0</v>
      </c>
      <c r="R61" s="77">
        <v>340.67067055000001</v>
      </c>
      <c r="S61" s="77">
        <v>0.06</v>
      </c>
      <c r="T61" s="77">
        <v>0.11</v>
      </c>
      <c r="U61" s="77">
        <v>0.02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518</v>
      </c>
      <c r="G62" t="s">
        <v>387</v>
      </c>
      <c r="H62" t="s">
        <v>382</v>
      </c>
      <c r="I62" t="s">
        <v>152</v>
      </c>
      <c r="J62" t="s">
        <v>519</v>
      </c>
      <c r="K62" s="77">
        <v>3.62</v>
      </c>
      <c r="L62" t="s">
        <v>105</v>
      </c>
      <c r="M62" s="77">
        <v>4.25</v>
      </c>
      <c r="N62" s="77">
        <v>4.7</v>
      </c>
      <c r="O62" s="77">
        <v>4270000</v>
      </c>
      <c r="P62" s="77">
        <v>104.01</v>
      </c>
      <c r="Q62" s="77">
        <v>0</v>
      </c>
      <c r="R62" s="77">
        <v>4441.2269999999999</v>
      </c>
      <c r="S62" s="77">
        <v>0.44</v>
      </c>
      <c r="T62" s="77">
        <v>1.38</v>
      </c>
      <c r="U62" s="77">
        <v>0.28000000000000003</v>
      </c>
    </row>
    <row r="63" spans="2:21">
      <c r="B63" t="s">
        <v>520</v>
      </c>
      <c r="C63" t="s">
        <v>521</v>
      </c>
      <c r="D63" t="s">
        <v>103</v>
      </c>
      <c r="E63" t="s">
        <v>126</v>
      </c>
      <c r="F63" t="s">
        <v>522</v>
      </c>
      <c r="G63" t="s">
        <v>523</v>
      </c>
      <c r="H63" t="s">
        <v>388</v>
      </c>
      <c r="I63" t="s">
        <v>153</v>
      </c>
      <c r="J63" t="s">
        <v>524</v>
      </c>
      <c r="K63" s="77">
        <v>4.57</v>
      </c>
      <c r="L63" t="s">
        <v>105</v>
      </c>
      <c r="M63" s="77">
        <v>2.75</v>
      </c>
      <c r="N63" s="77">
        <v>2.61</v>
      </c>
      <c r="O63" s="77">
        <v>1560008.36</v>
      </c>
      <c r="P63" s="77">
        <v>104.31</v>
      </c>
      <c r="Q63" s="77">
        <v>0</v>
      </c>
      <c r="R63" s="77">
        <v>1627.244720316</v>
      </c>
      <c r="S63" s="77">
        <v>0.28999999999999998</v>
      </c>
      <c r="T63" s="77">
        <v>0.51</v>
      </c>
      <c r="U63" s="77">
        <v>0.1</v>
      </c>
    </row>
    <row r="64" spans="2:21">
      <c r="B64" t="s">
        <v>525</v>
      </c>
      <c r="C64" t="s">
        <v>526</v>
      </c>
      <c r="D64" t="s">
        <v>103</v>
      </c>
      <c r="E64" t="s">
        <v>126</v>
      </c>
      <c r="F64" t="s">
        <v>527</v>
      </c>
      <c r="G64" t="s">
        <v>528</v>
      </c>
      <c r="H64" t="s">
        <v>420</v>
      </c>
      <c r="I64" t="s">
        <v>152</v>
      </c>
      <c r="J64" t="s">
        <v>529</v>
      </c>
      <c r="K64" s="77">
        <v>4.25</v>
      </c>
      <c r="L64" t="s">
        <v>105</v>
      </c>
      <c r="M64" s="77">
        <v>2.79</v>
      </c>
      <c r="N64" s="77">
        <v>2.88</v>
      </c>
      <c r="O64" s="77">
        <v>1298364</v>
      </c>
      <c r="P64" s="77">
        <v>103.1</v>
      </c>
      <c r="Q64" s="77">
        <v>0</v>
      </c>
      <c r="R64" s="77">
        <v>1338.613284</v>
      </c>
      <c r="S64" s="77">
        <v>0.28000000000000003</v>
      </c>
      <c r="T64" s="77">
        <v>0.42</v>
      </c>
      <c r="U64" s="77">
        <v>0.08</v>
      </c>
    </row>
    <row r="65" spans="2:21">
      <c r="B65" t="s">
        <v>530</v>
      </c>
      <c r="C65" t="s">
        <v>531</v>
      </c>
      <c r="D65" t="s">
        <v>103</v>
      </c>
      <c r="E65" t="s">
        <v>126</v>
      </c>
      <c r="F65" t="s">
        <v>532</v>
      </c>
      <c r="G65" t="s">
        <v>387</v>
      </c>
      <c r="H65" t="s">
        <v>420</v>
      </c>
      <c r="I65" t="s">
        <v>152</v>
      </c>
      <c r="J65" t="s">
        <v>533</v>
      </c>
      <c r="K65" s="77">
        <v>3.66</v>
      </c>
      <c r="L65" t="s">
        <v>105</v>
      </c>
      <c r="M65" s="77">
        <v>6.05</v>
      </c>
      <c r="N65" s="77">
        <v>5.0999999999999996</v>
      </c>
      <c r="O65" s="77">
        <v>2874317</v>
      </c>
      <c r="P65" s="77">
        <v>108.34</v>
      </c>
      <c r="Q65" s="77">
        <v>0</v>
      </c>
      <c r="R65" s="77">
        <v>3114.0350377999998</v>
      </c>
      <c r="S65" s="77">
        <v>0.31</v>
      </c>
      <c r="T65" s="77">
        <v>0.97</v>
      </c>
      <c r="U65" s="77">
        <v>0.2</v>
      </c>
    </row>
    <row r="66" spans="2:21">
      <c r="B66" t="s">
        <v>534</v>
      </c>
      <c r="C66" t="s">
        <v>535</v>
      </c>
      <c r="D66" t="s">
        <v>103</v>
      </c>
      <c r="E66" t="s">
        <v>126</v>
      </c>
      <c r="F66" t="s">
        <v>536</v>
      </c>
      <c r="G66" t="s">
        <v>387</v>
      </c>
      <c r="H66" t="s">
        <v>416</v>
      </c>
      <c r="I66" t="s">
        <v>153</v>
      </c>
      <c r="J66" t="s">
        <v>537</v>
      </c>
      <c r="K66" s="77">
        <v>3.37</v>
      </c>
      <c r="L66" t="s">
        <v>105</v>
      </c>
      <c r="M66" s="77">
        <v>4.2</v>
      </c>
      <c r="N66" s="77">
        <v>4.03</v>
      </c>
      <c r="O66" s="77">
        <v>3154368</v>
      </c>
      <c r="P66" s="77">
        <v>103.53</v>
      </c>
      <c r="Q66" s="77">
        <v>0</v>
      </c>
      <c r="R66" s="77">
        <v>3265.7171904000002</v>
      </c>
      <c r="S66" s="77">
        <v>0.23</v>
      </c>
      <c r="T66" s="77">
        <v>1.02</v>
      </c>
      <c r="U66" s="77">
        <v>0.21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540</v>
      </c>
      <c r="G67" t="s">
        <v>387</v>
      </c>
      <c r="H67" t="s">
        <v>420</v>
      </c>
      <c r="I67" t="s">
        <v>152</v>
      </c>
      <c r="J67" t="s">
        <v>515</v>
      </c>
      <c r="K67" s="77">
        <v>1.34</v>
      </c>
      <c r="L67" t="s">
        <v>105</v>
      </c>
      <c r="M67" s="77">
        <v>0.84</v>
      </c>
      <c r="N67" s="77">
        <v>2.0299999999999998</v>
      </c>
      <c r="O67" s="77">
        <v>1354456.6</v>
      </c>
      <c r="P67" s="77">
        <v>99.1</v>
      </c>
      <c r="Q67" s="77">
        <v>0</v>
      </c>
      <c r="R67" s="77">
        <v>1342.2664906</v>
      </c>
      <c r="S67" s="77">
        <v>0.36</v>
      </c>
      <c r="T67" s="77">
        <v>0.42</v>
      </c>
      <c r="U67" s="77">
        <v>0.08</v>
      </c>
    </row>
    <row r="68" spans="2:21">
      <c r="B68" t="s">
        <v>541</v>
      </c>
      <c r="C68" t="s">
        <v>542</v>
      </c>
      <c r="D68" t="s">
        <v>103</v>
      </c>
      <c r="E68" t="s">
        <v>126</v>
      </c>
      <c r="F68" t="s">
        <v>428</v>
      </c>
      <c r="G68" t="s">
        <v>135</v>
      </c>
      <c r="H68" t="s">
        <v>420</v>
      </c>
      <c r="I68" t="s">
        <v>152</v>
      </c>
      <c r="J68" t="s">
        <v>429</v>
      </c>
      <c r="K68" s="77">
        <v>1.1100000000000001</v>
      </c>
      <c r="L68" t="s">
        <v>105</v>
      </c>
      <c r="M68" s="77">
        <v>6.99</v>
      </c>
      <c r="N68" s="77">
        <v>1.27</v>
      </c>
      <c r="O68" s="77">
        <v>7443903.2000000002</v>
      </c>
      <c r="P68" s="77">
        <v>105.34</v>
      </c>
      <c r="Q68" s="77">
        <v>260.16442000000001</v>
      </c>
      <c r="R68" s="77">
        <v>8101.5720508799996</v>
      </c>
      <c r="S68" s="77">
        <v>3.26</v>
      </c>
      <c r="T68" s="77">
        <v>2.52</v>
      </c>
      <c r="U68" s="77">
        <v>0.51</v>
      </c>
    </row>
    <row r="69" spans="2:21">
      <c r="B69" t="s">
        <v>543</v>
      </c>
      <c r="C69" t="s">
        <v>544</v>
      </c>
      <c r="D69" t="s">
        <v>103</v>
      </c>
      <c r="E69" t="s">
        <v>126</v>
      </c>
      <c r="F69" t="s">
        <v>545</v>
      </c>
      <c r="G69" t="s">
        <v>387</v>
      </c>
      <c r="H69" t="s">
        <v>448</v>
      </c>
      <c r="I69" t="s">
        <v>153</v>
      </c>
      <c r="J69" t="s">
        <v>546</v>
      </c>
      <c r="K69" s="77">
        <v>5.75</v>
      </c>
      <c r="L69" t="s">
        <v>105</v>
      </c>
      <c r="M69" s="77">
        <v>3.95</v>
      </c>
      <c r="N69" s="77">
        <v>0</v>
      </c>
      <c r="O69" s="77">
        <v>3122727</v>
      </c>
      <c r="P69" s="77">
        <v>101.96</v>
      </c>
      <c r="Q69" s="77">
        <v>0</v>
      </c>
      <c r="R69" s="77">
        <v>3183.9324492000001</v>
      </c>
      <c r="S69" s="77">
        <v>0.51</v>
      </c>
      <c r="T69" s="77">
        <v>0.99</v>
      </c>
      <c r="U69" s="77">
        <v>0.2</v>
      </c>
    </row>
    <row r="70" spans="2:21">
      <c r="B70" t="s">
        <v>547</v>
      </c>
      <c r="C70" t="s">
        <v>548</v>
      </c>
      <c r="D70" t="s">
        <v>103</v>
      </c>
      <c r="E70" t="s">
        <v>126</v>
      </c>
      <c r="F70" t="s">
        <v>549</v>
      </c>
      <c r="G70" t="s">
        <v>387</v>
      </c>
      <c r="H70" t="s">
        <v>208</v>
      </c>
      <c r="I70" t="s">
        <v>152</v>
      </c>
      <c r="J70" t="s">
        <v>550</v>
      </c>
      <c r="K70" s="77">
        <v>3.71</v>
      </c>
      <c r="L70" t="s">
        <v>105</v>
      </c>
      <c r="M70" s="77">
        <v>4.2</v>
      </c>
      <c r="N70" s="77">
        <v>3.66</v>
      </c>
      <c r="O70" s="77">
        <v>1911055.11</v>
      </c>
      <c r="P70" s="77">
        <v>105.57</v>
      </c>
      <c r="Q70" s="77">
        <v>0</v>
      </c>
      <c r="R70" s="77">
        <v>2017.5008796269999</v>
      </c>
      <c r="S70" s="77">
        <v>0.18</v>
      </c>
      <c r="T70" s="77">
        <v>0.63</v>
      </c>
      <c r="U70" s="77">
        <v>0.13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553</v>
      </c>
      <c r="G71" t="s">
        <v>115</v>
      </c>
      <c r="H71" t="s">
        <v>208</v>
      </c>
      <c r="I71" t="s">
        <v>152</v>
      </c>
      <c r="J71" t="s">
        <v>554</v>
      </c>
      <c r="K71" s="77">
        <v>5.39</v>
      </c>
      <c r="L71" t="s">
        <v>105</v>
      </c>
      <c r="M71" s="77">
        <v>4.3</v>
      </c>
      <c r="N71" s="77">
        <v>4.1100000000000003</v>
      </c>
      <c r="O71" s="77">
        <v>6168000</v>
      </c>
      <c r="P71" s="77">
        <v>105.65</v>
      </c>
      <c r="Q71" s="77">
        <v>0</v>
      </c>
      <c r="R71" s="77">
        <v>6516.4920000000002</v>
      </c>
      <c r="S71" s="77">
        <v>0.19</v>
      </c>
      <c r="T71" s="77">
        <v>2.0299999999999998</v>
      </c>
      <c r="U71" s="77">
        <v>0.41</v>
      </c>
    </row>
    <row r="72" spans="2:21">
      <c r="B72" t="s">
        <v>555</v>
      </c>
      <c r="C72" t="s">
        <v>556</v>
      </c>
      <c r="D72" t="s">
        <v>103</v>
      </c>
      <c r="E72" t="s">
        <v>126</v>
      </c>
      <c r="F72" t="s">
        <v>557</v>
      </c>
      <c r="G72" t="s">
        <v>387</v>
      </c>
      <c r="H72" t="s">
        <v>208</v>
      </c>
      <c r="I72" t="s">
        <v>152</v>
      </c>
      <c r="J72" t="s">
        <v>558</v>
      </c>
      <c r="K72" s="77">
        <v>3.16</v>
      </c>
      <c r="L72" t="s">
        <v>105</v>
      </c>
      <c r="M72" s="77">
        <v>3.8</v>
      </c>
      <c r="N72" s="77">
        <v>2.73</v>
      </c>
      <c r="O72" s="77">
        <v>3366000</v>
      </c>
      <c r="P72" s="77">
        <v>105.37</v>
      </c>
      <c r="Q72" s="77">
        <v>0</v>
      </c>
      <c r="R72" s="77">
        <v>3546.7541999999999</v>
      </c>
      <c r="S72" s="77">
        <v>1.22</v>
      </c>
      <c r="T72" s="77">
        <v>1.1000000000000001</v>
      </c>
      <c r="U72" s="77">
        <v>0.22</v>
      </c>
    </row>
    <row r="73" spans="2:21">
      <c r="B73" t="s">
        <v>559</v>
      </c>
      <c r="C73" t="s">
        <v>560</v>
      </c>
      <c r="D73" t="s">
        <v>103</v>
      </c>
      <c r="E73" t="s">
        <v>126</v>
      </c>
      <c r="F73" t="s">
        <v>561</v>
      </c>
      <c r="G73" t="s">
        <v>387</v>
      </c>
      <c r="H73" t="s">
        <v>208</v>
      </c>
      <c r="I73" t="s">
        <v>152</v>
      </c>
      <c r="J73" t="s">
        <v>562</v>
      </c>
      <c r="K73" s="77">
        <v>5.34</v>
      </c>
      <c r="L73" t="s">
        <v>105</v>
      </c>
      <c r="M73" s="77">
        <v>5.0999999999999996</v>
      </c>
      <c r="N73" s="77">
        <v>0</v>
      </c>
      <c r="O73" s="77">
        <v>1741155</v>
      </c>
      <c r="P73" s="77">
        <v>101.85</v>
      </c>
      <c r="Q73" s="77">
        <v>0</v>
      </c>
      <c r="R73" s="77">
        <v>1773.3663675</v>
      </c>
      <c r="S73" s="77">
        <v>0.65</v>
      </c>
      <c r="T73" s="77">
        <v>0.55000000000000004</v>
      </c>
      <c r="U73" s="77">
        <v>0.11</v>
      </c>
    </row>
    <row r="74" spans="2:21">
      <c r="B74" t="s">
        <v>563</v>
      </c>
      <c r="C74" t="s">
        <v>564</v>
      </c>
      <c r="D74" t="s">
        <v>103</v>
      </c>
      <c r="E74" t="s">
        <v>126</v>
      </c>
      <c r="F74" t="s">
        <v>565</v>
      </c>
      <c r="G74" t="s">
        <v>130</v>
      </c>
      <c r="H74" t="s">
        <v>208</v>
      </c>
      <c r="I74" t="s">
        <v>152</v>
      </c>
      <c r="J74" t="s">
        <v>566</v>
      </c>
      <c r="K74" s="77">
        <v>3.03</v>
      </c>
      <c r="L74" t="s">
        <v>105</v>
      </c>
      <c r="M74" s="77">
        <v>3.4</v>
      </c>
      <c r="N74" s="77">
        <v>3.25</v>
      </c>
      <c r="O74" s="77">
        <v>2280126.9900000002</v>
      </c>
      <c r="P74" s="77">
        <v>103.21</v>
      </c>
      <c r="Q74" s="77">
        <v>0</v>
      </c>
      <c r="R74" s="77">
        <v>2353.3190663790001</v>
      </c>
      <c r="S74" s="77">
        <v>0.42</v>
      </c>
      <c r="T74" s="77">
        <v>0.73</v>
      </c>
      <c r="U74" s="77">
        <v>0.15</v>
      </c>
    </row>
    <row r="75" spans="2:21">
      <c r="B75" t="s">
        <v>567</v>
      </c>
      <c r="C75" t="s">
        <v>568</v>
      </c>
      <c r="D75" t="s">
        <v>103</v>
      </c>
      <c r="E75" t="s">
        <v>126</v>
      </c>
      <c r="F75" t="s">
        <v>569</v>
      </c>
      <c r="G75" t="s">
        <v>387</v>
      </c>
      <c r="H75" t="s">
        <v>456</v>
      </c>
      <c r="I75" t="s">
        <v>153</v>
      </c>
      <c r="J75" t="s">
        <v>570</v>
      </c>
      <c r="L75" t="s">
        <v>105</v>
      </c>
      <c r="M75" s="77">
        <v>3.75</v>
      </c>
      <c r="N75" s="77">
        <v>0</v>
      </c>
      <c r="O75" s="77">
        <v>1550011</v>
      </c>
      <c r="P75" s="77">
        <v>100.94</v>
      </c>
      <c r="Q75" s="77">
        <v>0</v>
      </c>
      <c r="R75" s="77">
        <v>1564.5811034000001</v>
      </c>
      <c r="S75" s="77">
        <v>0</v>
      </c>
      <c r="T75" s="77">
        <v>0.49</v>
      </c>
      <c r="U75" s="77">
        <v>0.1</v>
      </c>
    </row>
    <row r="76" spans="2:21">
      <c r="B76" t="s">
        <v>571</v>
      </c>
      <c r="C76" t="s">
        <v>572</v>
      </c>
      <c r="D76" t="s">
        <v>103</v>
      </c>
      <c r="E76" t="s">
        <v>126</v>
      </c>
      <c r="F76" t="s">
        <v>573</v>
      </c>
      <c r="G76" t="s">
        <v>130</v>
      </c>
      <c r="H76" t="s">
        <v>456</v>
      </c>
      <c r="I76" t="s">
        <v>153</v>
      </c>
      <c r="J76" t="s">
        <v>574</v>
      </c>
      <c r="K76" s="77">
        <v>3.04</v>
      </c>
      <c r="L76" t="s">
        <v>105</v>
      </c>
      <c r="M76" s="77">
        <v>4.55</v>
      </c>
      <c r="N76" s="77">
        <v>2.7</v>
      </c>
      <c r="O76" s="77">
        <v>1434909</v>
      </c>
      <c r="P76" s="77">
        <v>108.35</v>
      </c>
      <c r="Q76" s="77">
        <v>237.63112000000001</v>
      </c>
      <c r="R76" s="77">
        <v>1570.25167201</v>
      </c>
      <c r="S76" s="77">
        <v>0.3</v>
      </c>
      <c r="T76" s="77">
        <v>0.49</v>
      </c>
      <c r="U76" s="77">
        <v>0.1</v>
      </c>
    </row>
    <row r="77" spans="2:21">
      <c r="B77" t="s">
        <v>575</v>
      </c>
      <c r="C77" t="s">
        <v>576</v>
      </c>
      <c r="D77" t="s">
        <v>103</v>
      </c>
      <c r="E77" t="s">
        <v>126</v>
      </c>
      <c r="F77" t="s">
        <v>577</v>
      </c>
      <c r="G77" t="s">
        <v>387</v>
      </c>
      <c r="H77" t="s">
        <v>461</v>
      </c>
      <c r="I77" t="s">
        <v>152</v>
      </c>
      <c r="J77" t="s">
        <v>319</v>
      </c>
      <c r="K77" s="77">
        <v>2.98</v>
      </c>
      <c r="L77" t="s">
        <v>105</v>
      </c>
      <c r="M77" s="77">
        <v>6.4</v>
      </c>
      <c r="N77" s="77">
        <v>7.35</v>
      </c>
      <c r="O77" s="77">
        <v>2235626</v>
      </c>
      <c r="P77" s="77">
        <v>105.26</v>
      </c>
      <c r="Q77" s="77">
        <v>0</v>
      </c>
      <c r="R77" s="77">
        <v>2353.2199276000001</v>
      </c>
      <c r="S77" s="77">
        <v>1.01</v>
      </c>
      <c r="T77" s="77">
        <v>0.73</v>
      </c>
      <c r="U77" s="77">
        <v>0.15</v>
      </c>
    </row>
    <row r="78" spans="2:21">
      <c r="B78" t="s">
        <v>578</v>
      </c>
      <c r="C78" t="s">
        <v>579</v>
      </c>
      <c r="D78" t="s">
        <v>103</v>
      </c>
      <c r="E78" t="s">
        <v>126</v>
      </c>
      <c r="F78" t="s">
        <v>580</v>
      </c>
      <c r="G78" t="s">
        <v>130</v>
      </c>
      <c r="H78" t="s">
        <v>469</v>
      </c>
      <c r="I78" t="s">
        <v>153</v>
      </c>
      <c r="J78" t="s">
        <v>581</v>
      </c>
      <c r="K78" s="77">
        <v>2.0699999999999998</v>
      </c>
      <c r="L78" t="s">
        <v>105</v>
      </c>
      <c r="M78" s="77">
        <v>4.3</v>
      </c>
      <c r="N78" s="77">
        <v>3.92</v>
      </c>
      <c r="O78" s="77">
        <v>3611621.15</v>
      </c>
      <c r="P78" s="77">
        <v>103.12</v>
      </c>
      <c r="Q78" s="77">
        <v>0</v>
      </c>
      <c r="R78" s="77">
        <v>3724.30372988</v>
      </c>
      <c r="S78" s="77">
        <v>0.63</v>
      </c>
      <c r="T78" s="77">
        <v>1.1599999999999999</v>
      </c>
      <c r="U78" s="77">
        <v>0.23</v>
      </c>
    </row>
    <row r="79" spans="2:21">
      <c r="B79" t="s">
        <v>582</v>
      </c>
      <c r="C79" t="s">
        <v>583</v>
      </c>
      <c r="D79" t="s">
        <v>103</v>
      </c>
      <c r="E79" t="s">
        <v>126</v>
      </c>
      <c r="F79" t="s">
        <v>580</v>
      </c>
      <c r="G79" t="s">
        <v>130</v>
      </c>
      <c r="H79" t="s">
        <v>469</v>
      </c>
      <c r="I79" t="s">
        <v>153</v>
      </c>
      <c r="J79" t="s">
        <v>584</v>
      </c>
      <c r="K79" s="77">
        <v>2.4900000000000002</v>
      </c>
      <c r="L79" t="s">
        <v>105</v>
      </c>
      <c r="M79" s="77">
        <v>4.25</v>
      </c>
      <c r="N79" s="77">
        <v>4.38</v>
      </c>
      <c r="O79" s="77">
        <v>1636649.28</v>
      </c>
      <c r="P79" s="77">
        <v>103.4</v>
      </c>
      <c r="Q79" s="77">
        <v>0</v>
      </c>
      <c r="R79" s="77">
        <v>1692.2953555199999</v>
      </c>
      <c r="S79" s="77">
        <v>0.23</v>
      </c>
      <c r="T79" s="77">
        <v>0.53</v>
      </c>
      <c r="U79" s="77">
        <v>0.11</v>
      </c>
    </row>
    <row r="80" spans="2:21">
      <c r="B80" t="s">
        <v>585</v>
      </c>
      <c r="C80" t="s">
        <v>586</v>
      </c>
      <c r="D80" t="s">
        <v>103</v>
      </c>
      <c r="E80" t="s">
        <v>126</v>
      </c>
      <c r="F80" t="s">
        <v>587</v>
      </c>
      <c r="G80" t="s">
        <v>387</v>
      </c>
      <c r="H80" t="s">
        <v>346</v>
      </c>
      <c r="I80" t="s">
        <v>152</v>
      </c>
      <c r="J80" t="s">
        <v>588</v>
      </c>
      <c r="L80" t="s">
        <v>105</v>
      </c>
      <c r="M80" s="77">
        <v>5.4</v>
      </c>
      <c r="N80" s="77">
        <v>0</v>
      </c>
      <c r="O80" s="77">
        <v>2864176</v>
      </c>
      <c r="P80" s="77">
        <v>97.99</v>
      </c>
      <c r="Q80" s="77">
        <v>0</v>
      </c>
      <c r="R80" s="77">
        <v>2806.6060624000002</v>
      </c>
      <c r="S80" s="77">
        <v>0</v>
      </c>
      <c r="T80" s="77">
        <v>0.87</v>
      </c>
      <c r="U80" s="77">
        <v>0.18</v>
      </c>
    </row>
    <row r="81" spans="2:21">
      <c r="B81" t="s">
        <v>589</v>
      </c>
      <c r="C81" t="s">
        <v>590</v>
      </c>
      <c r="D81" t="s">
        <v>103</v>
      </c>
      <c r="E81" t="s">
        <v>126</v>
      </c>
      <c r="F81" t="s">
        <v>591</v>
      </c>
      <c r="G81" t="s">
        <v>387</v>
      </c>
      <c r="H81" t="s">
        <v>346</v>
      </c>
      <c r="I81" t="s">
        <v>152</v>
      </c>
      <c r="J81" t="s">
        <v>348</v>
      </c>
      <c r="K81" s="77">
        <v>3.53</v>
      </c>
      <c r="L81" t="s">
        <v>105</v>
      </c>
      <c r="M81" s="77">
        <v>7.3</v>
      </c>
      <c r="N81" s="77">
        <v>0</v>
      </c>
      <c r="O81" s="77">
        <v>2259947</v>
      </c>
      <c r="P81" s="77">
        <v>104.56</v>
      </c>
      <c r="Q81" s="77">
        <v>0</v>
      </c>
      <c r="R81" s="77">
        <v>2363.0005832000002</v>
      </c>
      <c r="S81" s="77">
        <v>0.82</v>
      </c>
      <c r="T81" s="77">
        <v>0.74</v>
      </c>
      <c r="U81" s="77">
        <v>0.15</v>
      </c>
    </row>
    <row r="82" spans="2:21">
      <c r="B82" t="s">
        <v>592</v>
      </c>
      <c r="C82" t="s">
        <v>593</v>
      </c>
      <c r="D82" t="s">
        <v>103</v>
      </c>
      <c r="E82" t="s">
        <v>126</v>
      </c>
      <c r="F82" t="s">
        <v>473</v>
      </c>
      <c r="G82" t="s">
        <v>115</v>
      </c>
      <c r="H82" t="s">
        <v>474</v>
      </c>
      <c r="I82" t="s">
        <v>152</v>
      </c>
      <c r="J82" t="s">
        <v>594</v>
      </c>
      <c r="K82" s="77">
        <v>1.17</v>
      </c>
      <c r="L82" t="s">
        <v>105</v>
      </c>
      <c r="M82" s="77">
        <v>6.6</v>
      </c>
      <c r="N82" s="77">
        <v>9.7200000000000006</v>
      </c>
      <c r="O82" s="77">
        <v>235854.1</v>
      </c>
      <c r="P82" s="77">
        <v>106.92</v>
      </c>
      <c r="Q82" s="77">
        <v>0</v>
      </c>
      <c r="R82" s="77">
        <v>252.17520372000001</v>
      </c>
      <c r="S82" s="77">
        <v>0.11</v>
      </c>
      <c r="T82" s="77">
        <v>0.08</v>
      </c>
      <c r="U82" s="77">
        <v>0.02</v>
      </c>
    </row>
    <row r="83" spans="2:21">
      <c r="B83" t="s">
        <v>595</v>
      </c>
      <c r="C83" t="s">
        <v>596</v>
      </c>
      <c r="D83" t="s">
        <v>103</v>
      </c>
      <c r="E83" t="s">
        <v>126</v>
      </c>
      <c r="F83" t="s">
        <v>597</v>
      </c>
      <c r="G83" t="s">
        <v>523</v>
      </c>
      <c r="H83" t="s">
        <v>226</v>
      </c>
      <c r="I83" t="s">
        <v>227</v>
      </c>
      <c r="J83" t="s">
        <v>598</v>
      </c>
      <c r="K83" s="77">
        <v>3.03</v>
      </c>
      <c r="L83" t="s">
        <v>105</v>
      </c>
      <c r="M83" s="77">
        <v>7.75</v>
      </c>
      <c r="N83" s="77">
        <v>7.98</v>
      </c>
      <c r="O83" s="77">
        <v>1350000</v>
      </c>
      <c r="P83" s="77">
        <v>106.34</v>
      </c>
      <c r="Q83" s="77">
        <v>0</v>
      </c>
      <c r="R83" s="77">
        <v>1435.59</v>
      </c>
      <c r="S83" s="77">
        <v>1.47</v>
      </c>
      <c r="T83" s="77">
        <v>0.45</v>
      </c>
      <c r="U83" s="77">
        <v>0.09</v>
      </c>
    </row>
    <row r="84" spans="2:21">
      <c r="B84" s="78" t="s">
        <v>337</v>
      </c>
      <c r="C84" s="16"/>
      <c r="D84" s="16"/>
      <c r="E84" s="16"/>
      <c r="F84" s="16"/>
      <c r="K84" s="79">
        <v>0.98</v>
      </c>
      <c r="N84" s="79">
        <v>1.34</v>
      </c>
      <c r="O84" s="79">
        <v>6065000</v>
      </c>
      <c r="Q84" s="79">
        <v>0</v>
      </c>
      <c r="R84" s="79">
        <v>5942.875</v>
      </c>
      <c r="T84" s="79">
        <v>1.85</v>
      </c>
      <c r="U84" s="79">
        <v>0.37</v>
      </c>
    </row>
    <row r="85" spans="2:21">
      <c r="B85" t="s">
        <v>599</v>
      </c>
      <c r="C85" t="s">
        <v>600</v>
      </c>
      <c r="D85" t="s">
        <v>103</v>
      </c>
      <c r="E85" t="s">
        <v>126</v>
      </c>
      <c r="F85" t="s">
        <v>601</v>
      </c>
      <c r="G85" t="s">
        <v>602</v>
      </c>
      <c r="H85" t="s">
        <v>420</v>
      </c>
      <c r="I85" t="s">
        <v>152</v>
      </c>
      <c r="J85" t="s">
        <v>603</v>
      </c>
      <c r="K85" s="77">
        <v>1.99</v>
      </c>
      <c r="L85" t="s">
        <v>105</v>
      </c>
      <c r="M85" s="77">
        <v>2.74</v>
      </c>
      <c r="N85" s="77">
        <v>2.74</v>
      </c>
      <c r="O85" s="77">
        <v>2900000</v>
      </c>
      <c r="P85" s="77">
        <v>100.7</v>
      </c>
      <c r="Q85" s="77">
        <v>0</v>
      </c>
      <c r="R85" s="77">
        <v>2920.3</v>
      </c>
      <c r="S85" s="77">
        <v>2.3199999999999998</v>
      </c>
      <c r="T85" s="77">
        <v>0.91</v>
      </c>
      <c r="U85" s="77">
        <v>0.18</v>
      </c>
    </row>
    <row r="86" spans="2:21">
      <c r="B86" t="s">
        <v>604</v>
      </c>
      <c r="C86" t="s">
        <v>605</v>
      </c>
      <c r="D86" t="s">
        <v>103</v>
      </c>
      <c r="E86" t="s">
        <v>126</v>
      </c>
      <c r="F86" t="s">
        <v>606</v>
      </c>
      <c r="G86" t="s">
        <v>381</v>
      </c>
      <c r="H86" t="s">
        <v>461</v>
      </c>
      <c r="I86" t="s">
        <v>152</v>
      </c>
      <c r="J86" t="s">
        <v>607</v>
      </c>
      <c r="L86" t="s">
        <v>105</v>
      </c>
      <c r="M86" s="77">
        <v>4.7</v>
      </c>
      <c r="N86" s="77">
        <v>0</v>
      </c>
      <c r="O86" s="77">
        <v>3165000</v>
      </c>
      <c r="P86" s="77">
        <v>95.5</v>
      </c>
      <c r="Q86" s="77">
        <v>0</v>
      </c>
      <c r="R86" s="77">
        <v>3022.5749999999998</v>
      </c>
      <c r="S86" s="77">
        <v>0</v>
      </c>
      <c r="T86" s="77">
        <v>0.94</v>
      </c>
      <c r="U86" s="77">
        <v>0.19</v>
      </c>
    </row>
    <row r="87" spans="2:21">
      <c r="B87" s="78" t="s">
        <v>608</v>
      </c>
      <c r="C87" s="16"/>
      <c r="D87" s="16"/>
      <c r="E87" s="16"/>
      <c r="F87" s="16"/>
      <c r="K87" s="79">
        <v>0</v>
      </c>
      <c r="N87" s="79">
        <v>0</v>
      </c>
      <c r="O87" s="79">
        <v>0</v>
      </c>
      <c r="Q87" s="79">
        <v>0</v>
      </c>
      <c r="R87" s="79">
        <v>0</v>
      </c>
      <c r="T87" s="79">
        <v>0</v>
      </c>
      <c r="U87" s="79">
        <v>0</v>
      </c>
    </row>
    <row r="88" spans="2:21">
      <c r="B88" t="s">
        <v>226</v>
      </c>
      <c r="C88" t="s">
        <v>226</v>
      </c>
      <c r="D88" s="16"/>
      <c r="E88" s="16"/>
      <c r="F88" s="16"/>
      <c r="G88" t="s">
        <v>226</v>
      </c>
      <c r="H88" t="s">
        <v>226</v>
      </c>
      <c r="K88" s="77">
        <v>0</v>
      </c>
      <c r="L88" t="s">
        <v>226</v>
      </c>
      <c r="M88" s="77">
        <v>0</v>
      </c>
      <c r="N88" s="77">
        <v>0</v>
      </c>
      <c r="O88" s="77">
        <v>0</v>
      </c>
      <c r="P88" s="77">
        <v>0</v>
      </c>
      <c r="R88" s="77">
        <v>0</v>
      </c>
      <c r="S88" s="77">
        <v>0</v>
      </c>
      <c r="T88" s="77">
        <v>0</v>
      </c>
      <c r="U88" s="77">
        <v>0</v>
      </c>
    </row>
    <row r="89" spans="2:21">
      <c r="B89" s="78" t="s">
        <v>265</v>
      </c>
      <c r="C89" s="16"/>
      <c r="D89" s="16"/>
      <c r="E89" s="16"/>
      <c r="F89" s="16"/>
      <c r="K89" s="79">
        <v>0</v>
      </c>
      <c r="N89" s="79">
        <v>0</v>
      </c>
      <c r="O89" s="79">
        <v>20648000</v>
      </c>
      <c r="Q89" s="79">
        <v>0</v>
      </c>
      <c r="R89" s="79">
        <v>76202.868359383196</v>
      </c>
      <c r="T89" s="79">
        <v>23.73</v>
      </c>
      <c r="U89" s="79">
        <v>4.8</v>
      </c>
    </row>
    <row r="90" spans="2:21">
      <c r="B90" s="78" t="s">
        <v>338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t="s">
        <v>226</v>
      </c>
      <c r="C91" t="s">
        <v>226</v>
      </c>
      <c r="D91" s="16"/>
      <c r="E91" s="16"/>
      <c r="F91" s="16"/>
      <c r="G91" t="s">
        <v>226</v>
      </c>
      <c r="H91" t="s">
        <v>226</v>
      </c>
      <c r="K91" s="77">
        <v>0</v>
      </c>
      <c r="L91" t="s">
        <v>226</v>
      </c>
      <c r="M91" s="77">
        <v>0</v>
      </c>
      <c r="N91" s="77">
        <v>0</v>
      </c>
      <c r="O91" s="77">
        <v>0</v>
      </c>
      <c r="P91" s="77">
        <v>0</v>
      </c>
      <c r="R91" s="77">
        <v>0</v>
      </c>
      <c r="S91" s="77">
        <v>0</v>
      </c>
      <c r="T91" s="77">
        <v>0</v>
      </c>
      <c r="U91" s="77">
        <v>0</v>
      </c>
    </row>
    <row r="92" spans="2:21">
      <c r="B92" s="78" t="s">
        <v>339</v>
      </c>
      <c r="C92" s="16"/>
      <c r="D92" s="16"/>
      <c r="E92" s="16"/>
      <c r="F92" s="16"/>
      <c r="K92" s="79">
        <v>0</v>
      </c>
      <c r="N92" s="79">
        <v>0</v>
      </c>
      <c r="O92" s="79">
        <v>20648000</v>
      </c>
      <c r="Q92" s="79">
        <v>0</v>
      </c>
      <c r="R92" s="79">
        <v>76202.868359383196</v>
      </c>
      <c r="T92" s="79">
        <v>23.73</v>
      </c>
      <c r="U92" s="79">
        <v>4.8</v>
      </c>
    </row>
    <row r="93" spans="2:21">
      <c r="B93" t="s">
        <v>609</v>
      </c>
      <c r="C93" t="s">
        <v>610</v>
      </c>
      <c r="D93" t="s">
        <v>342</v>
      </c>
      <c r="E93" t="s">
        <v>343</v>
      </c>
      <c r="F93" t="s">
        <v>611</v>
      </c>
      <c r="G93" t="s">
        <v>612</v>
      </c>
      <c r="H93" t="s">
        <v>448</v>
      </c>
      <c r="I93" t="s">
        <v>613</v>
      </c>
      <c r="J93" t="s">
        <v>614</v>
      </c>
      <c r="K93" s="77">
        <f>VLOOKUP(B93,'[5]אג"ח קונצרני'!$B$508:$M$586,10,0)</f>
        <v>0.38</v>
      </c>
      <c r="L93" t="s">
        <v>109</v>
      </c>
      <c r="M93" s="77">
        <v>6.38</v>
      </c>
      <c r="N93" s="77">
        <v>0</v>
      </c>
      <c r="O93" s="77">
        <v>1771000</v>
      </c>
      <c r="P93" s="77">
        <v>104.52877539243366</v>
      </c>
      <c r="Q93" s="77">
        <v>0</v>
      </c>
      <c r="R93" s="77">
        <v>6471.8113242511999</v>
      </c>
      <c r="S93" s="77">
        <v>0</v>
      </c>
      <c r="T93" s="77">
        <v>2.02</v>
      </c>
      <c r="U93" s="77">
        <v>0.41</v>
      </c>
    </row>
    <row r="94" spans="2:21">
      <c r="B94" t="s">
        <v>615</v>
      </c>
      <c r="C94" t="s">
        <v>616</v>
      </c>
      <c r="D94" t="s">
        <v>342</v>
      </c>
      <c r="E94" t="s">
        <v>343</v>
      </c>
      <c r="F94" t="s">
        <v>617</v>
      </c>
      <c r="G94" t="s">
        <v>618</v>
      </c>
      <c r="H94" t="s">
        <v>619</v>
      </c>
      <c r="I94" t="s">
        <v>613</v>
      </c>
      <c r="J94" t="s">
        <v>620</v>
      </c>
      <c r="K94" s="77">
        <f>VLOOKUP(B94,'[5]אג"ח קונצרני'!$B$508:$M$586,10,0)</f>
        <v>5.09</v>
      </c>
      <c r="L94" t="s">
        <v>109</v>
      </c>
      <c r="M94" s="77">
        <v>4.4000000000000004</v>
      </c>
      <c r="N94" s="77">
        <v>0</v>
      </c>
      <c r="O94" s="77">
        <v>834000</v>
      </c>
      <c r="P94" s="77">
        <v>103.61188888489208</v>
      </c>
      <c r="Q94" s="77">
        <v>0</v>
      </c>
      <c r="R94" s="77">
        <v>3020.9745439367998</v>
      </c>
      <c r="S94" s="77">
        <v>0</v>
      </c>
      <c r="T94" s="77">
        <v>0.94</v>
      </c>
      <c r="U94" s="77">
        <v>0.19</v>
      </c>
    </row>
    <row r="95" spans="2:21">
      <c r="B95" t="s">
        <v>621</v>
      </c>
      <c r="C95" t="s">
        <v>622</v>
      </c>
      <c r="D95" t="s">
        <v>342</v>
      </c>
      <c r="E95" t="s">
        <v>343</v>
      </c>
      <c r="F95" t="s">
        <v>623</v>
      </c>
      <c r="G95" t="s">
        <v>618</v>
      </c>
      <c r="H95" t="s">
        <v>624</v>
      </c>
      <c r="I95" t="s">
        <v>347</v>
      </c>
      <c r="J95" t="s">
        <v>570</v>
      </c>
      <c r="K95" s="77">
        <f>VLOOKUP(B95,'[5]אג"ח קונצרני'!$B$508:$M$586,10,0)</f>
        <v>6.19</v>
      </c>
      <c r="L95" t="s">
        <v>109</v>
      </c>
      <c r="M95" s="77">
        <v>4.2</v>
      </c>
      <c r="N95" s="77">
        <v>0</v>
      </c>
      <c r="O95" s="77">
        <v>625000</v>
      </c>
      <c r="P95" s="77">
        <v>104.918666672</v>
      </c>
      <c r="Q95" s="77">
        <v>0</v>
      </c>
      <c r="R95" s="77">
        <v>2292.4728667832001</v>
      </c>
      <c r="S95" s="77">
        <v>0</v>
      </c>
      <c r="T95" s="77">
        <v>0.71</v>
      </c>
      <c r="U95" s="77">
        <v>0.14000000000000001</v>
      </c>
    </row>
    <row r="96" spans="2:21">
      <c r="B96" t="s">
        <v>625</v>
      </c>
      <c r="C96" t="s">
        <v>626</v>
      </c>
      <c r="D96" t="s">
        <v>342</v>
      </c>
      <c r="E96" t="s">
        <v>343</v>
      </c>
      <c r="F96" t="s">
        <v>627</v>
      </c>
      <c r="G96" t="s">
        <v>628</v>
      </c>
      <c r="H96" t="s">
        <v>624</v>
      </c>
      <c r="I96" t="s">
        <v>347</v>
      </c>
      <c r="J96" t="s">
        <v>629</v>
      </c>
      <c r="K96" s="77">
        <f>VLOOKUP(B96,'[5]אג"ח קונצרני'!$B$508:$M$586,10,0)</f>
        <v>4.7</v>
      </c>
      <c r="L96" t="s">
        <v>109</v>
      </c>
      <c r="M96" s="77">
        <v>2.6</v>
      </c>
      <c r="N96" s="77">
        <v>0</v>
      </c>
      <c r="O96" s="77">
        <v>650000</v>
      </c>
      <c r="P96" s="77">
        <v>100.15166666153846</v>
      </c>
      <c r="Q96" s="77">
        <v>0</v>
      </c>
      <c r="R96" s="77">
        <v>2275.8464732168</v>
      </c>
      <c r="S96" s="77">
        <v>0</v>
      </c>
      <c r="T96" s="77">
        <v>0.71</v>
      </c>
      <c r="U96" s="77">
        <v>0.14000000000000001</v>
      </c>
    </row>
    <row r="97" spans="2:21">
      <c r="B97" t="s">
        <v>630</v>
      </c>
      <c r="C97" t="s">
        <v>631</v>
      </c>
      <c r="D97" t="s">
        <v>342</v>
      </c>
      <c r="E97" t="s">
        <v>343</v>
      </c>
      <c r="F97" t="s">
        <v>632</v>
      </c>
      <c r="G97" t="s">
        <v>612</v>
      </c>
      <c r="H97" t="s">
        <v>624</v>
      </c>
      <c r="I97" t="s">
        <v>347</v>
      </c>
      <c r="J97" t="s">
        <v>633</v>
      </c>
      <c r="K97" s="77">
        <f>VLOOKUP(B97,'[5]אג"ח קונצרני'!$B$508:$M$586,10,0)</f>
        <v>4.3</v>
      </c>
      <c r="L97" t="s">
        <v>109</v>
      </c>
      <c r="M97" s="77">
        <v>5.5</v>
      </c>
      <c r="N97" s="77">
        <v>0</v>
      </c>
      <c r="O97" s="77">
        <v>900000</v>
      </c>
      <c r="P97" s="77">
        <v>109.05510958888888</v>
      </c>
      <c r="Q97" s="77">
        <v>0</v>
      </c>
      <c r="R97" s="77">
        <v>3431.3099681048002</v>
      </c>
      <c r="S97" s="77">
        <v>0</v>
      </c>
      <c r="T97" s="77">
        <v>1.07</v>
      </c>
      <c r="U97" s="77">
        <v>0.22</v>
      </c>
    </row>
    <row r="98" spans="2:21">
      <c r="B98" t="s">
        <v>634</v>
      </c>
      <c r="C98" t="s">
        <v>635</v>
      </c>
      <c r="D98" t="s">
        <v>636</v>
      </c>
      <c r="E98" t="s">
        <v>343</v>
      </c>
      <c r="F98" t="s">
        <v>637</v>
      </c>
      <c r="G98" t="s">
        <v>638</v>
      </c>
      <c r="H98" t="s">
        <v>624</v>
      </c>
      <c r="I98" t="s">
        <v>347</v>
      </c>
      <c r="J98" t="s">
        <v>546</v>
      </c>
      <c r="K98" s="77">
        <f>VLOOKUP(B98,'[5]אג"ח קונצרני'!$B$508:$M$586,10,0)</f>
        <v>4.43</v>
      </c>
      <c r="L98" t="s">
        <v>109</v>
      </c>
      <c r="M98" s="77">
        <v>4.75</v>
      </c>
      <c r="N98" s="77">
        <v>0</v>
      </c>
      <c r="O98" s="77">
        <v>620000</v>
      </c>
      <c r="P98" s="77">
        <v>104.21341666129032</v>
      </c>
      <c r="Q98" s="77">
        <v>0</v>
      </c>
      <c r="R98" s="77">
        <v>2258.8466488168001</v>
      </c>
      <c r="S98" s="77">
        <v>0</v>
      </c>
      <c r="T98" s="77">
        <v>0.7</v>
      </c>
      <c r="U98" s="77">
        <v>0.14000000000000001</v>
      </c>
    </row>
    <row r="99" spans="2:21">
      <c r="B99" t="s">
        <v>639</v>
      </c>
      <c r="C99" t="s">
        <v>640</v>
      </c>
      <c r="D99" t="s">
        <v>342</v>
      </c>
      <c r="E99" t="s">
        <v>343</v>
      </c>
      <c r="F99" t="s">
        <v>641</v>
      </c>
      <c r="G99" t="s">
        <v>618</v>
      </c>
      <c r="H99" t="s">
        <v>624</v>
      </c>
      <c r="I99" t="s">
        <v>347</v>
      </c>
      <c r="J99" t="s">
        <v>642</v>
      </c>
      <c r="K99" s="77">
        <f>VLOOKUP(B99,'[5]אג"ח קונצרני'!$B$508:$M$586,10,0)</f>
        <v>2.52</v>
      </c>
      <c r="L99" t="s">
        <v>109</v>
      </c>
      <c r="M99" s="77">
        <v>5.5</v>
      </c>
      <c r="N99" s="77">
        <v>0</v>
      </c>
      <c r="O99" s="77">
        <v>1059000</v>
      </c>
      <c r="P99" s="77">
        <v>103.34361111425874</v>
      </c>
      <c r="Q99" s="77">
        <v>0</v>
      </c>
      <c r="R99" s="77">
        <v>3826.0533105832001</v>
      </c>
      <c r="S99" s="77">
        <v>0</v>
      </c>
      <c r="T99" s="77">
        <v>1.19</v>
      </c>
      <c r="U99" s="77">
        <v>0.24</v>
      </c>
    </row>
    <row r="100" spans="2:21">
      <c r="B100" t="s">
        <v>643</v>
      </c>
      <c r="C100" t="s">
        <v>644</v>
      </c>
      <c r="D100" t="s">
        <v>124</v>
      </c>
      <c r="E100" t="s">
        <v>343</v>
      </c>
      <c r="F100" t="s">
        <v>645</v>
      </c>
      <c r="G100" t="s">
        <v>646</v>
      </c>
      <c r="H100" t="s">
        <v>624</v>
      </c>
      <c r="I100" t="s">
        <v>347</v>
      </c>
      <c r="J100" t="s">
        <v>546</v>
      </c>
      <c r="K100" s="77">
        <f>VLOOKUP(B100,'[5]אג"ח קונצרני'!$B$508:$M$586,10,0)</f>
        <v>6.49</v>
      </c>
      <c r="L100" t="s">
        <v>109</v>
      </c>
      <c r="M100" s="77">
        <v>5.63</v>
      </c>
      <c r="N100" s="77">
        <v>0</v>
      </c>
      <c r="O100" s="77">
        <v>620000</v>
      </c>
      <c r="P100" s="77">
        <v>105.904</v>
      </c>
      <c r="Q100" s="77">
        <v>0</v>
      </c>
      <c r="R100" s="77">
        <v>2295.4903807999999</v>
      </c>
      <c r="S100" s="77">
        <v>0</v>
      </c>
      <c r="T100" s="77">
        <v>0.71</v>
      </c>
      <c r="U100" s="77">
        <v>0.14000000000000001</v>
      </c>
    </row>
    <row r="101" spans="2:21">
      <c r="B101" t="s">
        <v>647</v>
      </c>
      <c r="C101" t="s">
        <v>648</v>
      </c>
      <c r="D101" t="s">
        <v>342</v>
      </c>
      <c r="E101" t="s">
        <v>343</v>
      </c>
      <c r="F101" t="s">
        <v>649</v>
      </c>
      <c r="G101" t="s">
        <v>618</v>
      </c>
      <c r="H101" t="s">
        <v>624</v>
      </c>
      <c r="I101" t="s">
        <v>347</v>
      </c>
      <c r="J101" t="s">
        <v>650</v>
      </c>
      <c r="K101" s="77">
        <f>VLOOKUP(B101,'[5]אג"ח קונצרני'!$B$508:$M$586,10,0)</f>
        <v>18.36</v>
      </c>
      <c r="L101" t="s">
        <v>109</v>
      </c>
      <c r="M101" s="77">
        <v>5.57</v>
      </c>
      <c r="N101" s="77">
        <v>0</v>
      </c>
      <c r="O101" s="77">
        <v>880000</v>
      </c>
      <c r="P101" s="77">
        <v>102.1458150909091</v>
      </c>
      <c r="Q101" s="77">
        <v>0</v>
      </c>
      <c r="R101" s="77">
        <v>3142.4955721087999</v>
      </c>
      <c r="S101" s="77">
        <v>0</v>
      </c>
      <c r="T101" s="77">
        <v>0.98</v>
      </c>
      <c r="U101" s="77">
        <v>0.2</v>
      </c>
    </row>
    <row r="102" spans="2:21">
      <c r="B102" t="s">
        <v>651</v>
      </c>
      <c r="C102" t="s">
        <v>652</v>
      </c>
      <c r="D102" t="s">
        <v>342</v>
      </c>
      <c r="E102" t="s">
        <v>343</v>
      </c>
      <c r="F102" t="s">
        <v>653</v>
      </c>
      <c r="G102" t="s">
        <v>618</v>
      </c>
      <c r="H102" t="s">
        <v>654</v>
      </c>
      <c r="I102" t="s">
        <v>347</v>
      </c>
      <c r="J102" t="s">
        <v>655</v>
      </c>
      <c r="K102" s="77">
        <f>VLOOKUP(B102,'[5]אג"ח קונצרני'!$B$508:$M$586,10,0)</f>
        <v>6.97</v>
      </c>
      <c r="L102" t="s">
        <v>109</v>
      </c>
      <c r="M102" s="77">
        <v>6.75</v>
      </c>
      <c r="N102" s="77">
        <v>0</v>
      </c>
      <c r="O102" s="77">
        <v>797000</v>
      </c>
      <c r="P102" s="77">
        <v>110.89425</v>
      </c>
      <c r="Q102" s="77">
        <v>0</v>
      </c>
      <c r="R102" s="77">
        <v>3089.8597950600001</v>
      </c>
      <c r="S102" s="77">
        <v>0</v>
      </c>
      <c r="T102" s="77">
        <v>0.96</v>
      </c>
      <c r="U102" s="77">
        <v>0.19</v>
      </c>
    </row>
    <row r="103" spans="2:21">
      <c r="B103" t="s">
        <v>656</v>
      </c>
      <c r="C103" t="s">
        <v>657</v>
      </c>
      <c r="D103" t="s">
        <v>342</v>
      </c>
      <c r="E103" t="s">
        <v>343</v>
      </c>
      <c r="F103" t="s">
        <v>658</v>
      </c>
      <c r="G103" t="s">
        <v>126</v>
      </c>
      <c r="H103" t="s">
        <v>654</v>
      </c>
      <c r="I103" t="s">
        <v>347</v>
      </c>
      <c r="J103" t="s">
        <v>659</v>
      </c>
      <c r="K103" s="77">
        <f>VLOOKUP(B103,'[5]אג"ח קונצרני'!$B$508:$M$586,10,0)</f>
        <v>5.07</v>
      </c>
      <c r="L103" t="s">
        <v>109</v>
      </c>
      <c r="M103" s="77">
        <v>5.45</v>
      </c>
      <c r="N103" s="77">
        <v>0</v>
      </c>
      <c r="O103" s="77">
        <v>1500000</v>
      </c>
      <c r="P103" s="77">
        <v>108.79808333333334</v>
      </c>
      <c r="Q103" s="77">
        <v>0</v>
      </c>
      <c r="R103" s="77">
        <v>5705.3714900000004</v>
      </c>
      <c r="S103" s="77">
        <v>0</v>
      </c>
      <c r="T103" s="77">
        <v>1.78</v>
      </c>
      <c r="U103" s="77">
        <v>0.36</v>
      </c>
    </row>
    <row r="104" spans="2:21">
      <c r="B104" t="s">
        <v>660</v>
      </c>
      <c r="C104" t="s">
        <v>661</v>
      </c>
      <c r="D104" t="s">
        <v>342</v>
      </c>
      <c r="E104" t="s">
        <v>343</v>
      </c>
      <c r="F104" t="s">
        <v>662</v>
      </c>
      <c r="G104" t="s">
        <v>663</v>
      </c>
      <c r="H104" t="s">
        <v>654</v>
      </c>
      <c r="I104" t="s">
        <v>347</v>
      </c>
      <c r="J104" t="s">
        <v>664</v>
      </c>
      <c r="K104" s="77">
        <f>VLOOKUP(B104,'[5]אג"ח קונצרני'!$B$508:$M$586,10,0)</f>
        <v>3.81</v>
      </c>
      <c r="L104" t="s">
        <v>109</v>
      </c>
      <c r="M104" s="77">
        <v>5.8</v>
      </c>
      <c r="N104" s="77">
        <v>0</v>
      </c>
      <c r="O104" s="77">
        <v>700000</v>
      </c>
      <c r="P104" s="77">
        <v>108.407</v>
      </c>
      <c r="Q104" s="77">
        <v>0</v>
      </c>
      <c r="R104" s="77">
        <v>2652.9361039999999</v>
      </c>
      <c r="S104" s="77">
        <v>0</v>
      </c>
      <c r="T104" s="77">
        <v>0.83</v>
      </c>
      <c r="U104" s="77">
        <v>0.17</v>
      </c>
    </row>
    <row r="105" spans="2:21">
      <c r="B105" t="s">
        <v>665</v>
      </c>
      <c r="C105" t="s">
        <v>666</v>
      </c>
      <c r="D105" t="s">
        <v>342</v>
      </c>
      <c r="E105" t="s">
        <v>343</v>
      </c>
      <c r="F105" t="s">
        <v>662</v>
      </c>
      <c r="G105" t="s">
        <v>663</v>
      </c>
      <c r="H105" t="s">
        <v>654</v>
      </c>
      <c r="I105" t="s">
        <v>347</v>
      </c>
      <c r="J105" t="s">
        <v>667</v>
      </c>
      <c r="K105" s="77">
        <f>VLOOKUP(B105,'[5]אג"ח קונצרני'!$B$508:$M$586,10,0)</f>
        <v>3.81</v>
      </c>
      <c r="L105" t="s">
        <v>109</v>
      </c>
      <c r="M105" s="77">
        <v>5.8</v>
      </c>
      <c r="N105" s="77">
        <v>0</v>
      </c>
      <c r="O105" s="77">
        <v>720000</v>
      </c>
      <c r="P105" s="77">
        <v>109.654</v>
      </c>
      <c r="Q105" s="77">
        <v>0</v>
      </c>
      <c r="R105" s="77">
        <v>2760.1227647999999</v>
      </c>
      <c r="S105" s="77">
        <v>0</v>
      </c>
      <c r="T105" s="77">
        <v>0.86</v>
      </c>
      <c r="U105" s="77">
        <v>0.17</v>
      </c>
    </row>
    <row r="106" spans="2:21">
      <c r="B106" t="s">
        <v>668</v>
      </c>
      <c r="C106" t="s">
        <v>669</v>
      </c>
      <c r="D106" t="s">
        <v>342</v>
      </c>
      <c r="E106" t="s">
        <v>343</v>
      </c>
      <c r="F106" t="s">
        <v>670</v>
      </c>
      <c r="G106" t="s">
        <v>126</v>
      </c>
      <c r="H106" t="s">
        <v>654</v>
      </c>
      <c r="I106" t="s">
        <v>347</v>
      </c>
      <c r="J106" t="s">
        <v>537</v>
      </c>
      <c r="K106" s="77">
        <f>VLOOKUP(B106,'[5]אג"ח קונצרני'!$B$508:$M$586,10,0)</f>
        <v>0.53</v>
      </c>
      <c r="L106" t="s">
        <v>109</v>
      </c>
      <c r="M106" s="77">
        <v>4.75</v>
      </c>
      <c r="N106" s="77">
        <v>0</v>
      </c>
      <c r="O106" s="77">
        <v>620000</v>
      </c>
      <c r="P106" s="77">
        <v>106.02226027419354</v>
      </c>
      <c r="Q106" s="77">
        <v>0</v>
      </c>
      <c r="R106" s="77">
        <v>2298.0536958951998</v>
      </c>
      <c r="S106" s="77">
        <v>0</v>
      </c>
      <c r="T106" s="77">
        <v>0.72</v>
      </c>
      <c r="U106" s="77">
        <v>0.14000000000000001</v>
      </c>
    </row>
    <row r="107" spans="2:21">
      <c r="B107" t="s">
        <v>671</v>
      </c>
      <c r="C107" t="s">
        <v>672</v>
      </c>
      <c r="D107" t="s">
        <v>110</v>
      </c>
      <c r="E107" t="s">
        <v>343</v>
      </c>
      <c r="F107" t="s">
        <v>673</v>
      </c>
      <c r="G107" t="s">
        <v>663</v>
      </c>
      <c r="H107" t="s">
        <v>654</v>
      </c>
      <c r="I107" t="s">
        <v>347</v>
      </c>
      <c r="J107" t="s">
        <v>674</v>
      </c>
      <c r="K107" s="77">
        <f>VLOOKUP(B107,'[5]אג"ח קונצרני'!$B$508:$M$586,10,0)</f>
        <v>6.02</v>
      </c>
      <c r="L107" t="s">
        <v>109</v>
      </c>
      <c r="M107" s="77">
        <v>6.75</v>
      </c>
      <c r="N107" s="77">
        <v>0</v>
      </c>
      <c r="O107" s="77">
        <v>395000</v>
      </c>
      <c r="P107" s="77">
        <v>111.592</v>
      </c>
      <c r="Q107" s="77">
        <v>0</v>
      </c>
      <c r="R107" s="77">
        <v>1540.9962464</v>
      </c>
      <c r="S107" s="77">
        <v>0</v>
      </c>
      <c r="T107" s="77">
        <v>0.48</v>
      </c>
      <c r="U107" s="77">
        <v>0.1</v>
      </c>
    </row>
    <row r="108" spans="2:21">
      <c r="B108" t="s">
        <v>675</v>
      </c>
      <c r="C108" t="s">
        <v>676</v>
      </c>
      <c r="D108" t="s">
        <v>342</v>
      </c>
      <c r="E108" t="s">
        <v>343</v>
      </c>
      <c r="F108" t="s">
        <v>677</v>
      </c>
      <c r="G108" t="s">
        <v>678</v>
      </c>
      <c r="H108" t="s">
        <v>654</v>
      </c>
      <c r="I108" t="s">
        <v>347</v>
      </c>
      <c r="J108" t="s">
        <v>679</v>
      </c>
      <c r="K108" s="77">
        <f>VLOOKUP(B108,'[5]אג"ח קונצרני'!$B$508:$M$586,10,0)</f>
        <v>3.75</v>
      </c>
      <c r="L108" t="s">
        <v>109</v>
      </c>
      <c r="M108" s="77">
        <v>4.25</v>
      </c>
      <c r="N108" s="77">
        <v>0</v>
      </c>
      <c r="O108" s="77">
        <v>860000</v>
      </c>
      <c r="P108" s="77">
        <v>103.36822222093024</v>
      </c>
      <c r="Q108" s="77">
        <v>0</v>
      </c>
      <c r="R108" s="77">
        <v>3107.8276220056</v>
      </c>
      <c r="S108" s="77">
        <v>0</v>
      </c>
      <c r="T108" s="77">
        <v>0.97</v>
      </c>
      <c r="U108" s="77">
        <v>0.2</v>
      </c>
    </row>
    <row r="109" spans="2:21">
      <c r="B109" t="s">
        <v>680</v>
      </c>
      <c r="C109" t="s">
        <v>681</v>
      </c>
      <c r="D109" t="s">
        <v>342</v>
      </c>
      <c r="E109" t="s">
        <v>343</v>
      </c>
      <c r="F109" t="s">
        <v>682</v>
      </c>
      <c r="G109" t="s">
        <v>663</v>
      </c>
      <c r="H109" t="s">
        <v>683</v>
      </c>
      <c r="I109" t="s">
        <v>613</v>
      </c>
      <c r="J109" t="s">
        <v>684</v>
      </c>
      <c r="K109" s="77">
        <f>VLOOKUP(B109,'[5]אג"ח קונצרני'!$B$508:$M$586,10,0)</f>
        <v>6.59</v>
      </c>
      <c r="L109" t="s">
        <v>109</v>
      </c>
      <c r="M109" s="77">
        <v>4.45</v>
      </c>
      <c r="N109" s="77">
        <v>0</v>
      </c>
      <c r="O109" s="77">
        <v>600000</v>
      </c>
      <c r="P109" s="77">
        <v>103.99026026666667</v>
      </c>
      <c r="Q109" s="77">
        <v>0</v>
      </c>
      <c r="R109" s="77">
        <v>2181.2996993535999</v>
      </c>
      <c r="S109" s="77">
        <v>0</v>
      </c>
      <c r="T109" s="77">
        <v>0.68</v>
      </c>
      <c r="U109" s="77">
        <v>0.14000000000000001</v>
      </c>
    </row>
    <row r="110" spans="2:21">
      <c r="B110" t="s">
        <v>685</v>
      </c>
      <c r="C110" t="s">
        <v>686</v>
      </c>
      <c r="D110" t="s">
        <v>342</v>
      </c>
      <c r="E110" t="s">
        <v>343</v>
      </c>
      <c r="F110" t="s">
        <v>687</v>
      </c>
      <c r="G110" t="s">
        <v>688</v>
      </c>
      <c r="H110" t="s">
        <v>689</v>
      </c>
      <c r="I110" t="s">
        <v>613</v>
      </c>
      <c r="J110" t="s">
        <v>449</v>
      </c>
      <c r="K110" s="77">
        <f>VLOOKUP(B110,'[5]אג"ח קונצרני'!$B$508:$M$586,10,0)</f>
        <v>3.74</v>
      </c>
      <c r="L110" t="s">
        <v>109</v>
      </c>
      <c r="M110" s="77">
        <v>7</v>
      </c>
      <c r="N110" s="77">
        <v>0</v>
      </c>
      <c r="O110" s="77">
        <v>1771000</v>
      </c>
      <c r="P110" s="77">
        <v>104.84248333145116</v>
      </c>
      <c r="Q110" s="77">
        <v>0</v>
      </c>
      <c r="R110" s="77">
        <v>6491.2342877807996</v>
      </c>
      <c r="S110" s="77">
        <v>0</v>
      </c>
      <c r="T110" s="77">
        <v>2.02</v>
      </c>
      <c r="U110" s="77">
        <v>0.41</v>
      </c>
    </row>
    <row r="111" spans="2:21">
      <c r="B111" t="s">
        <v>690</v>
      </c>
      <c r="C111" t="s">
        <v>691</v>
      </c>
      <c r="D111" t="s">
        <v>342</v>
      </c>
      <c r="E111" t="s">
        <v>343</v>
      </c>
      <c r="F111" t="s">
        <v>692</v>
      </c>
      <c r="G111" t="s">
        <v>612</v>
      </c>
      <c r="H111" t="s">
        <v>693</v>
      </c>
      <c r="I111" t="s">
        <v>347</v>
      </c>
      <c r="J111" t="s">
        <v>694</v>
      </c>
      <c r="K111" s="77">
        <f>VLOOKUP(B111,'[5]אג"ח קונצרני'!$B$508:$M$586,10,0)</f>
        <v>2.77</v>
      </c>
      <c r="L111" t="s">
        <v>109</v>
      </c>
      <c r="M111" s="77">
        <v>6.75</v>
      </c>
      <c r="N111" s="77">
        <v>0</v>
      </c>
      <c r="O111" s="77">
        <v>351000</v>
      </c>
      <c r="P111" s="77">
        <v>104.53625</v>
      </c>
      <c r="Q111" s="77">
        <v>0</v>
      </c>
      <c r="R111" s="77">
        <v>1282.7601423000001</v>
      </c>
      <c r="S111" s="77">
        <v>0</v>
      </c>
      <c r="T111" s="77">
        <v>0.4</v>
      </c>
      <c r="U111" s="77">
        <v>0.08</v>
      </c>
    </row>
    <row r="112" spans="2:21">
      <c r="B112" t="s">
        <v>695</v>
      </c>
      <c r="C112" t="s">
        <v>696</v>
      </c>
      <c r="D112" t="s">
        <v>342</v>
      </c>
      <c r="E112" t="s">
        <v>343</v>
      </c>
      <c r="F112" t="s">
        <v>697</v>
      </c>
      <c r="G112" t="s">
        <v>698</v>
      </c>
      <c r="H112" t="s">
        <v>689</v>
      </c>
      <c r="I112" t="s">
        <v>613</v>
      </c>
      <c r="J112" t="s">
        <v>699</v>
      </c>
      <c r="K112" s="77">
        <f>VLOOKUP(B112,'[5]אג"ח קונצרני'!$B$508:$M$586,10,0)</f>
        <v>6.7</v>
      </c>
      <c r="L112" t="s">
        <v>109</v>
      </c>
      <c r="M112" s="77">
        <v>5.4</v>
      </c>
      <c r="N112" s="77">
        <v>0</v>
      </c>
      <c r="O112" s="77">
        <v>1424000</v>
      </c>
      <c r="P112" s="77">
        <v>106.04900000000001</v>
      </c>
      <c r="Q112" s="77">
        <v>0</v>
      </c>
      <c r="R112" s="77">
        <v>5279.4416089599999</v>
      </c>
      <c r="S112" s="77">
        <v>0</v>
      </c>
      <c r="T112" s="77">
        <v>1.64</v>
      </c>
      <c r="U112" s="77">
        <v>0.33</v>
      </c>
    </row>
    <row r="113" spans="2:21">
      <c r="B113" t="s">
        <v>700</v>
      </c>
      <c r="C113" t="s">
        <v>701</v>
      </c>
      <c r="D113" t="s">
        <v>342</v>
      </c>
      <c r="E113" t="s">
        <v>343</v>
      </c>
      <c r="F113" t="s">
        <v>702</v>
      </c>
      <c r="G113" t="s">
        <v>628</v>
      </c>
      <c r="H113" t="s">
        <v>693</v>
      </c>
      <c r="I113" t="s">
        <v>347</v>
      </c>
      <c r="J113" t="s">
        <v>703</v>
      </c>
      <c r="K113" s="77">
        <f>VLOOKUP(B113,'[5]אג"ח קונצרני'!$B$508:$M$586,10,0)</f>
        <v>4.55</v>
      </c>
      <c r="L113" t="s">
        <v>109</v>
      </c>
      <c r="M113" s="77">
        <v>3.09</v>
      </c>
      <c r="N113" s="77">
        <v>0</v>
      </c>
      <c r="O113" s="77">
        <v>800000</v>
      </c>
      <c r="P113" s="77">
        <v>104.21771232499999</v>
      </c>
      <c r="Q113" s="77">
        <v>0</v>
      </c>
      <c r="R113" s="77">
        <v>2914.7609783056</v>
      </c>
      <c r="S113" s="77">
        <v>0</v>
      </c>
      <c r="T113" s="77">
        <v>0.91</v>
      </c>
      <c r="U113" s="77">
        <v>0.18</v>
      </c>
    </row>
    <row r="114" spans="2:21">
      <c r="B114" t="s">
        <v>704</v>
      </c>
      <c r="C114" t="s">
        <v>705</v>
      </c>
      <c r="D114" t="s">
        <v>342</v>
      </c>
      <c r="E114" t="s">
        <v>343</v>
      </c>
      <c r="F114" t="s">
        <v>706</v>
      </c>
      <c r="G114" t="s">
        <v>135</v>
      </c>
      <c r="H114" t="s">
        <v>474</v>
      </c>
      <c r="I114" t="s">
        <v>347</v>
      </c>
      <c r="J114" t="s">
        <v>655</v>
      </c>
      <c r="K114" s="77">
        <f>VLOOKUP(B114,'[5]אג"ח קונצרני'!$B$508:$M$586,10,0)</f>
        <v>4.09</v>
      </c>
      <c r="L114" t="s">
        <v>109</v>
      </c>
      <c r="M114" s="77">
        <v>5.88</v>
      </c>
      <c r="N114" s="77">
        <v>0</v>
      </c>
      <c r="O114" s="77">
        <v>866000</v>
      </c>
      <c r="P114" s="77">
        <v>105.74779451501155</v>
      </c>
      <c r="Q114" s="77">
        <v>0</v>
      </c>
      <c r="R114" s="77">
        <v>3201.5525481479999</v>
      </c>
      <c r="S114" s="77">
        <v>0</v>
      </c>
      <c r="T114" s="77">
        <v>1</v>
      </c>
      <c r="U114" s="77">
        <v>0.2</v>
      </c>
    </row>
    <row r="115" spans="2:21">
      <c r="B115" t="s">
        <v>707</v>
      </c>
      <c r="C115" t="s">
        <v>708</v>
      </c>
      <c r="D115" t="s">
        <v>342</v>
      </c>
      <c r="E115" t="s">
        <v>343</v>
      </c>
      <c r="F115" t="s">
        <v>709</v>
      </c>
      <c r="G115" t="s">
        <v>126</v>
      </c>
      <c r="H115" t="s">
        <v>710</v>
      </c>
      <c r="I115" t="s">
        <v>613</v>
      </c>
      <c r="J115" t="s">
        <v>711</v>
      </c>
      <c r="K115" s="77">
        <f>VLOOKUP(B115,'[5]אג"ח קונצרני'!$B$508:$M$586,10,0)</f>
        <v>5.94</v>
      </c>
      <c r="L115" t="s">
        <v>109</v>
      </c>
      <c r="M115" s="77">
        <v>5</v>
      </c>
      <c r="N115" s="77">
        <v>0</v>
      </c>
      <c r="O115" s="77">
        <v>660000</v>
      </c>
      <c r="P115" s="77">
        <v>104.19166666666666</v>
      </c>
      <c r="Q115" s="77">
        <v>0</v>
      </c>
      <c r="R115" s="77">
        <v>2404.0768400000002</v>
      </c>
      <c r="S115" s="77">
        <v>0</v>
      </c>
      <c r="T115" s="77">
        <v>0.75</v>
      </c>
      <c r="U115" s="77">
        <v>0.15</v>
      </c>
    </row>
    <row r="116" spans="2:21">
      <c r="B116" t="s">
        <v>712</v>
      </c>
      <c r="C116" t="s">
        <v>713</v>
      </c>
      <c r="D116" t="s">
        <v>342</v>
      </c>
      <c r="E116" t="s">
        <v>343</v>
      </c>
      <c r="F116" t="s">
        <v>714</v>
      </c>
      <c r="G116" t="s">
        <v>618</v>
      </c>
      <c r="H116" t="s">
        <v>226</v>
      </c>
      <c r="I116" t="s">
        <v>227</v>
      </c>
      <c r="J116" t="s">
        <v>570</v>
      </c>
      <c r="K116" s="77">
        <f>VLOOKUP(B116,'[5]אג"ח קונצרני'!$B$508:$M$586,10,0)</f>
        <v>6.17</v>
      </c>
      <c r="L116" t="s">
        <v>109</v>
      </c>
      <c r="M116" s="77">
        <v>4</v>
      </c>
      <c r="N116" s="77">
        <v>0</v>
      </c>
      <c r="O116" s="77">
        <v>625000</v>
      </c>
      <c r="P116" s="77">
        <v>104.223041088</v>
      </c>
      <c r="Q116" s="77">
        <v>0</v>
      </c>
      <c r="R116" s="77">
        <v>2277.2734477728</v>
      </c>
      <c r="S116" s="77">
        <v>0</v>
      </c>
      <c r="T116" s="77">
        <v>0.71</v>
      </c>
      <c r="U116" s="77">
        <v>0.14000000000000001</v>
      </c>
    </row>
    <row r="117" spans="2:21">
      <c r="B117" t="s">
        <v>267</v>
      </c>
      <c r="C117" s="16"/>
      <c r="D117" s="16"/>
      <c r="E117" s="16"/>
      <c r="F117" s="16"/>
    </row>
    <row r="118" spans="2:21">
      <c r="B118" t="s">
        <v>333</v>
      </c>
      <c r="C118" s="16"/>
      <c r="D118" s="16"/>
      <c r="E118" s="16"/>
      <c r="F118" s="16"/>
    </row>
    <row r="119" spans="2:21">
      <c r="B119" t="s">
        <v>334</v>
      </c>
      <c r="C119" s="16"/>
      <c r="D119" s="16"/>
      <c r="E119" s="16"/>
      <c r="F119" s="16"/>
    </row>
    <row r="120" spans="2:21">
      <c r="B120" t="s">
        <v>335</v>
      </c>
      <c r="C120" s="16"/>
      <c r="D120" s="16"/>
      <c r="E120" s="16"/>
      <c r="F120" s="16"/>
    </row>
    <row r="121" spans="2:21">
      <c r="B121" t="s">
        <v>715</v>
      </c>
      <c r="C121" s="16"/>
      <c r="D121" s="16"/>
      <c r="E121" s="16"/>
      <c r="F121" s="16"/>
    </row>
    <row r="122" spans="2:21">
      <c r="C122" s="16"/>
      <c r="D122" s="16"/>
      <c r="E122" s="16"/>
      <c r="F122" s="16"/>
    </row>
    <row r="123" spans="2:21">
      <c r="C123" s="16"/>
      <c r="D123" s="16"/>
      <c r="E123" s="16"/>
      <c r="F123" s="16"/>
    </row>
    <row r="124" spans="2:21">
      <c r="C124" s="16"/>
      <c r="D124" s="16"/>
      <c r="E124" s="16"/>
      <c r="F124" s="16"/>
    </row>
    <row r="125" spans="2:21">
      <c r="C125" s="16"/>
      <c r="D125" s="16"/>
      <c r="E125" s="16"/>
      <c r="F125" s="16"/>
    </row>
    <row r="126" spans="2:21">
      <c r="C126" s="16"/>
      <c r="D126" s="16"/>
      <c r="E126" s="16"/>
      <c r="F126" s="16"/>
    </row>
    <row r="127" spans="2:21">
      <c r="C127" s="16"/>
      <c r="D127" s="16"/>
      <c r="E127" s="16"/>
      <c r="F127" s="16"/>
    </row>
    <row r="128" spans="2:21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32114194.73</v>
      </c>
      <c r="J11" s="7"/>
      <c r="K11" s="76">
        <v>254712.80838110001</v>
      </c>
      <c r="L11" s="7"/>
      <c r="M11" s="76">
        <v>100</v>
      </c>
      <c r="N11" s="76">
        <v>16.03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31887345.73</v>
      </c>
      <c r="K12" s="79">
        <v>222018.70564629999</v>
      </c>
      <c r="M12" s="79">
        <v>87.16</v>
      </c>
      <c r="N12" s="79">
        <v>13.98</v>
      </c>
    </row>
    <row r="13" spans="2:61">
      <c r="B13" s="78" t="s">
        <v>716</v>
      </c>
      <c r="E13" s="16"/>
      <c r="F13" s="16"/>
      <c r="G13" s="16"/>
      <c r="I13" s="79">
        <v>18414660.890000001</v>
      </c>
      <c r="K13" s="79">
        <v>116570.6227732</v>
      </c>
      <c r="M13" s="79">
        <v>45.77</v>
      </c>
      <c r="N13" s="79">
        <v>7.34</v>
      </c>
    </row>
    <row r="14" spans="2:61">
      <c r="B14" t="s">
        <v>717</v>
      </c>
      <c r="C14" t="s">
        <v>718</v>
      </c>
      <c r="D14" t="s">
        <v>103</v>
      </c>
      <c r="E14" t="s">
        <v>126</v>
      </c>
      <c r="F14" t="s">
        <v>719</v>
      </c>
      <c r="G14" t="s">
        <v>407</v>
      </c>
      <c r="H14" t="s">
        <v>105</v>
      </c>
      <c r="I14" s="77">
        <v>79620</v>
      </c>
      <c r="J14" s="77">
        <v>2067</v>
      </c>
      <c r="K14" s="77">
        <v>1645.7454</v>
      </c>
      <c r="L14" s="77">
        <v>0.04</v>
      </c>
      <c r="M14" s="77">
        <v>0.65</v>
      </c>
      <c r="N14" s="77">
        <v>0.1</v>
      </c>
    </row>
    <row r="15" spans="2:61">
      <c r="B15" t="s">
        <v>720</v>
      </c>
      <c r="C15" t="s">
        <v>721</v>
      </c>
      <c r="D15" t="s">
        <v>103</v>
      </c>
      <c r="E15" t="s">
        <v>126</v>
      </c>
      <c r="F15" t="s">
        <v>722</v>
      </c>
      <c r="G15" t="s">
        <v>723</v>
      </c>
      <c r="H15" t="s">
        <v>105</v>
      </c>
      <c r="I15" s="77">
        <v>12530</v>
      </c>
      <c r="J15" s="77">
        <v>43030</v>
      </c>
      <c r="K15" s="77">
        <v>5391.6589999999997</v>
      </c>
      <c r="L15" s="77">
        <v>0.03</v>
      </c>
      <c r="M15" s="77">
        <v>2.12</v>
      </c>
      <c r="N15" s="77">
        <v>0.34</v>
      </c>
    </row>
    <row r="16" spans="2:61">
      <c r="B16" t="s">
        <v>724</v>
      </c>
      <c r="C16" t="s">
        <v>725</v>
      </c>
      <c r="D16" t="s">
        <v>103</v>
      </c>
      <c r="E16" t="s">
        <v>126</v>
      </c>
      <c r="F16" t="s">
        <v>369</v>
      </c>
      <c r="G16" t="s">
        <v>352</v>
      </c>
      <c r="H16" t="s">
        <v>105</v>
      </c>
      <c r="I16" s="77">
        <v>582257</v>
      </c>
      <c r="J16" s="77">
        <v>919.9</v>
      </c>
      <c r="K16" s="77">
        <v>5356.182143</v>
      </c>
      <c r="L16" s="77">
        <v>0.05</v>
      </c>
      <c r="M16" s="77">
        <v>2.1</v>
      </c>
      <c r="N16" s="77">
        <v>0.34</v>
      </c>
    </row>
    <row r="17" spans="2:14">
      <c r="B17" t="s">
        <v>724</v>
      </c>
      <c r="C17" t="s">
        <v>725</v>
      </c>
      <c r="D17" t="s">
        <v>103</v>
      </c>
      <c r="E17" t="s">
        <v>126</v>
      </c>
      <c r="F17" t="s">
        <v>369</v>
      </c>
      <c r="G17" t="s">
        <v>352</v>
      </c>
      <c r="H17" t="s">
        <v>105</v>
      </c>
      <c r="I17" s="77">
        <v>329766</v>
      </c>
      <c r="J17" s="77">
        <v>919.9</v>
      </c>
      <c r="K17" s="77">
        <v>3033.5174339999999</v>
      </c>
      <c r="L17" s="77">
        <v>0.03</v>
      </c>
      <c r="M17" s="77">
        <v>1.19</v>
      </c>
      <c r="N17" s="77">
        <v>0.19</v>
      </c>
    </row>
    <row r="18" spans="2:14">
      <c r="B18" t="s">
        <v>726</v>
      </c>
      <c r="C18" t="s">
        <v>727</v>
      </c>
      <c r="D18" t="s">
        <v>103</v>
      </c>
      <c r="E18" t="s">
        <v>126</v>
      </c>
      <c r="F18" t="s">
        <v>359</v>
      </c>
      <c r="G18" t="s">
        <v>352</v>
      </c>
      <c r="H18" t="s">
        <v>105</v>
      </c>
      <c r="I18" s="77">
        <v>26800</v>
      </c>
      <c r="J18" s="77">
        <v>6326</v>
      </c>
      <c r="K18" s="77">
        <v>1695.3679999999999</v>
      </c>
      <c r="L18" s="77">
        <v>0.03</v>
      </c>
      <c r="M18" s="77">
        <v>0.67</v>
      </c>
      <c r="N18" s="77">
        <v>0.11</v>
      </c>
    </row>
    <row r="19" spans="2:14">
      <c r="B19" t="s">
        <v>728</v>
      </c>
      <c r="C19" t="s">
        <v>729</v>
      </c>
      <c r="D19" t="s">
        <v>103</v>
      </c>
      <c r="E19" t="s">
        <v>126</v>
      </c>
      <c r="F19" t="s">
        <v>374</v>
      </c>
      <c r="G19" t="s">
        <v>352</v>
      </c>
      <c r="H19" t="s">
        <v>105</v>
      </c>
      <c r="I19" s="77">
        <v>275916</v>
      </c>
      <c r="J19" s="77">
        <v>1697</v>
      </c>
      <c r="K19" s="77">
        <v>4682.2945200000004</v>
      </c>
      <c r="L19" s="77">
        <v>0.02</v>
      </c>
      <c r="M19" s="77">
        <v>1.84</v>
      </c>
      <c r="N19" s="77">
        <v>0.28999999999999998</v>
      </c>
    </row>
    <row r="20" spans="2:14">
      <c r="B20" t="s">
        <v>730</v>
      </c>
      <c r="C20" t="s">
        <v>731</v>
      </c>
      <c r="D20" t="s">
        <v>103</v>
      </c>
      <c r="E20" t="s">
        <v>126</v>
      </c>
      <c r="F20" t="s">
        <v>351</v>
      </c>
      <c r="G20" t="s">
        <v>352</v>
      </c>
      <c r="H20" t="s">
        <v>105</v>
      </c>
      <c r="I20" s="77">
        <v>57060</v>
      </c>
      <c r="J20" s="77">
        <v>6350</v>
      </c>
      <c r="K20" s="77">
        <v>3623.31</v>
      </c>
      <c r="L20" s="77">
        <v>0.02</v>
      </c>
      <c r="M20" s="77">
        <v>1.42</v>
      </c>
      <c r="N20" s="77">
        <v>0.23</v>
      </c>
    </row>
    <row r="21" spans="2:14">
      <c r="B21" t="s">
        <v>732</v>
      </c>
      <c r="C21" t="s">
        <v>733</v>
      </c>
      <c r="D21" t="s">
        <v>103</v>
      </c>
      <c r="E21" t="s">
        <v>126</v>
      </c>
      <c r="F21" t="s">
        <v>356</v>
      </c>
      <c r="G21" t="s">
        <v>352</v>
      </c>
      <c r="H21" t="s">
        <v>105</v>
      </c>
      <c r="I21" s="77">
        <v>215178</v>
      </c>
      <c r="J21" s="77">
        <v>2354</v>
      </c>
      <c r="K21" s="77">
        <v>5065.2901199999997</v>
      </c>
      <c r="L21" s="77">
        <v>0.02</v>
      </c>
      <c r="M21" s="77">
        <v>1.99</v>
      </c>
      <c r="N21" s="77">
        <v>0.32</v>
      </c>
    </row>
    <row r="22" spans="2:14">
      <c r="B22" t="s">
        <v>734</v>
      </c>
      <c r="C22" t="s">
        <v>735</v>
      </c>
      <c r="D22" t="s">
        <v>103</v>
      </c>
      <c r="E22" t="s">
        <v>126</v>
      </c>
      <c r="F22" t="s">
        <v>553</v>
      </c>
      <c r="G22" t="s">
        <v>115</v>
      </c>
      <c r="H22" t="s">
        <v>105</v>
      </c>
      <c r="I22" s="77">
        <v>5105</v>
      </c>
      <c r="J22" s="77">
        <v>76310</v>
      </c>
      <c r="K22" s="77">
        <v>3895.6255000000001</v>
      </c>
      <c r="L22" s="77">
        <v>0.04</v>
      </c>
      <c r="M22" s="77">
        <v>1.53</v>
      </c>
      <c r="N22" s="77">
        <v>0.25</v>
      </c>
    </row>
    <row r="23" spans="2:14">
      <c r="B23" t="s">
        <v>736</v>
      </c>
      <c r="C23" t="s">
        <v>737</v>
      </c>
      <c r="D23" t="s">
        <v>103</v>
      </c>
      <c r="E23" t="s">
        <v>126</v>
      </c>
      <c r="F23" t="s">
        <v>738</v>
      </c>
      <c r="G23" t="s">
        <v>494</v>
      </c>
      <c r="H23" t="s">
        <v>105</v>
      </c>
      <c r="I23" s="77">
        <v>302347.14</v>
      </c>
      <c r="J23" s="77">
        <v>1383</v>
      </c>
      <c r="K23" s="77">
        <v>4181.4609461999999</v>
      </c>
      <c r="L23" s="77">
        <v>0.06</v>
      </c>
      <c r="M23" s="77">
        <v>1.64</v>
      </c>
      <c r="N23" s="77">
        <v>0.26</v>
      </c>
    </row>
    <row r="24" spans="2:14">
      <c r="B24" t="s">
        <v>739</v>
      </c>
      <c r="C24" t="s">
        <v>740</v>
      </c>
      <c r="D24" t="s">
        <v>103</v>
      </c>
      <c r="E24" t="s">
        <v>126</v>
      </c>
      <c r="F24" t="s">
        <v>741</v>
      </c>
      <c r="G24" t="s">
        <v>494</v>
      </c>
      <c r="H24" t="s">
        <v>105</v>
      </c>
      <c r="I24" s="77">
        <v>15325239</v>
      </c>
      <c r="J24" s="77">
        <v>52.5</v>
      </c>
      <c r="K24" s="77">
        <v>8045.7504749999998</v>
      </c>
      <c r="L24" s="77">
        <v>0.12</v>
      </c>
      <c r="M24" s="77">
        <v>3.16</v>
      </c>
      <c r="N24" s="77">
        <v>0.51</v>
      </c>
    </row>
    <row r="25" spans="2:14">
      <c r="B25" t="s">
        <v>742</v>
      </c>
      <c r="C25" t="s">
        <v>743</v>
      </c>
      <c r="D25" t="s">
        <v>103</v>
      </c>
      <c r="E25" t="s">
        <v>126</v>
      </c>
      <c r="F25" t="s">
        <v>744</v>
      </c>
      <c r="G25" t="s">
        <v>494</v>
      </c>
      <c r="H25" t="s">
        <v>105</v>
      </c>
      <c r="I25" s="77">
        <v>6786</v>
      </c>
      <c r="J25" s="77">
        <v>59610</v>
      </c>
      <c r="K25" s="77">
        <v>4045.1345999999999</v>
      </c>
      <c r="L25" s="77">
        <v>0.05</v>
      </c>
      <c r="M25" s="77">
        <v>1.59</v>
      </c>
      <c r="N25" s="77">
        <v>0.25</v>
      </c>
    </row>
    <row r="26" spans="2:14">
      <c r="B26" t="s">
        <v>745</v>
      </c>
      <c r="C26" t="s">
        <v>746</v>
      </c>
      <c r="D26" t="s">
        <v>103</v>
      </c>
      <c r="E26" t="s">
        <v>126</v>
      </c>
      <c r="F26" t="s">
        <v>747</v>
      </c>
      <c r="G26" t="s">
        <v>381</v>
      </c>
      <c r="H26" t="s">
        <v>105</v>
      </c>
      <c r="I26" s="77">
        <v>39770</v>
      </c>
      <c r="J26" s="77">
        <v>11540</v>
      </c>
      <c r="K26" s="77">
        <v>4589.4579999999996</v>
      </c>
      <c r="L26" s="77">
        <v>0</v>
      </c>
      <c r="M26" s="77">
        <v>1.8</v>
      </c>
      <c r="N26" s="77">
        <v>0.28999999999999998</v>
      </c>
    </row>
    <row r="27" spans="2:14">
      <c r="B27" t="s">
        <v>748</v>
      </c>
      <c r="C27" t="s">
        <v>749</v>
      </c>
      <c r="D27" t="s">
        <v>103</v>
      </c>
      <c r="E27" t="s">
        <v>126</v>
      </c>
      <c r="F27" t="s">
        <v>527</v>
      </c>
      <c r="G27" t="s">
        <v>528</v>
      </c>
      <c r="H27" t="s">
        <v>105</v>
      </c>
      <c r="I27" s="77">
        <v>92246</v>
      </c>
      <c r="J27" s="77">
        <v>8416</v>
      </c>
      <c r="K27" s="77">
        <v>7763.4233599999998</v>
      </c>
      <c r="L27" s="77">
        <v>0.1</v>
      </c>
      <c r="M27" s="77">
        <v>3.05</v>
      </c>
      <c r="N27" s="77">
        <v>0.49</v>
      </c>
    </row>
    <row r="28" spans="2:14">
      <c r="B28" t="s">
        <v>750</v>
      </c>
      <c r="C28" t="s">
        <v>751</v>
      </c>
      <c r="D28" t="s">
        <v>103</v>
      </c>
      <c r="E28" t="s">
        <v>126</v>
      </c>
      <c r="F28" t="s">
        <v>752</v>
      </c>
      <c r="G28" t="s">
        <v>753</v>
      </c>
      <c r="H28" t="s">
        <v>105</v>
      </c>
      <c r="I28" s="77">
        <v>24186</v>
      </c>
      <c r="J28" s="77">
        <v>24410</v>
      </c>
      <c r="K28" s="77">
        <v>5903.8026</v>
      </c>
      <c r="L28" s="77">
        <v>0.04</v>
      </c>
      <c r="M28" s="77">
        <v>2.3199999999999998</v>
      </c>
      <c r="N28" s="77">
        <v>0.37</v>
      </c>
    </row>
    <row r="29" spans="2:14">
      <c r="B29" t="s">
        <v>754</v>
      </c>
      <c r="C29" t="s">
        <v>755</v>
      </c>
      <c r="D29" t="s">
        <v>103</v>
      </c>
      <c r="E29" t="s">
        <v>126</v>
      </c>
      <c r="F29" t="s">
        <v>756</v>
      </c>
      <c r="G29" t="s">
        <v>753</v>
      </c>
      <c r="H29" t="s">
        <v>105</v>
      </c>
      <c r="I29" s="77">
        <v>75417</v>
      </c>
      <c r="J29" s="77">
        <v>6833</v>
      </c>
      <c r="K29" s="77">
        <v>5153.2436100000004</v>
      </c>
      <c r="L29" s="77">
        <v>7.0000000000000007E-2</v>
      </c>
      <c r="M29" s="77">
        <v>2.02</v>
      </c>
      <c r="N29" s="77">
        <v>0.32</v>
      </c>
    </row>
    <row r="30" spans="2:14">
      <c r="B30" t="s">
        <v>757</v>
      </c>
      <c r="C30" t="s">
        <v>758</v>
      </c>
      <c r="D30" t="s">
        <v>103</v>
      </c>
      <c r="E30" t="s">
        <v>126</v>
      </c>
      <c r="F30" t="s">
        <v>759</v>
      </c>
      <c r="G30" t="s">
        <v>523</v>
      </c>
      <c r="H30" t="s">
        <v>105</v>
      </c>
      <c r="I30" s="77">
        <v>32824</v>
      </c>
      <c r="J30" s="77">
        <v>13590</v>
      </c>
      <c r="K30" s="77">
        <v>4460.7816000000003</v>
      </c>
      <c r="L30" s="77">
        <v>0.01</v>
      </c>
      <c r="M30" s="77">
        <v>1.75</v>
      </c>
      <c r="N30" s="77">
        <v>0.28000000000000003</v>
      </c>
    </row>
    <row r="31" spans="2:14">
      <c r="B31" t="s">
        <v>760</v>
      </c>
      <c r="C31" t="s">
        <v>761</v>
      </c>
      <c r="D31" t="s">
        <v>103</v>
      </c>
      <c r="E31" t="s">
        <v>126</v>
      </c>
      <c r="F31" t="s">
        <v>762</v>
      </c>
      <c r="G31" t="s">
        <v>387</v>
      </c>
      <c r="H31" t="s">
        <v>105</v>
      </c>
      <c r="I31" s="77">
        <v>32502.75</v>
      </c>
      <c r="J31" s="77">
        <v>4830</v>
      </c>
      <c r="K31" s="77">
        <v>1569.8828249999999</v>
      </c>
      <c r="L31" s="77">
        <v>0.03</v>
      </c>
      <c r="M31" s="77">
        <v>0.62</v>
      </c>
      <c r="N31" s="77">
        <v>0.1</v>
      </c>
    </row>
    <row r="32" spans="2:14">
      <c r="B32" t="s">
        <v>763</v>
      </c>
      <c r="C32" t="s">
        <v>764</v>
      </c>
      <c r="D32" t="s">
        <v>103</v>
      </c>
      <c r="E32" t="s">
        <v>126</v>
      </c>
      <c r="F32" t="s">
        <v>765</v>
      </c>
      <c r="G32" t="s">
        <v>387</v>
      </c>
      <c r="H32" t="s">
        <v>105</v>
      </c>
      <c r="I32" s="77">
        <v>92139</v>
      </c>
      <c r="J32" s="77">
        <v>3529</v>
      </c>
      <c r="K32" s="77">
        <v>3251.5853099999999</v>
      </c>
      <c r="L32" s="77">
        <v>0.06</v>
      </c>
      <c r="M32" s="77">
        <v>1.28</v>
      </c>
      <c r="N32" s="77">
        <v>0.2</v>
      </c>
    </row>
    <row r="33" spans="2:14">
      <c r="B33" t="s">
        <v>763</v>
      </c>
      <c r="C33" t="s">
        <v>764</v>
      </c>
      <c r="D33" t="s">
        <v>103</v>
      </c>
      <c r="E33" t="s">
        <v>126</v>
      </c>
      <c r="F33" t="s">
        <v>765</v>
      </c>
      <c r="G33" t="s">
        <v>387</v>
      </c>
      <c r="H33" t="s">
        <v>105</v>
      </c>
      <c r="I33" s="77">
        <v>11099</v>
      </c>
      <c r="J33" s="77">
        <v>3529</v>
      </c>
      <c r="K33" s="77">
        <v>391.68371000000002</v>
      </c>
      <c r="L33" s="77">
        <v>0.01</v>
      </c>
      <c r="M33" s="77">
        <v>0.15</v>
      </c>
      <c r="N33" s="77">
        <v>0.02</v>
      </c>
    </row>
    <row r="34" spans="2:14">
      <c r="B34" t="s">
        <v>766</v>
      </c>
      <c r="C34" t="s">
        <v>767</v>
      </c>
      <c r="D34" t="s">
        <v>103</v>
      </c>
      <c r="E34" t="s">
        <v>126</v>
      </c>
      <c r="F34" t="s">
        <v>386</v>
      </c>
      <c r="G34" t="s">
        <v>387</v>
      </c>
      <c r="H34" t="s">
        <v>105</v>
      </c>
      <c r="I34" s="77">
        <v>470106</v>
      </c>
      <c r="J34" s="77">
        <v>1830</v>
      </c>
      <c r="K34" s="77">
        <v>8602.9398000000001</v>
      </c>
      <c r="L34" s="77">
        <v>0.15</v>
      </c>
      <c r="M34" s="77">
        <v>3.38</v>
      </c>
      <c r="N34" s="77">
        <v>0.54</v>
      </c>
    </row>
    <row r="35" spans="2:14">
      <c r="B35" t="s">
        <v>768</v>
      </c>
      <c r="C35" t="s">
        <v>769</v>
      </c>
      <c r="D35" t="s">
        <v>103</v>
      </c>
      <c r="E35" t="s">
        <v>126</v>
      </c>
      <c r="F35" t="s">
        <v>399</v>
      </c>
      <c r="G35" t="s">
        <v>387</v>
      </c>
      <c r="H35" t="s">
        <v>105</v>
      </c>
      <c r="I35" s="77">
        <v>250741</v>
      </c>
      <c r="J35" s="77">
        <v>3372</v>
      </c>
      <c r="K35" s="77">
        <v>8454.9865200000004</v>
      </c>
      <c r="L35" s="77">
        <v>0.13</v>
      </c>
      <c r="M35" s="77">
        <v>3.32</v>
      </c>
      <c r="N35" s="77">
        <v>0.53</v>
      </c>
    </row>
    <row r="36" spans="2:14">
      <c r="B36" t="s">
        <v>770</v>
      </c>
      <c r="C36" t="s">
        <v>771</v>
      </c>
      <c r="D36" t="s">
        <v>103</v>
      </c>
      <c r="E36" t="s">
        <v>126</v>
      </c>
      <c r="F36" t="s">
        <v>411</v>
      </c>
      <c r="G36" t="s">
        <v>387</v>
      </c>
      <c r="H36" t="s">
        <v>105</v>
      </c>
      <c r="I36" s="77">
        <v>26801</v>
      </c>
      <c r="J36" s="77">
        <v>18350</v>
      </c>
      <c r="K36" s="77">
        <v>4917.9835000000003</v>
      </c>
      <c r="L36" s="77">
        <v>0.06</v>
      </c>
      <c r="M36" s="77">
        <v>1.93</v>
      </c>
      <c r="N36" s="77">
        <v>0.31</v>
      </c>
    </row>
    <row r="37" spans="2:14">
      <c r="B37" t="s">
        <v>772</v>
      </c>
      <c r="C37" t="s">
        <v>773</v>
      </c>
      <c r="D37" t="s">
        <v>103</v>
      </c>
      <c r="E37" t="s">
        <v>126</v>
      </c>
      <c r="F37" t="s">
        <v>774</v>
      </c>
      <c r="G37" t="s">
        <v>387</v>
      </c>
      <c r="H37" t="s">
        <v>105</v>
      </c>
      <c r="I37" s="77">
        <v>29471</v>
      </c>
      <c r="J37" s="77">
        <v>19400</v>
      </c>
      <c r="K37" s="77">
        <v>5717.3739999999998</v>
      </c>
      <c r="L37" s="77">
        <v>0.02</v>
      </c>
      <c r="M37" s="77">
        <v>2.2400000000000002</v>
      </c>
      <c r="N37" s="77">
        <v>0.36</v>
      </c>
    </row>
    <row r="38" spans="2:14">
      <c r="B38" t="s">
        <v>772</v>
      </c>
      <c r="C38" t="s">
        <v>773</v>
      </c>
      <c r="D38" t="s">
        <v>103</v>
      </c>
      <c r="E38" t="s">
        <v>126</v>
      </c>
      <c r="F38" t="s">
        <v>774</v>
      </c>
      <c r="G38" t="s">
        <v>387</v>
      </c>
      <c r="H38" t="s">
        <v>105</v>
      </c>
      <c r="I38" s="77">
        <v>1343</v>
      </c>
      <c r="J38" s="77">
        <v>19400</v>
      </c>
      <c r="K38" s="77">
        <v>260.54199999999997</v>
      </c>
      <c r="L38" s="77">
        <v>0</v>
      </c>
      <c r="M38" s="77">
        <v>0.1</v>
      </c>
      <c r="N38" s="77">
        <v>0.02</v>
      </c>
    </row>
    <row r="39" spans="2:14">
      <c r="B39" t="s">
        <v>775</v>
      </c>
      <c r="C39" t="s">
        <v>776</v>
      </c>
      <c r="D39" t="s">
        <v>103</v>
      </c>
      <c r="E39" t="s">
        <v>126</v>
      </c>
      <c r="F39" t="s">
        <v>777</v>
      </c>
      <c r="G39" t="s">
        <v>132</v>
      </c>
      <c r="H39" t="s">
        <v>105</v>
      </c>
      <c r="I39" s="77">
        <v>17411</v>
      </c>
      <c r="J39" s="77">
        <v>27980</v>
      </c>
      <c r="K39" s="77">
        <v>4871.5977999999996</v>
      </c>
      <c r="L39" s="77">
        <v>0.02</v>
      </c>
      <c r="M39" s="77">
        <v>1.91</v>
      </c>
      <c r="N39" s="77">
        <v>0.31</v>
      </c>
    </row>
    <row r="40" spans="2:14">
      <c r="B40" s="78" t="s">
        <v>778</v>
      </c>
      <c r="E40" s="16"/>
      <c r="F40" s="16"/>
      <c r="G40" s="16"/>
      <c r="I40" s="79">
        <v>5105730.84</v>
      </c>
      <c r="K40" s="79">
        <v>75063.127737100003</v>
      </c>
      <c r="M40" s="79">
        <v>29.47</v>
      </c>
      <c r="N40" s="79">
        <v>4.7300000000000004</v>
      </c>
    </row>
    <row r="41" spans="2:14">
      <c r="B41" t="s">
        <v>779</v>
      </c>
      <c r="C41" t="s">
        <v>780</v>
      </c>
      <c r="D41" t="s">
        <v>103</v>
      </c>
      <c r="E41" t="s">
        <v>126</v>
      </c>
      <c r="F41" t="s">
        <v>781</v>
      </c>
      <c r="G41" t="s">
        <v>782</v>
      </c>
      <c r="H41" t="s">
        <v>105</v>
      </c>
      <c r="I41" s="77">
        <v>327675.75</v>
      </c>
      <c r="J41" s="77">
        <v>1367</v>
      </c>
      <c r="K41" s="77">
        <v>4479.3275025000003</v>
      </c>
      <c r="L41" s="77">
        <v>0.32</v>
      </c>
      <c r="M41" s="77">
        <v>1.76</v>
      </c>
      <c r="N41" s="77">
        <v>0.28000000000000003</v>
      </c>
    </row>
    <row r="42" spans="2:14">
      <c r="B42" t="s">
        <v>783</v>
      </c>
      <c r="C42" t="s">
        <v>784</v>
      </c>
      <c r="D42" t="s">
        <v>103</v>
      </c>
      <c r="E42" t="s">
        <v>126</v>
      </c>
      <c r="F42" t="s">
        <v>785</v>
      </c>
      <c r="G42" t="s">
        <v>407</v>
      </c>
      <c r="H42" t="s">
        <v>105</v>
      </c>
      <c r="I42" s="77">
        <v>32647</v>
      </c>
      <c r="J42" s="77">
        <v>20350</v>
      </c>
      <c r="K42" s="77">
        <v>6643.6644999999999</v>
      </c>
      <c r="L42" s="77">
        <v>0.22</v>
      </c>
      <c r="M42" s="77">
        <v>2.61</v>
      </c>
      <c r="N42" s="77">
        <v>0.42</v>
      </c>
    </row>
    <row r="43" spans="2:14">
      <c r="B43" t="s">
        <v>786</v>
      </c>
      <c r="C43" t="s">
        <v>787</v>
      </c>
      <c r="D43" t="s">
        <v>103</v>
      </c>
      <c r="E43" t="s">
        <v>126</v>
      </c>
      <c r="F43" t="s">
        <v>788</v>
      </c>
      <c r="G43" t="s">
        <v>407</v>
      </c>
      <c r="H43" t="s">
        <v>105</v>
      </c>
      <c r="I43" s="77">
        <v>92942</v>
      </c>
      <c r="J43" s="77">
        <v>1484</v>
      </c>
      <c r="K43" s="77">
        <v>1379.25928</v>
      </c>
      <c r="L43" s="77">
        <v>0.04</v>
      </c>
      <c r="M43" s="77">
        <v>0.54</v>
      </c>
      <c r="N43" s="77">
        <v>0.09</v>
      </c>
    </row>
    <row r="44" spans="2:14">
      <c r="B44" t="s">
        <v>789</v>
      </c>
      <c r="C44" t="s">
        <v>790</v>
      </c>
      <c r="D44" t="s">
        <v>103</v>
      </c>
      <c r="E44" t="s">
        <v>126</v>
      </c>
      <c r="F44" t="s">
        <v>791</v>
      </c>
      <c r="G44" t="s">
        <v>407</v>
      </c>
      <c r="H44" t="s">
        <v>105</v>
      </c>
      <c r="I44" s="77">
        <v>36193</v>
      </c>
      <c r="J44" s="77">
        <v>5900</v>
      </c>
      <c r="K44" s="77">
        <v>2135.3870000000002</v>
      </c>
      <c r="L44" s="77">
        <v>7.0000000000000007E-2</v>
      </c>
      <c r="M44" s="77">
        <v>0.84</v>
      </c>
      <c r="N44" s="77">
        <v>0.13</v>
      </c>
    </row>
    <row r="45" spans="2:14">
      <c r="B45" t="s">
        <v>792</v>
      </c>
      <c r="C45" t="s">
        <v>793</v>
      </c>
      <c r="D45" t="s">
        <v>103</v>
      </c>
      <c r="E45" t="s">
        <v>126</v>
      </c>
      <c r="F45" t="s">
        <v>794</v>
      </c>
      <c r="G45" t="s">
        <v>407</v>
      </c>
      <c r="H45" t="s">
        <v>105</v>
      </c>
      <c r="I45" s="77">
        <v>77243</v>
      </c>
      <c r="J45" s="77">
        <v>4395</v>
      </c>
      <c r="K45" s="77">
        <v>3394.8298500000001</v>
      </c>
      <c r="L45" s="77">
        <v>0.12</v>
      </c>
      <c r="M45" s="77">
        <v>1.33</v>
      </c>
      <c r="N45" s="77">
        <v>0.21</v>
      </c>
    </row>
    <row r="46" spans="2:14">
      <c r="B46" t="s">
        <v>795</v>
      </c>
      <c r="C46" t="s">
        <v>796</v>
      </c>
      <c r="D46" t="s">
        <v>103</v>
      </c>
      <c r="E46" t="s">
        <v>126</v>
      </c>
      <c r="F46" t="s">
        <v>797</v>
      </c>
      <c r="G46" t="s">
        <v>115</v>
      </c>
      <c r="H46" t="s">
        <v>105</v>
      </c>
      <c r="I46" s="77">
        <v>3515</v>
      </c>
      <c r="J46" s="77">
        <v>69970</v>
      </c>
      <c r="K46" s="77">
        <v>2459.4454999999998</v>
      </c>
      <c r="L46" s="77">
        <v>0.09</v>
      </c>
      <c r="M46" s="77">
        <v>0.97</v>
      </c>
      <c r="N46" s="77">
        <v>0.15</v>
      </c>
    </row>
    <row r="47" spans="2:14">
      <c r="B47" t="s">
        <v>798</v>
      </c>
      <c r="C47" t="s">
        <v>799</v>
      </c>
      <c r="D47" t="s">
        <v>103</v>
      </c>
      <c r="E47" t="s">
        <v>126</v>
      </c>
      <c r="F47" t="s">
        <v>800</v>
      </c>
      <c r="G47" t="s">
        <v>115</v>
      </c>
      <c r="H47" t="s">
        <v>105</v>
      </c>
      <c r="I47" s="77">
        <v>35718</v>
      </c>
      <c r="J47" s="77">
        <v>3759</v>
      </c>
      <c r="K47" s="77">
        <v>1342.6396199999999</v>
      </c>
      <c r="L47" s="77">
        <v>0.05</v>
      </c>
      <c r="M47" s="77">
        <v>0.53</v>
      </c>
      <c r="N47" s="77">
        <v>0.08</v>
      </c>
    </row>
    <row r="48" spans="2:14">
      <c r="B48" t="s">
        <v>801</v>
      </c>
      <c r="C48" t="s">
        <v>802</v>
      </c>
      <c r="D48" t="s">
        <v>103</v>
      </c>
      <c r="E48" t="s">
        <v>126</v>
      </c>
      <c r="F48" t="s">
        <v>803</v>
      </c>
      <c r="G48" t="s">
        <v>115</v>
      </c>
      <c r="H48" t="s">
        <v>105</v>
      </c>
      <c r="I48" s="77">
        <v>8134</v>
      </c>
      <c r="J48" s="77">
        <v>20940</v>
      </c>
      <c r="K48" s="77">
        <v>1703.2596000000001</v>
      </c>
      <c r="L48" s="77">
        <v>0.05</v>
      </c>
      <c r="M48" s="77">
        <v>0.67</v>
      </c>
      <c r="N48" s="77">
        <v>0.11</v>
      </c>
    </row>
    <row r="49" spans="2:14">
      <c r="B49" t="s">
        <v>804</v>
      </c>
      <c r="C49" t="s">
        <v>805</v>
      </c>
      <c r="D49" t="s">
        <v>103</v>
      </c>
      <c r="E49" t="s">
        <v>126</v>
      </c>
      <c r="F49" t="s">
        <v>806</v>
      </c>
      <c r="G49" t="s">
        <v>494</v>
      </c>
      <c r="H49" t="s">
        <v>105</v>
      </c>
      <c r="I49" s="77">
        <v>553832.5</v>
      </c>
      <c r="J49" s="77">
        <v>245.2</v>
      </c>
      <c r="K49" s="77">
        <v>1357.99729</v>
      </c>
      <c r="L49" s="77">
        <v>0.05</v>
      </c>
      <c r="M49" s="77">
        <v>0.53</v>
      </c>
      <c r="N49" s="77">
        <v>0.09</v>
      </c>
    </row>
    <row r="50" spans="2:14">
      <c r="B50" t="s">
        <v>807</v>
      </c>
      <c r="C50" t="s">
        <v>808</v>
      </c>
      <c r="D50" t="s">
        <v>103</v>
      </c>
      <c r="E50" t="s">
        <v>126</v>
      </c>
      <c r="F50" t="s">
        <v>797</v>
      </c>
      <c r="G50" t="s">
        <v>523</v>
      </c>
      <c r="H50" t="s">
        <v>105</v>
      </c>
      <c r="I50" s="77">
        <v>1350</v>
      </c>
      <c r="J50" s="77">
        <v>7000</v>
      </c>
      <c r="K50" s="77">
        <v>94.5</v>
      </c>
      <c r="L50" s="77">
        <v>0.01</v>
      </c>
      <c r="M50" s="77">
        <v>0.04</v>
      </c>
      <c r="N50" s="77">
        <v>0.01</v>
      </c>
    </row>
    <row r="51" spans="2:14">
      <c r="B51" t="s">
        <v>809</v>
      </c>
      <c r="C51" t="s">
        <v>810</v>
      </c>
      <c r="D51" t="s">
        <v>103</v>
      </c>
      <c r="E51" t="s">
        <v>126</v>
      </c>
      <c r="F51" t="s">
        <v>811</v>
      </c>
      <c r="G51" t="s">
        <v>523</v>
      </c>
      <c r="H51" t="s">
        <v>105</v>
      </c>
      <c r="I51" s="77">
        <v>146689</v>
      </c>
      <c r="J51" s="77">
        <v>2839</v>
      </c>
      <c r="K51" s="77">
        <v>4164.5007100000003</v>
      </c>
      <c r="L51" s="77">
        <v>0.16</v>
      </c>
      <c r="M51" s="77">
        <v>1.63</v>
      </c>
      <c r="N51" s="77">
        <v>0.26</v>
      </c>
    </row>
    <row r="52" spans="2:14">
      <c r="B52" t="s">
        <v>812</v>
      </c>
      <c r="C52" t="s">
        <v>813</v>
      </c>
      <c r="D52" t="s">
        <v>103</v>
      </c>
      <c r="E52" t="s">
        <v>126</v>
      </c>
      <c r="F52" t="s">
        <v>814</v>
      </c>
      <c r="G52" t="s">
        <v>523</v>
      </c>
      <c r="H52" t="s">
        <v>105</v>
      </c>
      <c r="I52" s="77">
        <v>150282</v>
      </c>
      <c r="J52" s="77">
        <v>1830</v>
      </c>
      <c r="K52" s="77">
        <v>2750.1606000000002</v>
      </c>
      <c r="L52" s="77">
        <v>7.0000000000000007E-2</v>
      </c>
      <c r="M52" s="77">
        <v>1.08</v>
      </c>
      <c r="N52" s="77">
        <v>0.17</v>
      </c>
    </row>
    <row r="53" spans="2:14">
      <c r="B53" t="s">
        <v>815</v>
      </c>
      <c r="C53" t="s">
        <v>816</v>
      </c>
      <c r="D53" t="s">
        <v>103</v>
      </c>
      <c r="E53" t="s">
        <v>126</v>
      </c>
      <c r="F53" t="s">
        <v>817</v>
      </c>
      <c r="G53" t="s">
        <v>818</v>
      </c>
      <c r="H53" t="s">
        <v>105</v>
      </c>
      <c r="I53" s="77">
        <v>418556</v>
      </c>
      <c r="J53" s="77">
        <v>1664</v>
      </c>
      <c r="K53" s="77">
        <v>6964.7718400000003</v>
      </c>
      <c r="L53" s="77">
        <v>0.38</v>
      </c>
      <c r="M53" s="77">
        <v>2.73</v>
      </c>
      <c r="N53" s="77">
        <v>0.44</v>
      </c>
    </row>
    <row r="54" spans="2:14">
      <c r="B54" t="s">
        <v>819</v>
      </c>
      <c r="C54" t="s">
        <v>820</v>
      </c>
      <c r="D54" t="s">
        <v>103</v>
      </c>
      <c r="E54" t="s">
        <v>126</v>
      </c>
      <c r="F54" t="s">
        <v>821</v>
      </c>
      <c r="G54" t="s">
        <v>818</v>
      </c>
      <c r="H54" t="s">
        <v>105</v>
      </c>
      <c r="I54" s="77">
        <v>334764</v>
      </c>
      <c r="J54" s="77">
        <v>1107</v>
      </c>
      <c r="K54" s="77">
        <v>3705.8374800000001</v>
      </c>
      <c r="L54" s="77">
        <v>0.1</v>
      </c>
      <c r="M54" s="77">
        <v>1.45</v>
      </c>
      <c r="N54" s="77">
        <v>0.23</v>
      </c>
    </row>
    <row r="55" spans="2:14">
      <c r="B55" t="s">
        <v>822</v>
      </c>
      <c r="C55" t="s">
        <v>823</v>
      </c>
      <c r="D55" t="s">
        <v>103</v>
      </c>
      <c r="E55" t="s">
        <v>126</v>
      </c>
      <c r="F55" t="s">
        <v>824</v>
      </c>
      <c r="G55" t="s">
        <v>387</v>
      </c>
      <c r="H55" t="s">
        <v>105</v>
      </c>
      <c r="I55" s="77">
        <v>778950</v>
      </c>
      <c r="J55" s="77">
        <v>379.3</v>
      </c>
      <c r="K55" s="77">
        <v>2954.55735</v>
      </c>
      <c r="L55" s="77">
        <v>0.37</v>
      </c>
      <c r="M55" s="77">
        <v>1.1599999999999999</v>
      </c>
      <c r="N55" s="77">
        <v>0.19</v>
      </c>
    </row>
    <row r="56" spans="2:14">
      <c r="B56" t="s">
        <v>825</v>
      </c>
      <c r="C56" t="s">
        <v>826</v>
      </c>
      <c r="D56" t="s">
        <v>103</v>
      </c>
      <c r="E56" t="s">
        <v>126</v>
      </c>
      <c r="F56" t="s">
        <v>827</v>
      </c>
      <c r="G56" t="s">
        <v>387</v>
      </c>
      <c r="H56" t="s">
        <v>105</v>
      </c>
      <c r="I56" s="77">
        <v>49057.59</v>
      </c>
      <c r="J56" s="77">
        <v>4784</v>
      </c>
      <c r="K56" s="77">
        <v>2346.9151056000001</v>
      </c>
      <c r="L56" s="77">
        <v>0.13</v>
      </c>
      <c r="M56" s="77">
        <v>0.92</v>
      </c>
      <c r="N56" s="77">
        <v>0.15</v>
      </c>
    </row>
    <row r="57" spans="2:14">
      <c r="B57" t="s">
        <v>828</v>
      </c>
      <c r="C57" t="s">
        <v>829</v>
      </c>
      <c r="D57" t="s">
        <v>103</v>
      </c>
      <c r="E57" t="s">
        <v>126</v>
      </c>
      <c r="F57" t="s">
        <v>830</v>
      </c>
      <c r="G57" t="s">
        <v>387</v>
      </c>
      <c r="H57" t="s">
        <v>105</v>
      </c>
      <c r="I57" s="77">
        <v>89157</v>
      </c>
      <c r="J57" s="77">
        <v>7135</v>
      </c>
      <c r="K57" s="77">
        <v>6361.3519500000002</v>
      </c>
      <c r="L57" s="77">
        <v>0.71</v>
      </c>
      <c r="M57" s="77">
        <v>2.5</v>
      </c>
      <c r="N57" s="77">
        <v>0.4</v>
      </c>
    </row>
    <row r="58" spans="2:14">
      <c r="B58" t="s">
        <v>831</v>
      </c>
      <c r="C58" t="s">
        <v>832</v>
      </c>
      <c r="D58" t="s">
        <v>103</v>
      </c>
      <c r="E58" t="s">
        <v>126</v>
      </c>
      <c r="F58" t="s">
        <v>395</v>
      </c>
      <c r="G58" t="s">
        <v>387</v>
      </c>
      <c r="H58" t="s">
        <v>105</v>
      </c>
      <c r="I58" s="77">
        <v>4380</v>
      </c>
      <c r="J58" s="77">
        <v>35370</v>
      </c>
      <c r="K58" s="77">
        <v>1549.2059999999999</v>
      </c>
      <c r="L58" s="77">
        <v>0.06</v>
      </c>
      <c r="M58" s="77">
        <v>0.61</v>
      </c>
      <c r="N58" s="77">
        <v>0.1</v>
      </c>
    </row>
    <row r="59" spans="2:14">
      <c r="B59" t="s">
        <v>833</v>
      </c>
      <c r="C59" t="s">
        <v>834</v>
      </c>
      <c r="D59" t="s">
        <v>103</v>
      </c>
      <c r="E59" t="s">
        <v>126</v>
      </c>
      <c r="F59" t="s">
        <v>835</v>
      </c>
      <c r="G59" t="s">
        <v>387</v>
      </c>
      <c r="H59" t="s">
        <v>105</v>
      </c>
      <c r="I59" s="77">
        <v>418329</v>
      </c>
      <c r="J59" s="77">
        <v>886.7</v>
      </c>
      <c r="K59" s="77">
        <v>3709.3232429999998</v>
      </c>
      <c r="L59" s="77">
        <v>0.16</v>
      </c>
      <c r="M59" s="77">
        <v>1.46</v>
      </c>
      <c r="N59" s="77">
        <v>0.23</v>
      </c>
    </row>
    <row r="60" spans="2:14">
      <c r="B60" t="s">
        <v>836</v>
      </c>
      <c r="C60" t="s">
        <v>837</v>
      </c>
      <c r="D60" t="s">
        <v>103</v>
      </c>
      <c r="E60" t="s">
        <v>126</v>
      </c>
      <c r="F60" t="s">
        <v>838</v>
      </c>
      <c r="G60" t="s">
        <v>387</v>
      </c>
      <c r="H60" t="s">
        <v>105</v>
      </c>
      <c r="I60" s="77">
        <v>480670</v>
      </c>
      <c r="J60" s="77">
        <v>676.2</v>
      </c>
      <c r="K60" s="77">
        <v>3250.29054</v>
      </c>
      <c r="L60" s="77">
        <v>0.34</v>
      </c>
      <c r="M60" s="77">
        <v>1.28</v>
      </c>
      <c r="N60" s="77">
        <v>0.2</v>
      </c>
    </row>
    <row r="61" spans="2:14">
      <c r="B61" t="s">
        <v>839</v>
      </c>
      <c r="C61" t="s">
        <v>840</v>
      </c>
      <c r="D61" t="s">
        <v>103</v>
      </c>
      <c r="E61" t="s">
        <v>126</v>
      </c>
      <c r="F61" t="s">
        <v>841</v>
      </c>
      <c r="G61" t="s">
        <v>387</v>
      </c>
      <c r="H61" t="s">
        <v>105</v>
      </c>
      <c r="I61" s="77">
        <v>140951</v>
      </c>
      <c r="J61" s="77">
        <v>1305</v>
      </c>
      <c r="K61" s="77">
        <v>1839.4105500000001</v>
      </c>
      <c r="L61" s="77">
        <v>0.09</v>
      </c>
      <c r="M61" s="77">
        <v>0.72</v>
      </c>
      <c r="N61" s="77">
        <v>0.12</v>
      </c>
    </row>
    <row r="62" spans="2:14">
      <c r="B62" t="s">
        <v>839</v>
      </c>
      <c r="C62" t="s">
        <v>840</v>
      </c>
      <c r="D62" t="s">
        <v>103</v>
      </c>
      <c r="E62" t="s">
        <v>126</v>
      </c>
      <c r="F62" t="s">
        <v>841</v>
      </c>
      <c r="G62" t="s">
        <v>387</v>
      </c>
      <c r="H62" t="s">
        <v>105</v>
      </c>
      <c r="I62" s="77">
        <v>186200</v>
      </c>
      <c r="J62" s="77">
        <v>1305</v>
      </c>
      <c r="K62" s="77">
        <v>2429.91</v>
      </c>
      <c r="L62" s="77">
        <v>0.11</v>
      </c>
      <c r="M62" s="77">
        <v>0.95</v>
      </c>
      <c r="N62" s="77">
        <v>0.15</v>
      </c>
    </row>
    <row r="63" spans="2:14">
      <c r="B63" t="s">
        <v>842</v>
      </c>
      <c r="C63" t="s">
        <v>843</v>
      </c>
      <c r="D63" t="s">
        <v>103</v>
      </c>
      <c r="E63" t="s">
        <v>126</v>
      </c>
      <c r="F63" t="s">
        <v>443</v>
      </c>
      <c r="G63" t="s">
        <v>387</v>
      </c>
      <c r="H63" t="s">
        <v>105</v>
      </c>
      <c r="I63" s="77">
        <v>278144</v>
      </c>
      <c r="J63" s="77">
        <v>906.8</v>
      </c>
      <c r="K63" s="77">
        <v>2522.2097920000001</v>
      </c>
      <c r="L63" s="77">
        <v>7.0000000000000007E-2</v>
      </c>
      <c r="M63" s="77">
        <v>0.99</v>
      </c>
      <c r="N63" s="77">
        <v>0.16</v>
      </c>
    </row>
    <row r="64" spans="2:14">
      <c r="B64" t="s">
        <v>844</v>
      </c>
      <c r="C64" t="s">
        <v>845</v>
      </c>
      <c r="D64" t="s">
        <v>103</v>
      </c>
      <c r="E64" t="s">
        <v>126</v>
      </c>
      <c r="F64" t="s">
        <v>846</v>
      </c>
      <c r="G64" t="s">
        <v>128</v>
      </c>
      <c r="H64" t="s">
        <v>105</v>
      </c>
      <c r="I64" s="77">
        <v>265124</v>
      </c>
      <c r="J64" s="77">
        <v>293.60000000000002</v>
      </c>
      <c r="K64" s="77">
        <v>778.40406399999995</v>
      </c>
      <c r="L64" s="77">
        <v>7.0000000000000007E-2</v>
      </c>
      <c r="M64" s="77">
        <v>0.31</v>
      </c>
      <c r="N64" s="77">
        <v>0.05</v>
      </c>
    </row>
    <row r="65" spans="2:14">
      <c r="B65" t="s">
        <v>847</v>
      </c>
      <c r="C65" t="s">
        <v>848</v>
      </c>
      <c r="D65" t="s">
        <v>103</v>
      </c>
      <c r="E65" t="s">
        <v>126</v>
      </c>
      <c r="F65" t="s">
        <v>849</v>
      </c>
      <c r="G65" t="s">
        <v>131</v>
      </c>
      <c r="H65" t="s">
        <v>105</v>
      </c>
      <c r="I65" s="77">
        <v>195227</v>
      </c>
      <c r="J65" s="77">
        <v>2431</v>
      </c>
      <c r="K65" s="77">
        <v>4745.9683699999996</v>
      </c>
      <c r="L65" s="77">
        <v>0.6</v>
      </c>
      <c r="M65" s="77">
        <v>1.86</v>
      </c>
      <c r="N65" s="77">
        <v>0.3</v>
      </c>
    </row>
    <row r="66" spans="2:14">
      <c r="B66" s="78" t="s">
        <v>850</v>
      </c>
      <c r="E66" s="16"/>
      <c r="F66" s="16"/>
      <c r="G66" s="16"/>
      <c r="I66" s="79">
        <v>8366954</v>
      </c>
      <c r="K66" s="79">
        <v>30384.955136</v>
      </c>
      <c r="M66" s="79">
        <v>11.93</v>
      </c>
      <c r="N66" s="79">
        <v>1.91</v>
      </c>
    </row>
    <row r="67" spans="2:14">
      <c r="B67" t="s">
        <v>851</v>
      </c>
      <c r="C67" t="s">
        <v>852</v>
      </c>
      <c r="D67" t="s">
        <v>103</v>
      </c>
      <c r="E67" t="s">
        <v>126</v>
      </c>
      <c r="F67" t="s">
        <v>853</v>
      </c>
      <c r="G67" t="s">
        <v>126</v>
      </c>
      <c r="H67" t="s">
        <v>105</v>
      </c>
      <c r="I67" s="77">
        <v>119742</v>
      </c>
      <c r="J67" s="77">
        <v>1807</v>
      </c>
      <c r="K67" s="77">
        <v>2163.73794</v>
      </c>
      <c r="L67" s="77">
        <v>0</v>
      </c>
      <c r="M67" s="77">
        <v>0.85</v>
      </c>
      <c r="N67" s="77">
        <v>0.14000000000000001</v>
      </c>
    </row>
    <row r="68" spans="2:14">
      <c r="B68" t="s">
        <v>854</v>
      </c>
      <c r="C68" t="s">
        <v>855</v>
      </c>
      <c r="D68" t="s">
        <v>103</v>
      </c>
      <c r="E68" t="s">
        <v>126</v>
      </c>
      <c r="F68" t="s">
        <v>597</v>
      </c>
      <c r="G68" t="s">
        <v>523</v>
      </c>
      <c r="H68" t="s">
        <v>105</v>
      </c>
      <c r="I68" s="77">
        <v>6290501</v>
      </c>
      <c r="J68" s="77">
        <v>227.9</v>
      </c>
      <c r="K68" s="77">
        <v>14336.051778999999</v>
      </c>
      <c r="L68" s="77">
        <v>4.2</v>
      </c>
      <c r="M68" s="77">
        <v>5.63</v>
      </c>
      <c r="N68" s="77">
        <v>0.9</v>
      </c>
    </row>
    <row r="69" spans="2:14">
      <c r="B69" t="s">
        <v>856</v>
      </c>
      <c r="C69" t="s">
        <v>857</v>
      </c>
      <c r="D69" t="s">
        <v>103</v>
      </c>
      <c r="E69" t="s">
        <v>126</v>
      </c>
      <c r="F69" t="s">
        <v>858</v>
      </c>
      <c r="G69" t="s">
        <v>387</v>
      </c>
      <c r="H69" t="s">
        <v>105</v>
      </c>
      <c r="I69" s="77">
        <v>337275</v>
      </c>
      <c r="J69" s="77">
        <v>608.1</v>
      </c>
      <c r="K69" s="77">
        <v>2050.9692749999999</v>
      </c>
      <c r="L69" s="77">
        <v>0.59</v>
      </c>
      <c r="M69" s="77">
        <v>0.81</v>
      </c>
      <c r="N69" s="77">
        <v>0.13</v>
      </c>
    </row>
    <row r="70" spans="2:14">
      <c r="B70" t="s">
        <v>859</v>
      </c>
      <c r="C70" t="s">
        <v>860</v>
      </c>
      <c r="D70" t="s">
        <v>103</v>
      </c>
      <c r="E70" t="s">
        <v>126</v>
      </c>
      <c r="F70" t="s">
        <v>861</v>
      </c>
      <c r="G70" t="s">
        <v>387</v>
      </c>
      <c r="H70" t="s">
        <v>105</v>
      </c>
      <c r="I70" s="77">
        <v>676646</v>
      </c>
      <c r="J70" s="77">
        <v>946.5</v>
      </c>
      <c r="K70" s="77">
        <v>6404.4543899999999</v>
      </c>
      <c r="L70" s="77">
        <v>1.35</v>
      </c>
      <c r="M70" s="77">
        <v>2.5099999999999998</v>
      </c>
      <c r="N70" s="77">
        <v>0.4</v>
      </c>
    </row>
    <row r="71" spans="2:14">
      <c r="B71" t="s">
        <v>862</v>
      </c>
      <c r="C71" t="s">
        <v>863</v>
      </c>
      <c r="D71" t="s">
        <v>103</v>
      </c>
      <c r="E71" t="s">
        <v>126</v>
      </c>
      <c r="F71" t="s">
        <v>864</v>
      </c>
      <c r="G71" t="s">
        <v>387</v>
      </c>
      <c r="H71" t="s">
        <v>105</v>
      </c>
      <c r="I71" s="77">
        <v>407900</v>
      </c>
      <c r="J71" s="77">
        <v>554</v>
      </c>
      <c r="K71" s="77">
        <v>2259.7660000000001</v>
      </c>
      <c r="L71" s="77">
        <v>0</v>
      </c>
      <c r="M71" s="77">
        <v>0.89</v>
      </c>
      <c r="N71" s="77">
        <v>0.14000000000000001</v>
      </c>
    </row>
    <row r="72" spans="2:14">
      <c r="B72" t="s">
        <v>865</v>
      </c>
      <c r="C72" t="s">
        <v>866</v>
      </c>
      <c r="D72" t="s">
        <v>103</v>
      </c>
      <c r="E72" t="s">
        <v>126</v>
      </c>
      <c r="F72" t="s">
        <v>867</v>
      </c>
      <c r="G72" t="s">
        <v>387</v>
      </c>
      <c r="H72" t="s">
        <v>105</v>
      </c>
      <c r="I72" s="77">
        <v>5062</v>
      </c>
      <c r="J72" s="77">
        <v>17260</v>
      </c>
      <c r="K72" s="77">
        <v>873.70119999999997</v>
      </c>
      <c r="L72" s="77">
        <v>0.15</v>
      </c>
      <c r="M72" s="77">
        <v>0.34</v>
      </c>
      <c r="N72" s="77">
        <v>0.05</v>
      </c>
    </row>
    <row r="73" spans="2:14">
      <c r="B73" t="s">
        <v>868</v>
      </c>
      <c r="C73" t="s">
        <v>869</v>
      </c>
      <c r="D73" t="s">
        <v>103</v>
      </c>
      <c r="E73" t="s">
        <v>126</v>
      </c>
      <c r="F73" t="s">
        <v>870</v>
      </c>
      <c r="G73" t="s">
        <v>387</v>
      </c>
      <c r="H73" t="s">
        <v>105</v>
      </c>
      <c r="I73" s="77">
        <v>529828</v>
      </c>
      <c r="J73" s="77">
        <v>433.4</v>
      </c>
      <c r="K73" s="77">
        <v>2296.2745519999999</v>
      </c>
      <c r="L73" s="77">
        <v>0.63</v>
      </c>
      <c r="M73" s="77">
        <v>0.9</v>
      </c>
      <c r="N73" s="77">
        <v>0.14000000000000001</v>
      </c>
    </row>
    <row r="74" spans="2:14">
      <c r="B74" s="78" t="s">
        <v>871</v>
      </c>
      <c r="E74" s="16"/>
      <c r="F74" s="16"/>
      <c r="G74" s="16"/>
      <c r="I74" s="79">
        <v>0</v>
      </c>
      <c r="K74" s="79">
        <v>0</v>
      </c>
      <c r="M74" s="79">
        <v>0</v>
      </c>
      <c r="N74" s="79">
        <v>0</v>
      </c>
    </row>
    <row r="75" spans="2:14">
      <c r="B75" t="s">
        <v>226</v>
      </c>
      <c r="C75" t="s">
        <v>226</v>
      </c>
      <c r="E75" s="16"/>
      <c r="F75" s="16"/>
      <c r="G75" t="s">
        <v>226</v>
      </c>
      <c r="H75" t="s">
        <v>226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265</v>
      </c>
      <c r="E76" s="16"/>
      <c r="F76" s="16"/>
      <c r="G76" s="16"/>
      <c r="I76" s="79">
        <v>226849</v>
      </c>
      <c r="K76" s="79">
        <v>32694.102734799999</v>
      </c>
      <c r="M76" s="79">
        <v>12.84</v>
      </c>
      <c r="N76" s="79">
        <v>2.06</v>
      </c>
    </row>
    <row r="77" spans="2:14">
      <c r="B77" s="78" t="s">
        <v>338</v>
      </c>
      <c r="E77" s="16"/>
      <c r="F77" s="16"/>
      <c r="G77" s="16"/>
      <c r="I77" s="79">
        <v>0</v>
      </c>
      <c r="K77" s="79">
        <v>0</v>
      </c>
      <c r="M77" s="79">
        <v>0</v>
      </c>
      <c r="N77" s="79">
        <v>0</v>
      </c>
    </row>
    <row r="78" spans="2:14">
      <c r="B78" t="s">
        <v>226</v>
      </c>
      <c r="C78" t="s">
        <v>226</v>
      </c>
      <c r="E78" s="16"/>
      <c r="F78" s="16"/>
      <c r="G78" t="s">
        <v>226</v>
      </c>
      <c r="H78" t="s">
        <v>226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</row>
    <row r="79" spans="2:14">
      <c r="B79" s="78" t="s">
        <v>339</v>
      </c>
      <c r="E79" s="16"/>
      <c r="F79" s="16"/>
      <c r="G79" s="16"/>
      <c r="I79" s="79">
        <v>226849</v>
      </c>
      <c r="K79" s="79">
        <v>32694.102734799999</v>
      </c>
      <c r="M79" s="79">
        <v>12.84</v>
      </c>
      <c r="N79" s="79">
        <v>2.06</v>
      </c>
    </row>
    <row r="80" spans="2:14">
      <c r="B80" t="s">
        <v>872</v>
      </c>
      <c r="C80" t="s">
        <v>873</v>
      </c>
      <c r="D80" t="s">
        <v>342</v>
      </c>
      <c r="E80" t="s">
        <v>343</v>
      </c>
      <c r="F80" t="s">
        <v>874</v>
      </c>
      <c r="G80" t="s">
        <v>618</v>
      </c>
      <c r="H80" t="s">
        <v>109</v>
      </c>
      <c r="I80" s="77">
        <v>49813</v>
      </c>
      <c r="J80" s="77">
        <v>1874</v>
      </c>
      <c r="K80" s="77">
        <v>3263.5006875200002</v>
      </c>
      <c r="L80" s="77">
        <v>0</v>
      </c>
      <c r="M80" s="77">
        <v>1.28</v>
      </c>
      <c r="N80" s="77">
        <v>0.21</v>
      </c>
    </row>
    <row r="81" spans="2:14">
      <c r="B81" t="s">
        <v>875</v>
      </c>
      <c r="C81" t="s">
        <v>876</v>
      </c>
      <c r="D81" t="s">
        <v>342</v>
      </c>
      <c r="E81" t="s">
        <v>343</v>
      </c>
      <c r="F81" t="s">
        <v>877</v>
      </c>
      <c r="G81" t="s">
        <v>878</v>
      </c>
      <c r="H81" t="s">
        <v>109</v>
      </c>
      <c r="I81" s="77">
        <v>2860</v>
      </c>
      <c r="J81" s="77">
        <v>24169</v>
      </c>
      <c r="K81" s="77">
        <v>2416.5519663999999</v>
      </c>
      <c r="L81" s="77">
        <v>0</v>
      </c>
      <c r="M81" s="77">
        <v>0.95</v>
      </c>
      <c r="N81" s="77">
        <v>0.15</v>
      </c>
    </row>
    <row r="82" spans="2:14">
      <c r="B82" t="s">
        <v>879</v>
      </c>
      <c r="C82" t="s">
        <v>880</v>
      </c>
      <c r="D82" t="s">
        <v>342</v>
      </c>
      <c r="E82" t="s">
        <v>343</v>
      </c>
      <c r="F82" t="s">
        <v>881</v>
      </c>
      <c r="G82" t="s">
        <v>612</v>
      </c>
      <c r="H82" t="s">
        <v>109</v>
      </c>
      <c r="I82" s="77">
        <v>4765</v>
      </c>
      <c r="J82" s="77">
        <v>9378</v>
      </c>
      <c r="K82" s="77">
        <v>1562.2285032</v>
      </c>
      <c r="L82" s="77">
        <v>0</v>
      </c>
      <c r="M82" s="77">
        <v>0.61</v>
      </c>
      <c r="N82" s="77">
        <v>0.1</v>
      </c>
    </row>
    <row r="83" spans="2:14">
      <c r="B83" t="s">
        <v>882</v>
      </c>
      <c r="C83" t="s">
        <v>880</v>
      </c>
      <c r="D83" t="s">
        <v>342</v>
      </c>
      <c r="E83" t="s">
        <v>343</v>
      </c>
      <c r="F83" t="s">
        <v>881</v>
      </c>
      <c r="G83" t="s">
        <v>612</v>
      </c>
      <c r="H83" t="s">
        <v>109</v>
      </c>
      <c r="I83" s="77">
        <v>4540</v>
      </c>
      <c r="J83" s="77">
        <v>9378</v>
      </c>
      <c r="K83" s="77">
        <v>1488.4611551999999</v>
      </c>
      <c r="L83" s="77">
        <v>0</v>
      </c>
      <c r="M83" s="77">
        <v>0.57999999999999996</v>
      </c>
      <c r="N83" s="77">
        <v>0.09</v>
      </c>
    </row>
    <row r="84" spans="2:14">
      <c r="B84" t="s">
        <v>883</v>
      </c>
      <c r="C84" t="s">
        <v>884</v>
      </c>
      <c r="D84" t="s">
        <v>342</v>
      </c>
      <c r="E84" t="s">
        <v>343</v>
      </c>
      <c r="F84" t="s">
        <v>885</v>
      </c>
      <c r="G84" t="s">
        <v>886</v>
      </c>
      <c r="H84" t="s">
        <v>109</v>
      </c>
      <c r="I84" s="77">
        <v>6492</v>
      </c>
      <c r="J84" s="77">
        <v>6409</v>
      </c>
      <c r="K84" s="77">
        <v>1454.5886908800001</v>
      </c>
      <c r="L84" s="77">
        <v>0</v>
      </c>
      <c r="M84" s="77">
        <v>0.56999999999999995</v>
      </c>
      <c r="N84" s="77">
        <v>0.09</v>
      </c>
    </row>
    <row r="85" spans="2:14">
      <c r="B85" t="s">
        <v>887</v>
      </c>
      <c r="C85" t="s">
        <v>888</v>
      </c>
      <c r="D85" t="s">
        <v>342</v>
      </c>
      <c r="E85" t="s">
        <v>343</v>
      </c>
      <c r="F85" t="s">
        <v>889</v>
      </c>
      <c r="G85" t="s">
        <v>890</v>
      </c>
      <c r="H85" t="s">
        <v>109</v>
      </c>
      <c r="I85" s="77">
        <v>541</v>
      </c>
      <c r="J85" s="77">
        <v>96800</v>
      </c>
      <c r="K85" s="77">
        <v>1830.8132479999999</v>
      </c>
      <c r="L85" s="77">
        <v>0</v>
      </c>
      <c r="M85" s="77">
        <v>0.72</v>
      </c>
      <c r="N85" s="77">
        <v>0.12</v>
      </c>
    </row>
    <row r="86" spans="2:14">
      <c r="B86" t="s">
        <v>891</v>
      </c>
      <c r="C86" t="s">
        <v>892</v>
      </c>
      <c r="D86" t="s">
        <v>342</v>
      </c>
      <c r="E86" t="s">
        <v>343</v>
      </c>
      <c r="F86" t="s">
        <v>893</v>
      </c>
      <c r="G86" t="s">
        <v>890</v>
      </c>
      <c r="H86" t="s">
        <v>109</v>
      </c>
      <c r="I86" s="77">
        <v>47650</v>
      </c>
      <c r="J86" s="77">
        <v>1935</v>
      </c>
      <c r="K86" s="77">
        <v>3223.40814</v>
      </c>
      <c r="L86" s="77">
        <v>0</v>
      </c>
      <c r="M86" s="77">
        <v>1.27</v>
      </c>
      <c r="N86" s="77">
        <v>0.2</v>
      </c>
    </row>
    <row r="87" spans="2:14">
      <c r="B87" t="s">
        <v>894</v>
      </c>
      <c r="C87" t="s">
        <v>895</v>
      </c>
      <c r="D87" t="s">
        <v>342</v>
      </c>
      <c r="E87" t="s">
        <v>343</v>
      </c>
      <c r="F87" t="s">
        <v>896</v>
      </c>
      <c r="G87" t="s">
        <v>897</v>
      </c>
      <c r="H87" t="s">
        <v>109</v>
      </c>
      <c r="I87" s="77">
        <v>40067</v>
      </c>
      <c r="J87" s="77">
        <v>2986</v>
      </c>
      <c r="K87" s="77">
        <v>4182.61656752</v>
      </c>
      <c r="L87" s="77">
        <v>0</v>
      </c>
      <c r="M87" s="77">
        <v>1.64</v>
      </c>
      <c r="N87" s="77">
        <v>0.26</v>
      </c>
    </row>
    <row r="88" spans="2:14">
      <c r="B88" t="s">
        <v>898</v>
      </c>
      <c r="C88" t="s">
        <v>899</v>
      </c>
      <c r="D88" t="s">
        <v>342</v>
      </c>
      <c r="E88" t="s">
        <v>343</v>
      </c>
      <c r="F88" t="s">
        <v>900</v>
      </c>
      <c r="G88" t="s">
        <v>345</v>
      </c>
      <c r="H88" t="s">
        <v>109</v>
      </c>
      <c r="I88" s="77">
        <v>21226</v>
      </c>
      <c r="J88" s="77">
        <v>4995</v>
      </c>
      <c r="K88" s="77">
        <v>3706.5944952</v>
      </c>
      <c r="L88" s="77">
        <v>0</v>
      </c>
      <c r="M88" s="77">
        <v>1.46</v>
      </c>
      <c r="N88" s="77">
        <v>0.23</v>
      </c>
    </row>
    <row r="89" spans="2:14">
      <c r="B89" t="s">
        <v>901</v>
      </c>
      <c r="C89" t="s">
        <v>902</v>
      </c>
      <c r="D89" t="s">
        <v>903</v>
      </c>
      <c r="E89" t="s">
        <v>343</v>
      </c>
      <c r="F89" t="s">
        <v>904</v>
      </c>
      <c r="G89" t="s">
        <v>345</v>
      </c>
      <c r="H89" t="s">
        <v>109</v>
      </c>
      <c r="I89" s="77">
        <v>9798</v>
      </c>
      <c r="J89" s="77">
        <v>5367</v>
      </c>
      <c r="K89" s="77">
        <v>1838.4018753600001</v>
      </c>
      <c r="L89" s="77">
        <v>0</v>
      </c>
      <c r="M89" s="77">
        <v>0.72</v>
      </c>
      <c r="N89" s="77">
        <v>0.12</v>
      </c>
    </row>
    <row r="90" spans="2:14">
      <c r="B90" t="s">
        <v>905</v>
      </c>
      <c r="C90" t="s">
        <v>906</v>
      </c>
      <c r="D90" t="s">
        <v>903</v>
      </c>
      <c r="E90" t="s">
        <v>343</v>
      </c>
      <c r="F90" t="s">
        <v>907</v>
      </c>
      <c r="G90" t="s">
        <v>345</v>
      </c>
      <c r="H90" t="s">
        <v>109</v>
      </c>
      <c r="I90" s="77">
        <v>9530</v>
      </c>
      <c r="J90" s="77">
        <v>6960</v>
      </c>
      <c r="K90" s="77">
        <v>2318.8548479999999</v>
      </c>
      <c r="L90" s="77">
        <v>0</v>
      </c>
      <c r="M90" s="77">
        <v>0.91</v>
      </c>
      <c r="N90" s="77">
        <v>0.15</v>
      </c>
    </row>
    <row r="91" spans="2:14">
      <c r="B91" t="s">
        <v>908</v>
      </c>
      <c r="C91" t="s">
        <v>909</v>
      </c>
      <c r="D91" t="s">
        <v>903</v>
      </c>
      <c r="E91" t="s">
        <v>343</v>
      </c>
      <c r="F91" t="s">
        <v>910</v>
      </c>
      <c r="G91" t="s">
        <v>911</v>
      </c>
      <c r="H91" t="s">
        <v>109</v>
      </c>
      <c r="I91" s="77">
        <v>609</v>
      </c>
      <c r="J91" s="77">
        <v>92968</v>
      </c>
      <c r="K91" s="77">
        <v>1979.3482195199999</v>
      </c>
      <c r="L91" s="77">
        <v>0</v>
      </c>
      <c r="M91" s="77">
        <v>0.78</v>
      </c>
      <c r="N91" s="77">
        <v>0.12</v>
      </c>
    </row>
    <row r="92" spans="2:14">
      <c r="B92" t="s">
        <v>912</v>
      </c>
      <c r="C92" t="s">
        <v>913</v>
      </c>
      <c r="D92" t="s">
        <v>342</v>
      </c>
      <c r="E92" t="s">
        <v>343</v>
      </c>
      <c r="F92" t="s">
        <v>914</v>
      </c>
      <c r="G92" t="s">
        <v>911</v>
      </c>
      <c r="H92" t="s">
        <v>109</v>
      </c>
      <c r="I92" s="77">
        <v>27073</v>
      </c>
      <c r="J92" s="77">
        <v>2000</v>
      </c>
      <c r="K92" s="77">
        <v>1892.94416</v>
      </c>
      <c r="L92" s="77">
        <v>0</v>
      </c>
      <c r="M92" s="77">
        <v>0.74</v>
      </c>
      <c r="N92" s="77">
        <v>0.12</v>
      </c>
    </row>
    <row r="93" spans="2:14">
      <c r="B93" t="s">
        <v>915</v>
      </c>
      <c r="C93" t="s">
        <v>916</v>
      </c>
      <c r="D93" t="s">
        <v>342</v>
      </c>
      <c r="E93" t="s">
        <v>343</v>
      </c>
      <c r="F93" t="s">
        <v>917</v>
      </c>
      <c r="G93" t="s">
        <v>528</v>
      </c>
      <c r="H93" t="s">
        <v>109</v>
      </c>
      <c r="I93" s="77">
        <v>1885</v>
      </c>
      <c r="J93" s="77">
        <v>23305</v>
      </c>
      <c r="K93" s="77">
        <v>1535.790178</v>
      </c>
      <c r="L93" s="77">
        <v>0</v>
      </c>
      <c r="M93" s="77">
        <v>0.6</v>
      </c>
      <c r="N93" s="77">
        <v>0.1</v>
      </c>
    </row>
    <row r="94" spans="2:14">
      <c r="B94" t="s">
        <v>267</v>
      </c>
      <c r="E94" s="16"/>
      <c r="F94" s="16"/>
      <c r="G94" s="16"/>
    </row>
    <row r="95" spans="2:14">
      <c r="B95" t="s">
        <v>333</v>
      </c>
      <c r="E95" s="16"/>
      <c r="F95" s="16"/>
      <c r="G95" s="16"/>
    </row>
    <row r="96" spans="2:14">
      <c r="B96" t="s">
        <v>334</v>
      </c>
      <c r="E96" s="16"/>
      <c r="F96" s="16"/>
      <c r="G96" s="16"/>
    </row>
    <row r="97" spans="2:7">
      <c r="B97" t="s">
        <v>335</v>
      </c>
      <c r="E97" s="16"/>
      <c r="F97" s="16"/>
      <c r="G97" s="16"/>
    </row>
    <row r="98" spans="2:7">
      <c r="E98" s="16"/>
      <c r="F98" s="16"/>
      <c r="G98" s="16"/>
    </row>
    <row r="99" spans="2:7">
      <c r="E99" s="16"/>
      <c r="F99" s="16"/>
      <c r="G99" s="16"/>
    </row>
    <row r="100" spans="2:7">
      <c r="E100" s="16"/>
      <c r="F100" s="16"/>
      <c r="G100" s="16"/>
    </row>
    <row r="101" spans="2:7">
      <c r="E101" s="16"/>
      <c r="F101" s="16"/>
      <c r="G101" s="16"/>
    </row>
    <row r="102" spans="2:7">
      <c r="E102" s="16"/>
      <c r="F102" s="16"/>
      <c r="G102" s="16"/>
    </row>
    <row r="103" spans="2:7">
      <c r="E103" s="16"/>
      <c r="F103" s="16"/>
      <c r="G103" s="16"/>
    </row>
    <row r="104" spans="2:7">
      <c r="E104" s="16"/>
      <c r="F104" s="16"/>
      <c r="G104" s="16"/>
    </row>
    <row r="105" spans="2:7">
      <c r="E105" s="16"/>
      <c r="F105" s="16"/>
      <c r="G105" s="16"/>
    </row>
    <row r="106" spans="2:7">
      <c r="E106" s="16"/>
      <c r="F106" s="16"/>
      <c r="G106" s="16"/>
    </row>
    <row r="107" spans="2:7">
      <c r="E107" s="16"/>
      <c r="F107" s="16"/>
      <c r="G107" s="16"/>
    </row>
    <row r="108" spans="2:7">
      <c r="E108" s="16"/>
      <c r="F108" s="16"/>
      <c r="G108" s="16"/>
    </row>
    <row r="109" spans="2:7">
      <c r="E109" s="16"/>
      <c r="F109" s="16"/>
      <c r="G109" s="16"/>
    </row>
    <row r="110" spans="2:7">
      <c r="E110" s="16"/>
      <c r="F110" s="16"/>
      <c r="G110" s="16"/>
    </row>
    <row r="111" spans="2:7">
      <c r="E111" s="16"/>
      <c r="F111" s="16"/>
      <c r="G111" s="16"/>
    </row>
    <row r="112" spans="2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8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17759915</v>
      </c>
      <c r="I11" s="7"/>
      <c r="J11" s="76">
        <v>0</v>
      </c>
      <c r="K11" s="76">
        <v>318544.33462601498</v>
      </c>
      <c r="L11" s="7"/>
      <c r="M11" s="76">
        <v>100</v>
      </c>
      <c r="N11" s="76">
        <v>20.05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17415345</v>
      </c>
      <c r="J12" s="79">
        <v>0</v>
      </c>
      <c r="K12" s="79">
        <v>249039.92741959999</v>
      </c>
      <c r="M12" s="79">
        <v>78.180000000000007</v>
      </c>
      <c r="N12" s="79">
        <v>15.68</v>
      </c>
    </row>
    <row r="13" spans="2:63">
      <c r="B13" s="78" t="s">
        <v>918</v>
      </c>
      <c r="D13" s="16"/>
      <c r="E13" s="16"/>
      <c r="F13" s="16"/>
      <c r="G13" s="16"/>
      <c r="H13" s="79">
        <v>4133535</v>
      </c>
      <c r="J13" s="79">
        <v>0</v>
      </c>
      <c r="K13" s="79">
        <v>42507.710855999998</v>
      </c>
      <c r="M13" s="79">
        <v>13.34</v>
      </c>
      <c r="N13" s="79">
        <v>2.68</v>
      </c>
    </row>
    <row r="14" spans="2:63">
      <c r="B14" t="s">
        <v>919</v>
      </c>
      <c r="C14" t="s">
        <v>920</v>
      </c>
      <c r="D14" t="s">
        <v>103</v>
      </c>
      <c r="E14" t="s">
        <v>921</v>
      </c>
      <c r="F14" t="s">
        <v>922</v>
      </c>
      <c r="G14" t="s">
        <v>105</v>
      </c>
      <c r="H14" s="77">
        <v>482400</v>
      </c>
      <c r="I14" s="77">
        <v>1637</v>
      </c>
      <c r="J14" s="77">
        <v>0</v>
      </c>
      <c r="K14" s="77">
        <v>7896.8879999999999</v>
      </c>
      <c r="L14" s="77">
        <v>0.65</v>
      </c>
      <c r="M14" s="77">
        <v>2.48</v>
      </c>
      <c r="N14" s="77">
        <v>0.5</v>
      </c>
    </row>
    <row r="15" spans="2:63">
      <c r="B15" t="s">
        <v>923</v>
      </c>
      <c r="C15" t="s">
        <v>924</v>
      </c>
      <c r="D15" t="s">
        <v>103</v>
      </c>
      <c r="E15" t="s">
        <v>925</v>
      </c>
      <c r="F15" t="s">
        <v>922</v>
      </c>
      <c r="G15" t="s">
        <v>105</v>
      </c>
      <c r="H15" s="77">
        <v>1427636</v>
      </c>
      <c r="I15" s="77">
        <v>95.1</v>
      </c>
      <c r="J15" s="77">
        <v>0</v>
      </c>
      <c r="K15" s="77">
        <v>1357.681836</v>
      </c>
      <c r="L15" s="77">
        <v>0</v>
      </c>
      <c r="M15" s="77">
        <v>0.43</v>
      </c>
      <c r="N15" s="77">
        <v>0.09</v>
      </c>
    </row>
    <row r="16" spans="2:63">
      <c r="B16" t="s">
        <v>926</v>
      </c>
      <c r="C16" t="s">
        <v>927</v>
      </c>
      <c r="D16" t="s">
        <v>103</v>
      </c>
      <c r="E16" t="s">
        <v>928</v>
      </c>
      <c r="F16" t="s">
        <v>922</v>
      </c>
      <c r="G16" t="s">
        <v>105</v>
      </c>
      <c r="H16" s="77">
        <v>150000</v>
      </c>
      <c r="I16" s="77">
        <v>1275</v>
      </c>
      <c r="J16" s="77">
        <v>0</v>
      </c>
      <c r="K16" s="77">
        <v>1912.5</v>
      </c>
      <c r="L16" s="77">
        <v>0.43</v>
      </c>
      <c r="M16" s="77">
        <v>0.6</v>
      </c>
      <c r="N16" s="77">
        <v>0.12</v>
      </c>
    </row>
    <row r="17" spans="2:14">
      <c r="B17" t="s">
        <v>929</v>
      </c>
      <c r="C17" t="s">
        <v>930</v>
      </c>
      <c r="D17" t="s">
        <v>103</v>
      </c>
      <c r="E17" t="s">
        <v>931</v>
      </c>
      <c r="F17" t="s">
        <v>922</v>
      </c>
      <c r="G17" t="s">
        <v>105</v>
      </c>
      <c r="H17" s="77">
        <v>20481</v>
      </c>
      <c r="I17" s="77">
        <v>12520</v>
      </c>
      <c r="J17" s="77">
        <v>0</v>
      </c>
      <c r="K17" s="77">
        <v>2564.2212</v>
      </c>
      <c r="L17" s="77">
        <v>0.14000000000000001</v>
      </c>
      <c r="M17" s="77">
        <v>0.8</v>
      </c>
      <c r="N17" s="77">
        <v>0.16</v>
      </c>
    </row>
    <row r="18" spans="2:14">
      <c r="B18" t="s">
        <v>932</v>
      </c>
      <c r="C18" t="s">
        <v>933</v>
      </c>
      <c r="D18" t="s">
        <v>103</v>
      </c>
      <c r="E18" t="s">
        <v>931</v>
      </c>
      <c r="F18" t="s">
        <v>922</v>
      </c>
      <c r="G18" t="s">
        <v>105</v>
      </c>
      <c r="H18" s="77">
        <v>24442</v>
      </c>
      <c r="I18" s="77">
        <v>9383</v>
      </c>
      <c r="J18" s="77">
        <v>0</v>
      </c>
      <c r="K18" s="77">
        <v>2293.3928599999999</v>
      </c>
      <c r="L18" s="77">
        <v>0.03</v>
      </c>
      <c r="M18" s="77">
        <v>0.72</v>
      </c>
      <c r="N18" s="77">
        <v>0.14000000000000001</v>
      </c>
    </row>
    <row r="19" spans="2:14">
      <c r="B19" t="s">
        <v>934</v>
      </c>
      <c r="C19" t="s">
        <v>935</v>
      </c>
      <c r="D19" t="s">
        <v>103</v>
      </c>
      <c r="E19" t="s">
        <v>936</v>
      </c>
      <c r="F19" t="s">
        <v>922</v>
      </c>
      <c r="G19" t="s">
        <v>105</v>
      </c>
      <c r="H19" s="77">
        <v>817785</v>
      </c>
      <c r="I19" s="77">
        <v>692</v>
      </c>
      <c r="J19" s="77">
        <v>0</v>
      </c>
      <c r="K19" s="77">
        <v>5659.0721999999996</v>
      </c>
      <c r="L19" s="77">
        <v>0.14000000000000001</v>
      </c>
      <c r="M19" s="77">
        <v>1.78</v>
      </c>
      <c r="N19" s="77">
        <v>0.36</v>
      </c>
    </row>
    <row r="20" spans="2:14">
      <c r="B20" t="s">
        <v>937</v>
      </c>
      <c r="C20" t="s">
        <v>938</v>
      </c>
      <c r="D20" t="s">
        <v>103</v>
      </c>
      <c r="E20" t="s">
        <v>936</v>
      </c>
      <c r="F20" t="s">
        <v>922</v>
      </c>
      <c r="G20" t="s">
        <v>105</v>
      </c>
      <c r="H20" s="77">
        <v>313900</v>
      </c>
      <c r="I20" s="77">
        <v>1431</v>
      </c>
      <c r="J20" s="77">
        <v>0</v>
      </c>
      <c r="K20" s="77">
        <v>4491.9089999999997</v>
      </c>
      <c r="L20" s="77">
        <v>0.13</v>
      </c>
      <c r="M20" s="77">
        <v>1.41</v>
      </c>
      <c r="N20" s="77">
        <v>0.28000000000000003</v>
      </c>
    </row>
    <row r="21" spans="2:14">
      <c r="B21" t="s">
        <v>937</v>
      </c>
      <c r="C21" t="s">
        <v>938</v>
      </c>
      <c r="D21" t="s">
        <v>103</v>
      </c>
      <c r="E21" t="s">
        <v>936</v>
      </c>
      <c r="F21" t="s">
        <v>922</v>
      </c>
      <c r="G21" t="s">
        <v>105</v>
      </c>
      <c r="H21" s="77">
        <v>867046</v>
      </c>
      <c r="I21" s="77">
        <v>1431</v>
      </c>
      <c r="J21" s="77">
        <v>0</v>
      </c>
      <c r="K21" s="77">
        <v>12407.428260000001</v>
      </c>
      <c r="L21" s="77">
        <v>0.37</v>
      </c>
      <c r="M21" s="77">
        <v>3.9</v>
      </c>
      <c r="N21" s="77">
        <v>0.78</v>
      </c>
    </row>
    <row r="22" spans="2:14">
      <c r="B22" t="s">
        <v>939</v>
      </c>
      <c r="C22" t="s">
        <v>940</v>
      </c>
      <c r="D22" t="s">
        <v>103</v>
      </c>
      <c r="E22" t="s">
        <v>936</v>
      </c>
      <c r="F22" t="s">
        <v>922</v>
      </c>
      <c r="G22" t="s">
        <v>105</v>
      </c>
      <c r="H22" s="77">
        <v>29845</v>
      </c>
      <c r="I22" s="77">
        <v>13150</v>
      </c>
      <c r="J22" s="77">
        <v>0</v>
      </c>
      <c r="K22" s="77">
        <v>3924.6174999999998</v>
      </c>
      <c r="L22" s="77">
        <v>0.7</v>
      </c>
      <c r="M22" s="77">
        <v>1.23</v>
      </c>
      <c r="N22" s="77">
        <v>0.25</v>
      </c>
    </row>
    <row r="23" spans="2:14">
      <c r="B23" s="78" t="s">
        <v>941</v>
      </c>
      <c r="D23" s="16"/>
      <c r="E23" s="16"/>
      <c r="F23" s="16"/>
      <c r="G23" s="16"/>
      <c r="H23" s="79">
        <v>12816577</v>
      </c>
      <c r="J23" s="79">
        <v>0</v>
      </c>
      <c r="K23" s="79">
        <v>191449.73488999999</v>
      </c>
      <c r="M23" s="79">
        <v>60.1</v>
      </c>
      <c r="N23" s="79">
        <v>12.05</v>
      </c>
    </row>
    <row r="24" spans="2:14">
      <c r="B24" t="s">
        <v>942</v>
      </c>
      <c r="C24" t="s">
        <v>943</v>
      </c>
      <c r="D24" t="s">
        <v>103</v>
      </c>
      <c r="E24" t="s">
        <v>921</v>
      </c>
      <c r="F24" t="s">
        <v>922</v>
      </c>
      <c r="G24" t="s">
        <v>109</v>
      </c>
      <c r="H24" s="77">
        <v>62306</v>
      </c>
      <c r="I24" s="77">
        <v>2064</v>
      </c>
      <c r="J24" s="77">
        <v>0</v>
      </c>
      <c r="K24" s="77">
        <v>1285.99584</v>
      </c>
      <c r="L24" s="77">
        <v>0.06</v>
      </c>
      <c r="M24" s="77">
        <v>0.4</v>
      </c>
      <c r="N24" s="77">
        <v>0.08</v>
      </c>
    </row>
    <row r="25" spans="2:14">
      <c r="B25" t="s">
        <v>944</v>
      </c>
      <c r="C25" t="s">
        <v>945</v>
      </c>
      <c r="D25" t="s">
        <v>103</v>
      </c>
      <c r="E25" t="s">
        <v>921</v>
      </c>
      <c r="F25" t="s">
        <v>922</v>
      </c>
      <c r="G25" t="s">
        <v>105</v>
      </c>
      <c r="H25" s="77">
        <v>534963</v>
      </c>
      <c r="I25" s="77">
        <v>1212</v>
      </c>
      <c r="J25" s="77">
        <v>0</v>
      </c>
      <c r="K25" s="77">
        <v>6483.7515599999997</v>
      </c>
      <c r="L25" s="77">
        <v>3.5</v>
      </c>
      <c r="M25" s="77">
        <v>2.04</v>
      </c>
      <c r="N25" s="77">
        <v>0.41</v>
      </c>
    </row>
    <row r="26" spans="2:14">
      <c r="B26" t="s">
        <v>946</v>
      </c>
      <c r="C26" t="s">
        <v>947</v>
      </c>
      <c r="D26" t="s">
        <v>103</v>
      </c>
      <c r="E26" t="s">
        <v>921</v>
      </c>
      <c r="F26" t="s">
        <v>922</v>
      </c>
      <c r="G26" t="s">
        <v>105</v>
      </c>
      <c r="H26" s="77">
        <v>230000</v>
      </c>
      <c r="I26" s="77">
        <v>2661</v>
      </c>
      <c r="J26" s="77">
        <v>0</v>
      </c>
      <c r="K26" s="77">
        <v>6120.3</v>
      </c>
      <c r="L26" s="77">
        <v>0.19</v>
      </c>
      <c r="M26" s="77">
        <v>1.92</v>
      </c>
      <c r="N26" s="77">
        <v>0.39</v>
      </c>
    </row>
    <row r="27" spans="2:14">
      <c r="B27" t="s">
        <v>948</v>
      </c>
      <c r="C27" t="s">
        <v>949</v>
      </c>
      <c r="D27" t="s">
        <v>103</v>
      </c>
      <c r="E27" t="s">
        <v>921</v>
      </c>
      <c r="F27" t="s">
        <v>922</v>
      </c>
      <c r="G27" t="s">
        <v>105</v>
      </c>
      <c r="H27" s="77">
        <v>1280000</v>
      </c>
      <c r="I27" s="77">
        <v>749.1</v>
      </c>
      <c r="J27" s="77">
        <v>0</v>
      </c>
      <c r="K27" s="77">
        <v>9588.48</v>
      </c>
      <c r="L27" s="77">
        <v>2.68</v>
      </c>
      <c r="M27" s="77">
        <v>3.01</v>
      </c>
      <c r="N27" s="77">
        <v>0.6</v>
      </c>
    </row>
    <row r="28" spans="2:14">
      <c r="B28" t="s">
        <v>950</v>
      </c>
      <c r="C28" t="s">
        <v>951</v>
      </c>
      <c r="D28" t="s">
        <v>103</v>
      </c>
      <c r="E28" t="s">
        <v>928</v>
      </c>
      <c r="F28" t="s">
        <v>922</v>
      </c>
      <c r="G28" t="s">
        <v>109</v>
      </c>
      <c r="H28" s="77">
        <v>30695</v>
      </c>
      <c r="I28" s="77">
        <v>8235</v>
      </c>
      <c r="J28" s="77">
        <v>0</v>
      </c>
      <c r="K28" s="77">
        <v>2527.7332500000002</v>
      </c>
      <c r="L28" s="77">
        <v>0.2</v>
      </c>
      <c r="M28" s="77">
        <v>0.79</v>
      </c>
      <c r="N28" s="77">
        <v>0.16</v>
      </c>
    </row>
    <row r="29" spans="2:14">
      <c r="B29" t="s">
        <v>952</v>
      </c>
      <c r="C29" t="s">
        <v>953</v>
      </c>
      <c r="D29" t="s">
        <v>103</v>
      </c>
      <c r="E29" t="s">
        <v>928</v>
      </c>
      <c r="F29" t="s">
        <v>922</v>
      </c>
      <c r="G29" t="s">
        <v>105</v>
      </c>
      <c r="H29" s="77">
        <v>265723</v>
      </c>
      <c r="I29" s="77">
        <v>3923</v>
      </c>
      <c r="J29" s="77">
        <v>0</v>
      </c>
      <c r="K29" s="77">
        <v>10424.31329</v>
      </c>
      <c r="L29" s="77">
        <v>1.59</v>
      </c>
      <c r="M29" s="77">
        <v>3.27</v>
      </c>
      <c r="N29" s="77">
        <v>0.66</v>
      </c>
    </row>
    <row r="30" spans="2:14">
      <c r="B30" t="s">
        <v>954</v>
      </c>
      <c r="C30" t="s">
        <v>955</v>
      </c>
      <c r="D30" t="s">
        <v>103</v>
      </c>
      <c r="E30" t="s">
        <v>928</v>
      </c>
      <c r="F30" t="s">
        <v>922</v>
      </c>
      <c r="G30" t="s">
        <v>105</v>
      </c>
      <c r="H30" s="77">
        <v>118984</v>
      </c>
      <c r="I30" s="77">
        <v>11980</v>
      </c>
      <c r="J30" s="77">
        <v>0</v>
      </c>
      <c r="K30" s="77">
        <v>14254.2832</v>
      </c>
      <c r="L30" s="77">
        <v>0.52</v>
      </c>
      <c r="M30" s="77">
        <v>4.47</v>
      </c>
      <c r="N30" s="77">
        <v>0.9</v>
      </c>
    </row>
    <row r="31" spans="2:14">
      <c r="B31" t="s">
        <v>956</v>
      </c>
      <c r="C31" t="s">
        <v>957</v>
      </c>
      <c r="D31" t="s">
        <v>103</v>
      </c>
      <c r="E31" t="s">
        <v>928</v>
      </c>
      <c r="F31" t="s">
        <v>922</v>
      </c>
      <c r="G31" t="s">
        <v>105</v>
      </c>
      <c r="H31" s="77">
        <v>303695</v>
      </c>
      <c r="I31" s="77">
        <v>3961</v>
      </c>
      <c r="J31" s="77">
        <v>0</v>
      </c>
      <c r="K31" s="77">
        <v>12029.35895</v>
      </c>
      <c r="L31" s="77">
        <v>0.45</v>
      </c>
      <c r="M31" s="77">
        <v>3.78</v>
      </c>
      <c r="N31" s="77">
        <v>0.76</v>
      </c>
    </row>
    <row r="32" spans="2:14">
      <c r="B32" t="s">
        <v>958</v>
      </c>
      <c r="C32" t="s">
        <v>959</v>
      </c>
      <c r="D32" t="s">
        <v>103</v>
      </c>
      <c r="E32" t="s">
        <v>928</v>
      </c>
      <c r="F32" t="s">
        <v>922</v>
      </c>
      <c r="G32" t="s">
        <v>109</v>
      </c>
      <c r="H32" s="77">
        <v>35500</v>
      </c>
      <c r="I32" s="77">
        <v>20740</v>
      </c>
      <c r="J32" s="77">
        <v>0</v>
      </c>
      <c r="K32" s="77">
        <v>7362.7</v>
      </c>
      <c r="L32" s="77">
        <v>0.2</v>
      </c>
      <c r="M32" s="77">
        <v>2.31</v>
      </c>
      <c r="N32" s="77">
        <v>0.46</v>
      </c>
    </row>
    <row r="33" spans="2:14">
      <c r="B33" t="s">
        <v>960</v>
      </c>
      <c r="C33" t="s">
        <v>961</v>
      </c>
      <c r="D33" t="s">
        <v>103</v>
      </c>
      <c r="E33" t="s">
        <v>928</v>
      </c>
      <c r="F33" t="s">
        <v>922</v>
      </c>
      <c r="G33" t="s">
        <v>105</v>
      </c>
      <c r="H33" s="77">
        <v>29126</v>
      </c>
      <c r="I33" s="77">
        <v>27160</v>
      </c>
      <c r="J33" s="77">
        <v>0</v>
      </c>
      <c r="K33" s="77">
        <v>7910.6216000000004</v>
      </c>
      <c r="L33" s="77">
        <v>0.23</v>
      </c>
      <c r="M33" s="77">
        <v>2.48</v>
      </c>
      <c r="N33" s="77">
        <v>0.5</v>
      </c>
    </row>
    <row r="34" spans="2:14">
      <c r="B34" t="s">
        <v>962</v>
      </c>
      <c r="C34" t="s">
        <v>963</v>
      </c>
      <c r="D34" t="s">
        <v>103</v>
      </c>
      <c r="E34" t="s">
        <v>931</v>
      </c>
      <c r="F34" t="s">
        <v>922</v>
      </c>
      <c r="G34" t="s">
        <v>109</v>
      </c>
      <c r="H34" s="77">
        <v>123837</v>
      </c>
      <c r="I34" s="77">
        <v>8645</v>
      </c>
      <c r="J34" s="77">
        <v>0</v>
      </c>
      <c r="K34" s="77">
        <v>10705.70865</v>
      </c>
      <c r="L34" s="77">
        <v>0.26</v>
      </c>
      <c r="M34" s="77">
        <v>3.36</v>
      </c>
      <c r="N34" s="77">
        <v>0.67</v>
      </c>
    </row>
    <row r="35" spans="2:14">
      <c r="B35" t="s">
        <v>964</v>
      </c>
      <c r="C35" t="s">
        <v>965</v>
      </c>
      <c r="D35" t="s">
        <v>103</v>
      </c>
      <c r="E35" t="s">
        <v>931</v>
      </c>
      <c r="F35" t="s">
        <v>922</v>
      </c>
      <c r="G35" t="s">
        <v>105</v>
      </c>
      <c r="H35" s="77">
        <v>88652</v>
      </c>
      <c r="I35" s="77">
        <v>2684</v>
      </c>
      <c r="J35" s="77">
        <v>0</v>
      </c>
      <c r="K35" s="77">
        <v>2379.41968</v>
      </c>
      <c r="L35" s="77">
        <v>0.08</v>
      </c>
      <c r="M35" s="77">
        <v>0.75</v>
      </c>
      <c r="N35" s="77">
        <v>0.15</v>
      </c>
    </row>
    <row r="36" spans="2:14">
      <c r="B36" t="s">
        <v>966</v>
      </c>
      <c r="C36" t="s">
        <v>967</v>
      </c>
      <c r="D36" t="s">
        <v>103</v>
      </c>
      <c r="E36" t="s">
        <v>931</v>
      </c>
      <c r="F36" t="s">
        <v>922</v>
      </c>
      <c r="G36" t="s">
        <v>105</v>
      </c>
      <c r="H36" s="77">
        <v>650040</v>
      </c>
      <c r="I36" s="77">
        <v>2394</v>
      </c>
      <c r="J36" s="77">
        <v>0</v>
      </c>
      <c r="K36" s="77">
        <v>15561.9576</v>
      </c>
      <c r="L36" s="77">
        <v>1.08</v>
      </c>
      <c r="M36" s="77">
        <v>4.8899999999999997</v>
      </c>
      <c r="N36" s="77">
        <v>0.98</v>
      </c>
    </row>
    <row r="37" spans="2:14">
      <c r="B37" t="s">
        <v>968</v>
      </c>
      <c r="C37" t="s">
        <v>969</v>
      </c>
      <c r="D37" t="s">
        <v>103</v>
      </c>
      <c r="E37" t="s">
        <v>931</v>
      </c>
      <c r="F37" t="s">
        <v>922</v>
      </c>
      <c r="G37" t="s">
        <v>105</v>
      </c>
      <c r="H37" s="77">
        <v>36559</v>
      </c>
      <c r="I37" s="77">
        <v>8683</v>
      </c>
      <c r="J37" s="77">
        <v>0</v>
      </c>
      <c r="K37" s="77">
        <v>3174.41797</v>
      </c>
      <c r="L37" s="77">
        <v>1.38</v>
      </c>
      <c r="M37" s="77">
        <v>1</v>
      </c>
      <c r="N37" s="77">
        <v>0.2</v>
      </c>
    </row>
    <row r="38" spans="2:14">
      <c r="B38" t="s">
        <v>970</v>
      </c>
      <c r="C38" t="s">
        <v>971</v>
      </c>
      <c r="D38" t="s">
        <v>103</v>
      </c>
      <c r="E38" t="s">
        <v>936</v>
      </c>
      <c r="F38" t="s">
        <v>922</v>
      </c>
      <c r="G38" t="s">
        <v>105</v>
      </c>
      <c r="H38" s="77">
        <v>127400</v>
      </c>
      <c r="I38" s="77">
        <v>12430</v>
      </c>
      <c r="J38" s="77">
        <v>0</v>
      </c>
      <c r="K38" s="77">
        <v>15835.82</v>
      </c>
      <c r="L38" s="77">
        <v>1.78</v>
      </c>
      <c r="M38" s="77">
        <v>4.97</v>
      </c>
      <c r="N38" s="77">
        <v>1</v>
      </c>
    </row>
    <row r="39" spans="2:14">
      <c r="B39" t="s">
        <v>972</v>
      </c>
      <c r="C39" t="s">
        <v>973</v>
      </c>
      <c r="D39" t="s">
        <v>103</v>
      </c>
      <c r="E39" t="s">
        <v>936</v>
      </c>
      <c r="F39" t="s">
        <v>922</v>
      </c>
      <c r="G39" t="s">
        <v>105</v>
      </c>
      <c r="H39" s="77">
        <v>66560</v>
      </c>
      <c r="I39" s="77">
        <v>12000</v>
      </c>
      <c r="J39" s="77">
        <v>0</v>
      </c>
      <c r="K39" s="77">
        <v>7987.2</v>
      </c>
      <c r="L39" s="77">
        <v>0.61</v>
      </c>
      <c r="M39" s="77">
        <v>2.5099999999999998</v>
      </c>
      <c r="N39" s="77">
        <v>0.5</v>
      </c>
    </row>
    <row r="40" spans="2:14">
      <c r="B40" t="s">
        <v>974</v>
      </c>
      <c r="C40" t="s">
        <v>975</v>
      </c>
      <c r="D40" t="s">
        <v>103</v>
      </c>
      <c r="E40" t="s">
        <v>936</v>
      </c>
      <c r="F40" t="s">
        <v>922</v>
      </c>
      <c r="G40" t="s">
        <v>105</v>
      </c>
      <c r="H40" s="77">
        <v>651872</v>
      </c>
      <c r="I40" s="77">
        <v>1439</v>
      </c>
      <c r="J40" s="77">
        <v>0</v>
      </c>
      <c r="K40" s="77">
        <v>9380.4380799999999</v>
      </c>
      <c r="L40" s="77">
        <v>0.64</v>
      </c>
      <c r="M40" s="77">
        <v>2.94</v>
      </c>
      <c r="N40" s="77">
        <v>0.59</v>
      </c>
    </row>
    <row r="41" spans="2:14">
      <c r="B41" t="s">
        <v>976</v>
      </c>
      <c r="C41" t="s">
        <v>977</v>
      </c>
      <c r="D41" t="s">
        <v>103</v>
      </c>
      <c r="E41" t="s">
        <v>936</v>
      </c>
      <c r="F41" t="s">
        <v>922</v>
      </c>
      <c r="G41" t="s">
        <v>105</v>
      </c>
      <c r="H41" s="77">
        <v>170623</v>
      </c>
      <c r="I41" s="77">
        <v>5663</v>
      </c>
      <c r="J41" s="77">
        <v>0</v>
      </c>
      <c r="K41" s="77">
        <v>9662.3804899999996</v>
      </c>
      <c r="L41" s="77">
        <v>1.04</v>
      </c>
      <c r="M41" s="77">
        <v>3.03</v>
      </c>
      <c r="N41" s="77">
        <v>0.61</v>
      </c>
    </row>
    <row r="42" spans="2:14">
      <c r="B42" t="s">
        <v>978</v>
      </c>
      <c r="C42" t="s">
        <v>979</v>
      </c>
      <c r="D42" t="s">
        <v>103</v>
      </c>
      <c r="E42" t="s">
        <v>936</v>
      </c>
      <c r="F42" t="s">
        <v>922</v>
      </c>
      <c r="G42" t="s">
        <v>109</v>
      </c>
      <c r="H42" s="77">
        <v>608561</v>
      </c>
      <c r="I42" s="77">
        <v>1028</v>
      </c>
      <c r="J42" s="77">
        <v>0</v>
      </c>
      <c r="K42" s="77">
        <v>6256.0070800000003</v>
      </c>
      <c r="L42" s="77">
        <v>1.73</v>
      </c>
      <c r="M42" s="77">
        <v>1.96</v>
      </c>
      <c r="N42" s="77">
        <v>0.39</v>
      </c>
    </row>
    <row r="43" spans="2:14">
      <c r="B43" t="s">
        <v>980</v>
      </c>
      <c r="C43" t="s">
        <v>981</v>
      </c>
      <c r="D43" t="s">
        <v>103</v>
      </c>
      <c r="E43" t="s">
        <v>936</v>
      </c>
      <c r="F43" t="s">
        <v>922</v>
      </c>
      <c r="G43" t="s">
        <v>105</v>
      </c>
      <c r="H43" s="77">
        <v>7171872</v>
      </c>
      <c r="I43" s="77">
        <v>208</v>
      </c>
      <c r="J43" s="77">
        <v>0</v>
      </c>
      <c r="K43" s="77">
        <v>14917.493759999999</v>
      </c>
      <c r="L43" s="77">
        <v>4.38</v>
      </c>
      <c r="M43" s="77">
        <v>4.68</v>
      </c>
      <c r="N43" s="77">
        <v>0.94</v>
      </c>
    </row>
    <row r="44" spans="2:14">
      <c r="B44" t="s">
        <v>982</v>
      </c>
      <c r="C44" t="s">
        <v>983</v>
      </c>
      <c r="D44" t="s">
        <v>103</v>
      </c>
      <c r="E44" t="s">
        <v>936</v>
      </c>
      <c r="F44" t="s">
        <v>922</v>
      </c>
      <c r="G44" t="s">
        <v>105</v>
      </c>
      <c r="H44" s="77">
        <v>136095</v>
      </c>
      <c r="I44" s="77">
        <v>9995</v>
      </c>
      <c r="J44" s="77">
        <v>0</v>
      </c>
      <c r="K44" s="77">
        <v>13602.695250000001</v>
      </c>
      <c r="L44" s="77">
        <v>3.69</v>
      </c>
      <c r="M44" s="77">
        <v>4.2699999999999996</v>
      </c>
      <c r="N44" s="77">
        <v>0.86</v>
      </c>
    </row>
    <row r="45" spans="2:14">
      <c r="B45" t="s">
        <v>984</v>
      </c>
      <c r="C45" t="s">
        <v>985</v>
      </c>
      <c r="D45" t="s">
        <v>103</v>
      </c>
      <c r="E45" t="s">
        <v>936</v>
      </c>
      <c r="F45" t="s">
        <v>922</v>
      </c>
      <c r="G45" t="s">
        <v>105</v>
      </c>
      <c r="H45" s="77">
        <v>93514</v>
      </c>
      <c r="I45" s="77">
        <v>4276</v>
      </c>
      <c r="J45" s="77">
        <v>0</v>
      </c>
      <c r="K45" s="77">
        <v>3998.6586400000001</v>
      </c>
      <c r="L45" s="77">
        <v>1.34</v>
      </c>
      <c r="M45" s="77">
        <v>1.26</v>
      </c>
      <c r="N45" s="77">
        <v>0.25</v>
      </c>
    </row>
    <row r="46" spans="2:14">
      <c r="B46" s="78" t="s">
        <v>986</v>
      </c>
      <c r="D46" s="16"/>
      <c r="E46" s="16"/>
      <c r="F46" s="16"/>
      <c r="G46" s="16"/>
      <c r="H46" s="79">
        <v>465233</v>
      </c>
      <c r="J46" s="79">
        <v>0</v>
      </c>
      <c r="K46" s="79">
        <v>15082.481673599999</v>
      </c>
      <c r="M46" s="79">
        <v>4.7300000000000004</v>
      </c>
      <c r="N46" s="79">
        <v>0.95</v>
      </c>
    </row>
    <row r="47" spans="2:14">
      <c r="B47" t="s">
        <v>987</v>
      </c>
      <c r="C47" t="s">
        <v>988</v>
      </c>
      <c r="D47" t="s">
        <v>103</v>
      </c>
      <c r="E47" t="s">
        <v>928</v>
      </c>
      <c r="F47" t="s">
        <v>922</v>
      </c>
      <c r="G47" t="s">
        <v>105</v>
      </c>
      <c r="H47" s="77">
        <v>465233</v>
      </c>
      <c r="I47" s="77">
        <v>3241.92</v>
      </c>
      <c r="J47" s="77">
        <v>0</v>
      </c>
      <c r="K47" s="77">
        <v>15082.481673599999</v>
      </c>
      <c r="L47" s="77">
        <v>1.58</v>
      </c>
      <c r="M47" s="77">
        <v>4.7300000000000004</v>
      </c>
      <c r="N47" s="77">
        <v>0.95</v>
      </c>
    </row>
    <row r="48" spans="2:14">
      <c r="B48" s="78" t="s">
        <v>989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226</v>
      </c>
      <c r="C49" t="s">
        <v>226</v>
      </c>
      <c r="D49" s="16"/>
      <c r="E49" s="16"/>
      <c r="F49" t="s">
        <v>226</v>
      </c>
      <c r="G49" t="s">
        <v>226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608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226</v>
      </c>
      <c r="C51" t="s">
        <v>226</v>
      </c>
      <c r="D51" s="16"/>
      <c r="E51" s="16"/>
      <c r="F51" t="s">
        <v>226</v>
      </c>
      <c r="G51" t="s">
        <v>226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990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226</v>
      </c>
      <c r="C53" t="s">
        <v>226</v>
      </c>
      <c r="D53" s="16"/>
      <c r="E53" s="16"/>
      <c r="F53" t="s">
        <v>226</v>
      </c>
      <c r="G53" t="s">
        <v>226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265</v>
      </c>
      <c r="D54" s="16"/>
      <c r="E54" s="16"/>
      <c r="F54" s="16"/>
      <c r="G54" s="16"/>
      <c r="H54" s="79">
        <v>344570</v>
      </c>
      <c r="J54" s="79">
        <v>0</v>
      </c>
      <c r="K54" s="79">
        <v>69504.407206414995</v>
      </c>
      <c r="M54" s="79">
        <v>21.82</v>
      </c>
      <c r="N54" s="79">
        <v>4.38</v>
      </c>
    </row>
    <row r="55" spans="2:14">
      <c r="B55" s="78" t="s">
        <v>991</v>
      </c>
      <c r="D55" s="16"/>
      <c r="E55" s="16"/>
      <c r="F55" s="16"/>
      <c r="G55" s="16"/>
      <c r="H55" s="79">
        <v>319075</v>
      </c>
      <c r="J55" s="79">
        <v>0</v>
      </c>
      <c r="K55" s="79">
        <v>61626.160543614998</v>
      </c>
      <c r="M55" s="79">
        <v>19.350000000000001</v>
      </c>
      <c r="N55" s="79">
        <v>3.88</v>
      </c>
    </row>
    <row r="56" spans="2:14">
      <c r="B56" t="s">
        <v>992</v>
      </c>
      <c r="C56" t="s">
        <v>993</v>
      </c>
      <c r="D56" t="s">
        <v>342</v>
      </c>
      <c r="E56" t="s">
        <v>994</v>
      </c>
      <c r="F56" t="s">
        <v>618</v>
      </c>
      <c r="G56" t="s">
        <v>109</v>
      </c>
      <c r="H56" s="77">
        <v>21225</v>
      </c>
      <c r="I56" s="77">
        <v>4352</v>
      </c>
      <c r="J56" s="77">
        <v>0</v>
      </c>
      <c r="K56" s="77">
        <v>3229.2971520000001</v>
      </c>
      <c r="L56" s="77">
        <v>0</v>
      </c>
      <c r="M56" s="77">
        <v>1.01</v>
      </c>
      <c r="N56" s="77">
        <v>0.2</v>
      </c>
    </row>
    <row r="57" spans="2:14">
      <c r="B57" t="s">
        <v>995</v>
      </c>
      <c r="C57" t="s">
        <v>996</v>
      </c>
      <c r="D57" t="s">
        <v>342</v>
      </c>
      <c r="E57" t="s">
        <v>997</v>
      </c>
      <c r="F57" t="s">
        <v>890</v>
      </c>
      <c r="G57" t="s">
        <v>109</v>
      </c>
      <c r="H57" s="77">
        <v>20790</v>
      </c>
      <c r="I57" s="77">
        <v>3284</v>
      </c>
      <c r="J57" s="77">
        <v>0</v>
      </c>
      <c r="K57" s="77">
        <v>2386.8716255999998</v>
      </c>
      <c r="L57" s="77">
        <v>0</v>
      </c>
      <c r="M57" s="77">
        <v>0.75</v>
      </c>
      <c r="N57" s="77">
        <v>0.15</v>
      </c>
    </row>
    <row r="58" spans="2:14">
      <c r="B58" t="s">
        <v>998</v>
      </c>
      <c r="C58" t="s">
        <v>999</v>
      </c>
      <c r="D58" t="s">
        <v>903</v>
      </c>
      <c r="E58" t="s">
        <v>1000</v>
      </c>
      <c r="F58" t="s">
        <v>890</v>
      </c>
      <c r="G58" t="s">
        <v>109</v>
      </c>
      <c r="H58" s="77">
        <v>3250</v>
      </c>
      <c r="I58" s="77">
        <v>13764</v>
      </c>
      <c r="J58" s="77">
        <v>0</v>
      </c>
      <c r="K58" s="77">
        <v>1563.8656800000001</v>
      </c>
      <c r="L58" s="77">
        <v>0</v>
      </c>
      <c r="M58" s="77">
        <v>0.49</v>
      </c>
      <c r="N58" s="77">
        <v>0.1</v>
      </c>
    </row>
    <row r="59" spans="2:14">
      <c r="B59" t="s">
        <v>1001</v>
      </c>
      <c r="C59" t="s">
        <v>999</v>
      </c>
      <c r="D59" t="s">
        <v>903</v>
      </c>
      <c r="E59" t="s">
        <v>1000</v>
      </c>
      <c r="F59" t="s">
        <v>890</v>
      </c>
      <c r="G59" t="s">
        <v>109</v>
      </c>
      <c r="H59" s="77">
        <v>16221</v>
      </c>
      <c r="I59" s="77">
        <v>13764</v>
      </c>
      <c r="J59" s="77">
        <v>0</v>
      </c>
      <c r="K59" s="77">
        <v>7805.37390624</v>
      </c>
      <c r="L59" s="77">
        <v>0</v>
      </c>
      <c r="M59" s="77">
        <v>2.4500000000000002</v>
      </c>
      <c r="N59" s="77">
        <v>0.49</v>
      </c>
    </row>
    <row r="60" spans="2:14">
      <c r="B60" t="s">
        <v>1002</v>
      </c>
      <c r="C60" t="s">
        <v>1003</v>
      </c>
      <c r="D60" t="s">
        <v>342</v>
      </c>
      <c r="E60" t="s">
        <v>1004</v>
      </c>
      <c r="F60" t="s">
        <v>890</v>
      </c>
      <c r="G60" t="s">
        <v>109</v>
      </c>
      <c r="H60" s="77">
        <v>7865</v>
      </c>
      <c r="I60" s="77">
        <v>4790</v>
      </c>
      <c r="J60" s="77">
        <v>0</v>
      </c>
      <c r="K60" s="77">
        <v>1317.0603160000001</v>
      </c>
      <c r="L60" s="77">
        <v>0</v>
      </c>
      <c r="M60" s="77">
        <v>0.41</v>
      </c>
      <c r="N60" s="77">
        <v>0.08</v>
      </c>
    </row>
    <row r="61" spans="2:14">
      <c r="B61" t="s">
        <v>1005</v>
      </c>
      <c r="C61" t="s">
        <v>1006</v>
      </c>
      <c r="D61" t="s">
        <v>126</v>
      </c>
      <c r="E61" t="s">
        <v>1007</v>
      </c>
      <c r="F61" t="s">
        <v>890</v>
      </c>
      <c r="G61" t="s">
        <v>113</v>
      </c>
      <c r="H61" s="77">
        <v>3075</v>
      </c>
      <c r="I61" s="77">
        <v>19419</v>
      </c>
      <c r="J61" s="77">
        <v>0</v>
      </c>
      <c r="K61" s="77">
        <v>2380.1174070749998</v>
      </c>
      <c r="L61" s="77">
        <v>0</v>
      </c>
      <c r="M61" s="77">
        <v>0.75</v>
      </c>
      <c r="N61" s="77">
        <v>0.15</v>
      </c>
    </row>
    <row r="62" spans="2:14">
      <c r="B62" t="s">
        <v>1008</v>
      </c>
      <c r="C62" t="s">
        <v>1009</v>
      </c>
      <c r="D62" t="s">
        <v>342</v>
      </c>
      <c r="E62" t="s">
        <v>1010</v>
      </c>
      <c r="F62" t="s">
        <v>890</v>
      </c>
      <c r="G62" t="s">
        <v>109</v>
      </c>
      <c r="H62" s="77">
        <v>5631</v>
      </c>
      <c r="I62" s="77">
        <v>8186</v>
      </c>
      <c r="J62" s="77">
        <v>0</v>
      </c>
      <c r="K62" s="77">
        <v>1611.4939953600001</v>
      </c>
      <c r="L62" s="77">
        <v>0</v>
      </c>
      <c r="M62" s="77">
        <v>0.51</v>
      </c>
      <c r="N62" s="77">
        <v>0.1</v>
      </c>
    </row>
    <row r="63" spans="2:14">
      <c r="B63" t="s">
        <v>1011</v>
      </c>
      <c r="C63" t="s">
        <v>1012</v>
      </c>
      <c r="D63" t="s">
        <v>636</v>
      </c>
      <c r="E63" t="s">
        <v>1013</v>
      </c>
      <c r="F63" t="s">
        <v>890</v>
      </c>
      <c r="G63" t="s">
        <v>109</v>
      </c>
      <c r="H63" s="77">
        <v>19990</v>
      </c>
      <c r="I63" s="77">
        <v>8360</v>
      </c>
      <c r="J63" s="77">
        <v>0</v>
      </c>
      <c r="K63" s="77">
        <v>5842.3893440000002</v>
      </c>
      <c r="L63" s="77">
        <v>0</v>
      </c>
      <c r="M63" s="77">
        <v>1.83</v>
      </c>
      <c r="N63" s="77">
        <v>0.37</v>
      </c>
    </row>
    <row r="64" spans="2:14">
      <c r="B64" t="s">
        <v>1014</v>
      </c>
      <c r="C64" t="s">
        <v>1015</v>
      </c>
      <c r="D64" t="s">
        <v>342</v>
      </c>
      <c r="E64" t="s">
        <v>994</v>
      </c>
      <c r="F64" t="s">
        <v>890</v>
      </c>
      <c r="G64" t="s">
        <v>109</v>
      </c>
      <c r="H64" s="77">
        <v>3130</v>
      </c>
      <c r="I64" s="77">
        <v>21324</v>
      </c>
      <c r="J64" s="77">
        <v>0</v>
      </c>
      <c r="K64" s="77">
        <v>2333.3744351999999</v>
      </c>
      <c r="L64" s="77">
        <v>0</v>
      </c>
      <c r="M64" s="77">
        <v>0.73</v>
      </c>
      <c r="N64" s="77">
        <v>0.15</v>
      </c>
    </row>
    <row r="65" spans="2:14">
      <c r="B65" t="s">
        <v>1016</v>
      </c>
      <c r="C65" t="s">
        <v>1017</v>
      </c>
      <c r="D65" t="s">
        <v>342</v>
      </c>
      <c r="E65" t="s">
        <v>1018</v>
      </c>
      <c r="F65" t="s">
        <v>890</v>
      </c>
      <c r="G65" t="s">
        <v>109</v>
      </c>
      <c r="H65" s="77">
        <v>12995</v>
      </c>
      <c r="I65" s="77">
        <v>5573</v>
      </c>
      <c r="J65" s="77">
        <v>0</v>
      </c>
      <c r="K65" s="77">
        <v>2531.8428795999998</v>
      </c>
      <c r="L65" s="77">
        <v>0</v>
      </c>
      <c r="M65" s="77">
        <v>0.79</v>
      </c>
      <c r="N65" s="77">
        <v>0.16</v>
      </c>
    </row>
    <row r="66" spans="2:14">
      <c r="B66" t="s">
        <v>1019</v>
      </c>
      <c r="C66" t="s">
        <v>1020</v>
      </c>
      <c r="D66" t="s">
        <v>342</v>
      </c>
      <c r="E66" t="s">
        <v>1021</v>
      </c>
      <c r="F66" t="s">
        <v>890</v>
      </c>
      <c r="G66" t="s">
        <v>109</v>
      </c>
      <c r="H66" s="77">
        <v>42770</v>
      </c>
      <c r="I66" s="77">
        <v>5200</v>
      </c>
      <c r="J66" s="77">
        <v>0</v>
      </c>
      <c r="K66" s="77">
        <v>7775.2438400000001</v>
      </c>
      <c r="L66" s="77">
        <v>0</v>
      </c>
      <c r="M66" s="77">
        <v>2.44</v>
      </c>
      <c r="N66" s="77">
        <v>0.49</v>
      </c>
    </row>
    <row r="67" spans="2:14">
      <c r="B67" t="s">
        <v>1022</v>
      </c>
      <c r="C67" t="s">
        <v>1023</v>
      </c>
      <c r="D67" t="s">
        <v>342</v>
      </c>
      <c r="E67" t="s">
        <v>1021</v>
      </c>
      <c r="F67" t="s">
        <v>890</v>
      </c>
      <c r="G67" t="s">
        <v>109</v>
      </c>
      <c r="H67" s="77">
        <v>62810</v>
      </c>
      <c r="I67" s="77">
        <v>2451</v>
      </c>
      <c r="J67" s="77">
        <v>0</v>
      </c>
      <c r="K67" s="77">
        <v>5381.9979575999996</v>
      </c>
      <c r="L67" s="77">
        <v>0</v>
      </c>
      <c r="M67" s="77">
        <v>1.69</v>
      </c>
      <c r="N67" s="77">
        <v>0.34</v>
      </c>
    </row>
    <row r="68" spans="2:14">
      <c r="B68" t="s">
        <v>1024</v>
      </c>
      <c r="C68" t="s">
        <v>1025</v>
      </c>
      <c r="D68" t="s">
        <v>342</v>
      </c>
      <c r="E68" t="s">
        <v>1026</v>
      </c>
      <c r="F68" t="s">
        <v>345</v>
      </c>
      <c r="G68" t="s">
        <v>109</v>
      </c>
      <c r="H68" s="77">
        <v>4763</v>
      </c>
      <c r="I68" s="77">
        <v>13678</v>
      </c>
      <c r="J68" s="77">
        <v>0</v>
      </c>
      <c r="K68" s="77">
        <v>2277.5850574400001</v>
      </c>
      <c r="L68" s="77">
        <v>0</v>
      </c>
      <c r="M68" s="77">
        <v>0.71</v>
      </c>
      <c r="N68" s="77">
        <v>0.14000000000000001</v>
      </c>
    </row>
    <row r="69" spans="2:14">
      <c r="B69" t="s">
        <v>1027</v>
      </c>
      <c r="C69" t="s">
        <v>1028</v>
      </c>
      <c r="D69" t="s">
        <v>342</v>
      </c>
      <c r="E69" t="s">
        <v>1029</v>
      </c>
      <c r="F69" t="s">
        <v>911</v>
      </c>
      <c r="G69" t="s">
        <v>109</v>
      </c>
      <c r="H69" s="77">
        <v>27200</v>
      </c>
      <c r="I69" s="77">
        <v>4108</v>
      </c>
      <c r="J69" s="77">
        <v>0</v>
      </c>
      <c r="K69" s="77">
        <v>3906.3464960000001</v>
      </c>
      <c r="L69" s="77">
        <v>0</v>
      </c>
      <c r="M69" s="77">
        <v>1.23</v>
      </c>
      <c r="N69" s="77">
        <v>0.25</v>
      </c>
    </row>
    <row r="70" spans="2:14">
      <c r="B70" t="s">
        <v>1030</v>
      </c>
      <c r="C70" t="s">
        <v>1031</v>
      </c>
      <c r="D70" t="s">
        <v>342</v>
      </c>
      <c r="E70" t="s">
        <v>1032</v>
      </c>
      <c r="F70" t="s">
        <v>678</v>
      </c>
      <c r="G70" t="s">
        <v>109</v>
      </c>
      <c r="H70" s="77">
        <v>36820</v>
      </c>
      <c r="I70" s="77">
        <v>1848</v>
      </c>
      <c r="J70" s="77">
        <v>0</v>
      </c>
      <c r="K70" s="77">
        <v>2378.7958656000001</v>
      </c>
      <c r="L70" s="77">
        <v>0</v>
      </c>
      <c r="M70" s="77">
        <v>0.75</v>
      </c>
      <c r="N70" s="77">
        <v>0.15</v>
      </c>
    </row>
    <row r="71" spans="2:14">
      <c r="B71" t="s">
        <v>1033</v>
      </c>
      <c r="C71" t="s">
        <v>1034</v>
      </c>
      <c r="D71" t="s">
        <v>1035</v>
      </c>
      <c r="E71" t="s">
        <v>1036</v>
      </c>
      <c r="F71" t="s">
        <v>922</v>
      </c>
      <c r="G71" t="s">
        <v>113</v>
      </c>
      <c r="H71" s="77">
        <v>30540</v>
      </c>
      <c r="I71" s="77">
        <v>7315</v>
      </c>
      <c r="J71" s="77">
        <v>0</v>
      </c>
      <c r="K71" s="77">
        <v>8904.5045859000002</v>
      </c>
      <c r="L71" s="77">
        <v>0</v>
      </c>
      <c r="M71" s="77">
        <v>2.8</v>
      </c>
      <c r="N71" s="77">
        <v>0.56000000000000005</v>
      </c>
    </row>
    <row r="72" spans="2:14">
      <c r="B72" s="78" t="s">
        <v>1037</v>
      </c>
      <c r="D72" s="16"/>
      <c r="E72" s="16"/>
      <c r="F72" s="16"/>
      <c r="G72" s="16"/>
      <c r="H72" s="79">
        <v>25495</v>
      </c>
      <c r="J72" s="79">
        <v>0</v>
      </c>
      <c r="K72" s="79">
        <v>7878.2466628000002</v>
      </c>
      <c r="M72" s="79">
        <v>2.4700000000000002</v>
      </c>
      <c r="N72" s="79">
        <v>0.5</v>
      </c>
    </row>
    <row r="73" spans="2:14">
      <c r="B73" t="s">
        <v>1038</v>
      </c>
      <c r="C73" t="s">
        <v>1039</v>
      </c>
      <c r="D73" t="s">
        <v>342</v>
      </c>
      <c r="E73" t="s">
        <v>1026</v>
      </c>
      <c r="F73" t="s">
        <v>890</v>
      </c>
      <c r="G73" t="s">
        <v>109</v>
      </c>
      <c r="H73" s="77">
        <v>25495</v>
      </c>
      <c r="I73" s="77">
        <v>8839</v>
      </c>
      <c r="J73" s="77">
        <v>0</v>
      </c>
      <c r="K73" s="77">
        <v>7878.2466628000002</v>
      </c>
      <c r="L73" s="77">
        <v>0</v>
      </c>
      <c r="M73" s="77">
        <v>2.4700000000000002</v>
      </c>
      <c r="N73" s="77">
        <v>0.5</v>
      </c>
    </row>
    <row r="74" spans="2:14">
      <c r="B74" s="78" t="s">
        <v>608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226</v>
      </c>
      <c r="C75" t="s">
        <v>226</v>
      </c>
      <c r="D75" s="16"/>
      <c r="E75" s="16"/>
      <c r="F75" t="s">
        <v>226</v>
      </c>
      <c r="G75" t="s">
        <v>226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990</v>
      </c>
      <c r="D76" s="16"/>
      <c r="E76" s="16"/>
      <c r="F76" s="16"/>
      <c r="G76" s="16"/>
      <c r="H76" s="79">
        <v>0</v>
      </c>
      <c r="J76" s="79">
        <v>0</v>
      </c>
      <c r="K76" s="79">
        <v>0</v>
      </c>
      <c r="M76" s="79">
        <v>0</v>
      </c>
      <c r="N76" s="79">
        <v>0</v>
      </c>
    </row>
    <row r="77" spans="2:14">
      <c r="B77" t="s">
        <v>226</v>
      </c>
      <c r="C77" t="s">
        <v>226</v>
      </c>
      <c r="D77" s="16"/>
      <c r="E77" s="16"/>
      <c r="F77" t="s">
        <v>226</v>
      </c>
      <c r="G77" t="s">
        <v>226</v>
      </c>
      <c r="H77" s="77">
        <v>0</v>
      </c>
      <c r="I77" s="77">
        <v>0</v>
      </c>
      <c r="K77" s="77">
        <v>0</v>
      </c>
      <c r="L77" s="77">
        <v>0</v>
      </c>
      <c r="M77" s="77">
        <v>0</v>
      </c>
      <c r="N77" s="77">
        <v>0</v>
      </c>
    </row>
    <row r="78" spans="2:14">
      <c r="B78" t="s">
        <v>267</v>
      </c>
      <c r="D78" s="16"/>
      <c r="E78" s="16"/>
      <c r="F78" s="16"/>
      <c r="G78" s="16"/>
    </row>
    <row r="79" spans="2:14">
      <c r="B79" t="s">
        <v>333</v>
      </c>
      <c r="D79" s="16"/>
      <c r="E79" s="16"/>
      <c r="F79" s="16"/>
      <c r="G79" s="16"/>
    </row>
    <row r="80" spans="2:14">
      <c r="B80" t="s">
        <v>334</v>
      </c>
      <c r="D80" s="16"/>
      <c r="E80" s="16"/>
      <c r="F80" s="16"/>
      <c r="G80" s="16"/>
    </row>
    <row r="81" spans="2:7">
      <c r="B81" t="s">
        <v>335</v>
      </c>
      <c r="D81" s="16"/>
      <c r="E81" s="16"/>
      <c r="F81" s="16"/>
      <c r="G81" s="16"/>
    </row>
    <row r="82" spans="2:7">
      <c r="B82" t="s">
        <v>715</v>
      </c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4609292.91</v>
      </c>
      <c r="K11" s="7"/>
      <c r="L11" s="76">
        <v>20696.942307214402</v>
      </c>
      <c r="M11" s="7"/>
      <c r="N11" s="76">
        <v>100</v>
      </c>
      <c r="O11" s="76">
        <v>1.3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4570745</v>
      </c>
      <c r="L12" s="79">
        <v>6474.0032179999998</v>
      </c>
      <c r="N12" s="79">
        <v>31.28</v>
      </c>
      <c r="O12" s="79">
        <v>0.41</v>
      </c>
    </row>
    <row r="13" spans="2:65">
      <c r="B13" s="78" t="s">
        <v>1040</v>
      </c>
      <c r="C13" s="16"/>
      <c r="D13" s="16"/>
      <c r="E13" s="16"/>
      <c r="J13" s="79">
        <v>4570745</v>
      </c>
      <c r="L13" s="79">
        <v>6474.0032179999998</v>
      </c>
      <c r="N13" s="79">
        <v>31.28</v>
      </c>
      <c r="O13" s="79">
        <v>0.41</v>
      </c>
    </row>
    <row r="14" spans="2:65">
      <c r="B14" t="s">
        <v>1041</v>
      </c>
      <c r="C14" t="s">
        <v>1042</v>
      </c>
      <c r="D14" t="s">
        <v>103</v>
      </c>
      <c r="E14" t="s">
        <v>925</v>
      </c>
      <c r="F14" t="s">
        <v>126</v>
      </c>
      <c r="G14" t="s">
        <v>226</v>
      </c>
      <c r="H14" t="s">
        <v>227</v>
      </c>
      <c r="I14" t="s">
        <v>105</v>
      </c>
      <c r="J14" s="77">
        <v>4570745</v>
      </c>
      <c r="K14" s="77">
        <v>141.63999999999999</v>
      </c>
      <c r="L14" s="77">
        <v>6474.0032179999998</v>
      </c>
      <c r="M14" s="77">
        <v>0</v>
      </c>
      <c r="N14" s="77">
        <v>31.28</v>
      </c>
      <c r="O14" s="77">
        <v>0.41</v>
      </c>
    </row>
    <row r="15" spans="2:65">
      <c r="B15" s="78" t="s">
        <v>265</v>
      </c>
      <c r="C15" s="16"/>
      <c r="D15" s="16"/>
      <c r="E15" s="16"/>
      <c r="J15" s="79">
        <v>38547.910000000003</v>
      </c>
      <c r="L15" s="79">
        <v>14222.9390892144</v>
      </c>
      <c r="N15" s="79">
        <v>68.72</v>
      </c>
      <c r="O15" s="79">
        <v>0.9</v>
      </c>
    </row>
    <row r="16" spans="2:65">
      <c r="B16" s="78" t="s">
        <v>1043</v>
      </c>
      <c r="C16" s="16"/>
      <c r="D16" s="16"/>
      <c r="E16" s="16"/>
      <c r="J16" s="79">
        <v>38547.910000000003</v>
      </c>
      <c r="L16" s="79">
        <v>14222.9390892144</v>
      </c>
      <c r="N16" s="79">
        <v>68.72</v>
      </c>
      <c r="O16" s="79">
        <v>0.9</v>
      </c>
    </row>
    <row r="17" spans="2:15">
      <c r="B17" t="s">
        <v>1044</v>
      </c>
      <c r="C17" t="s">
        <v>1045</v>
      </c>
      <c r="D17" t="s">
        <v>1046</v>
      </c>
      <c r="E17" t="s">
        <v>1047</v>
      </c>
      <c r="F17" t="s">
        <v>890</v>
      </c>
      <c r="G17" t="s">
        <v>226</v>
      </c>
      <c r="H17" t="s">
        <v>227</v>
      </c>
      <c r="I17" t="s">
        <v>109</v>
      </c>
      <c r="J17" s="77">
        <v>38547.910000000003</v>
      </c>
      <c r="K17" s="77">
        <v>10554</v>
      </c>
      <c r="L17" s="77">
        <v>14222.9390892144</v>
      </c>
      <c r="M17" s="77">
        <v>0</v>
      </c>
      <c r="N17" s="77">
        <v>68.72</v>
      </c>
      <c r="O17" s="77">
        <v>0.9</v>
      </c>
    </row>
    <row r="18" spans="2:15">
      <c r="B18" t="s">
        <v>267</v>
      </c>
      <c r="C18" s="16"/>
      <c r="D18" s="16"/>
      <c r="E18" s="16"/>
    </row>
    <row r="19" spans="2:15">
      <c r="B19" t="s">
        <v>333</v>
      </c>
      <c r="C19" s="16"/>
      <c r="D19" s="16"/>
      <c r="E19" s="16"/>
    </row>
    <row r="20" spans="2:15">
      <c r="B20" t="s">
        <v>334</v>
      </c>
      <c r="C20" s="16"/>
      <c r="D20" s="16"/>
      <c r="E20" s="16"/>
    </row>
    <row r="21" spans="2:15">
      <c r="B21" t="s">
        <v>335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1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f>G12</f>
        <v>132800</v>
      </c>
      <c r="H11" s="7"/>
      <c r="I11" s="76">
        <f>I12</f>
        <v>43.226399999999998</v>
      </c>
      <c r="J11" s="25"/>
      <c r="K11" s="76">
        <f>K12</f>
        <v>100</v>
      </c>
      <c r="L11" s="76">
        <f>L12</f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132800</v>
      </c>
      <c r="I12" s="79">
        <v>43.226399999999998</v>
      </c>
      <c r="K12" s="79">
        <v>100</v>
      </c>
      <c r="L12" s="79">
        <v>0</v>
      </c>
    </row>
    <row r="13" spans="2:60">
      <c r="B13" s="78" t="s">
        <v>1048</v>
      </c>
      <c r="D13" s="16"/>
      <c r="E13" s="16"/>
      <c r="G13" s="79">
        <v>132800</v>
      </c>
      <c r="I13" s="79">
        <v>43.226399999999998</v>
      </c>
      <c r="K13" s="79">
        <v>100</v>
      </c>
      <c r="L13" s="79">
        <v>0</v>
      </c>
    </row>
    <row r="14" spans="2:60">
      <c r="B14" t="s">
        <v>1049</v>
      </c>
      <c r="C14" t="s">
        <v>1050</v>
      </c>
      <c r="D14" t="s">
        <v>103</v>
      </c>
      <c r="E14" t="s">
        <v>387</v>
      </c>
      <c r="F14" t="s">
        <v>105</v>
      </c>
      <c r="G14" s="77">
        <v>66400</v>
      </c>
      <c r="H14" s="77">
        <v>25.4</v>
      </c>
      <c r="I14" s="77">
        <v>16.865600000000001</v>
      </c>
      <c r="J14" s="77">
        <v>1.1200000000000001</v>
      </c>
      <c r="K14" s="77">
        <f>I14/$I$13*100</f>
        <v>39.016897081413212</v>
      </c>
      <c r="L14" s="77">
        <v>0</v>
      </c>
    </row>
    <row r="15" spans="2:60">
      <c r="B15" t="s">
        <v>1051</v>
      </c>
      <c r="C15" t="s">
        <v>1052</v>
      </c>
      <c r="D15" t="s">
        <v>103</v>
      </c>
      <c r="E15" t="s">
        <v>387</v>
      </c>
      <c r="F15" t="s">
        <v>105</v>
      </c>
      <c r="G15" s="77">
        <v>66400</v>
      </c>
      <c r="H15" s="77">
        <v>39.700000000000003</v>
      </c>
      <c r="I15" s="77">
        <v>26.360800000000001</v>
      </c>
      <c r="J15" s="77">
        <v>1.1200000000000001</v>
      </c>
      <c r="K15" s="77">
        <f>I15/$I$13*100</f>
        <v>60.983102918586795</v>
      </c>
      <c r="L15" s="77">
        <v>0</v>
      </c>
    </row>
    <row r="16" spans="2:60">
      <c r="B16" s="78" t="s">
        <v>265</v>
      </c>
      <c r="D16" s="16"/>
      <c r="E16" s="16"/>
      <c r="G16" s="79">
        <f>G17</f>
        <v>0</v>
      </c>
      <c r="I16" s="79">
        <f>I17</f>
        <v>0</v>
      </c>
      <c r="K16" s="79">
        <f>K17</f>
        <v>0</v>
      </c>
      <c r="L16" s="79">
        <f>L17</f>
        <v>0</v>
      </c>
    </row>
    <row r="17" spans="2:12">
      <c r="B17" s="78" t="s">
        <v>1053</v>
      </c>
      <c r="D17" s="16"/>
      <c r="E17" s="16"/>
      <c r="G17" s="79">
        <f>G18</f>
        <v>0</v>
      </c>
      <c r="I17" s="79">
        <f>I18</f>
        <v>0</v>
      </c>
      <c r="K17" s="79">
        <f>K18</f>
        <v>0</v>
      </c>
      <c r="L17" s="79">
        <f>L18</f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22" spans="2:12">
      <c r="B22" t="s">
        <v>267</v>
      </c>
      <c r="D22" s="16"/>
      <c r="E22" s="16"/>
    </row>
    <row r="23" spans="2:12">
      <c r="B23" t="s">
        <v>333</v>
      </c>
      <c r="D23" s="16"/>
      <c r="E23" s="16"/>
    </row>
    <row r="24" spans="2:12">
      <c r="B24" t="s">
        <v>334</v>
      </c>
      <c r="D24" s="16"/>
      <c r="E24" s="16"/>
    </row>
    <row r="25" spans="2:12">
      <c r="B25" t="s">
        <v>335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B18:L18 A22:XFD1048576 A1:XFD17"/>
  </dataValidations>
  <pageMargins left="0" right="0" top="0.5" bottom="0.5" header="0" footer="0.25"/>
  <pageSetup paperSize="9" scale="98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839D600-DD47-4D9A-92DD-40C25CA62A60}"/>
</file>

<file path=customXml/itemProps2.xml><?xml version="1.0" encoding="utf-8"?>
<ds:datastoreItem xmlns:ds="http://schemas.openxmlformats.org/officeDocument/2006/customXml" ds:itemID="{0BE9932A-80EE-4C5F-B1D3-302A955F6C87}"/>
</file>

<file path=customXml/itemProps3.xml><?xml version="1.0" encoding="utf-8"?>
<ds:datastoreItem xmlns:ds="http://schemas.openxmlformats.org/officeDocument/2006/customXml" ds:itemID="{1BA9C897-76A0-40F4-860A-3A5395046F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520042177_b35012_0217</dc:title>
  <dc:creator>Yuli</dc:creator>
  <cp:lastModifiedBy>עוז סגל</cp:lastModifiedBy>
  <dcterms:created xsi:type="dcterms:W3CDTF">2015-11-10T09:34:27Z</dcterms:created>
  <dcterms:modified xsi:type="dcterms:W3CDTF">2017-07-16T07:39:31Z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