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5" i="9" l="1"/>
  <c r="K14" i="9"/>
  <c r="K24" i="10"/>
  <c r="K25" i="10"/>
  <c r="K26" i="10"/>
  <c r="K23" i="10"/>
  <c r="D20" i="1" l="1"/>
  <c r="C20" i="1"/>
  <c r="C19" i="1"/>
  <c r="L11" i="9"/>
  <c r="I11" i="9"/>
  <c r="G11" i="9"/>
  <c r="L11" i="10"/>
  <c r="I11" i="10"/>
  <c r="G11" i="10"/>
  <c r="L21" i="10"/>
  <c r="I21" i="10"/>
  <c r="G21" i="10"/>
  <c r="L22" i="10"/>
  <c r="I22" i="10"/>
  <c r="G22" i="10"/>
  <c r="K100" i="5" l="1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99" i="5"/>
  <c r="C15" i="1" l="1"/>
  <c r="R95" i="5"/>
  <c r="R11" i="5" s="1"/>
  <c r="R98" i="5"/>
  <c r="C37" i="1"/>
  <c r="J14" i="2"/>
  <c r="C11" i="1"/>
  <c r="I11" i="26"/>
  <c r="I16" i="26"/>
  <c r="J13" i="2"/>
  <c r="J12" i="2" s="1"/>
  <c r="J11" i="2" s="1"/>
  <c r="C42" i="1" l="1"/>
</calcChain>
</file>

<file path=xl/sharedStrings.xml><?xml version="1.0" encoding="utf-8"?>
<sst xmlns="http://schemas.openxmlformats.org/spreadsheetml/2006/main" count="4394" uniqueCount="1106">
  <si>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</si>
  <si>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</si>
  <si>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</si>
  <si>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</si>
  <si>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</si>
  <si>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</si>
  <si>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</si>
  <si>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</si>
  <si>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</si>
  <si>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</si>
  <si>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</si>
  <si>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</si>
  <si>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</si>
  <si>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</si>
  <si>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</si>
  <si>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</si>
  <si>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</si>
  <si>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</si>
  <si>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</si>
  <si>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</si>
  <si>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</si>
  <si>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</si>
  <si>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</si>
  <si>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</si>
  <si>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</si>
  <si>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</si>
  <si>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</si>
  <si>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</si>
  <si>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</si>
  <si>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</si>
  <si>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</si>
  <si>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</si>
  <si>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</si>
  <si>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</si>
  <si>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</si>
  <si>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</si>
  <si>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</si>
  <si>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</si>
  <si>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</si>
  <si>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</si>
  <si>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</si>
  <si>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</si>
  <si>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</si>
  <si>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</si>
  <si>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</si>
  <si>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</si>
  <si>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</si>
  <si>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</si>
  <si>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</si>
  <si>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</si>
  <si>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</si>
  <si>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</si>
  <si>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</si>
  <si>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</si>
  <si>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</si>
  <si>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</si>
  <si>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</si>
  <si>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</si>
  <si>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</si>
  <si>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</si>
  <si>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</si>
  <si>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</si>
  <si>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</si>
  <si>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</si>
  <si>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</si>
  <si>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</si>
  <si>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</si>
  <si>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</si>
  <si>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</si>
  <si>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</si>
  <si>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</si>
  <si>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</si>
  <si>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</si>
  <si>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</si>
  <si>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</si>
  <si>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</si>
  <si>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</si>
  <si>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</si>
  <si>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</si>
  <si>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</si>
  <si>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</si>
  <si>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</si>
  <si>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</si>
  <si>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</si>
  <si>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</si>
  <si>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</si>
  <si>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</si>
  <si>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</si>
  <si>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</si>
  <si>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</si>
  <si>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</si>
  <si>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</si>
  <si>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</si>
  <si>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</si>
  <si>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</si>
  <si>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</si>
  <si>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</si>
  <si>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</si>
  <si>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</si>
  <si>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</si>
  <si>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</si>
  <si>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</si>
  <si>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</si>
  <si>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</si>
  <si>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</si>
  <si>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</si>
  <si>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</si>
  <si>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</si>
  <si>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</si>
  <si>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</si>
  <si>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</si>
  <si>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</si>
  <si>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</si>
  <si>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</si>
  <si>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</si>
  <si>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</si>
  <si>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</si>
  <si>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</si>
  <si>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</si>
  <si>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</si>
  <si>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</si>
  <si>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</si>
  <si>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</si>
  <si>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</si>
  <si>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</si>
  <si>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</si>
  <si>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</si>
  <si>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</si>
  <si>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</si>
  <si>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</si>
  <si>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</si>
  <si>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</si>
  <si>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</si>
  <si>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</si>
  <si>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</si>
  <si>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</si>
  <si>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</si>
  <si>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</si>
  <si>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</si>
  <si>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</si>
  <si>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</si>
  <si>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</si>
  <si>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</si>
  <si>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</si>
  <si>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</si>
  <si>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</si>
  <si>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</si>
  <si>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</si>
  <si>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</si>
  <si>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</si>
  <si>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</si>
  <si>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</si>
  <si>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</si>
  <si>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</si>
  <si>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</si>
  <si>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</si>
  <si>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</si>
  <si>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</si>
  <si>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</si>
  <si>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</si>
  <si>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</si>
  <si>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</si>
  <si>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</si>
  <si>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</si>
  <si>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</si>
  <si>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</si>
  <si>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</si>
  <si>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</si>
  <si>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</si>
  <si>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</si>
  <si>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</si>
  <si>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</si>
  <si>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</si>
  <si>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</si>
  <si>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</si>
  <si>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</si>
  <si>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</si>
  <si>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</si>
  <si>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</si>
  <si>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</si>
  <si>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</si>
  <si>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</si>
  <si>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</si>
  <si>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</si>
  <si>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</si>
  <si>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</si>
  <si>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</si>
  <si>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</si>
  <si>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</si>
  <si>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</si>
  <si>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</si>
  <si>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</si>
  <si>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</si>
  <si>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</si>
  <si>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</si>
  <si>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</si>
  <si>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</si>
  <si>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- מסלולית כללית</t>
  </si>
  <si>
    <t>הכשרה כללית 291866</t>
  </si>
  <si>
    <t>62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</si>
  <si>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</si>
  <si>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</si>
  <si>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</si>
  <si>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</si>
  <si>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</si>
  <si>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</si>
  <si>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</si>
  <si>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</si>
  <si>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</si>
  <si>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</si>
  <si>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</si>
  <si>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</si>
  <si>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</si>
  <si>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</si>
  <si>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</si>
  <si>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</si>
  <si>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</si>
  <si>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</si>
  <si>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</si>
  <si>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</si>
  <si>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</si>
  <si>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</si>
  <si>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</si>
  <si>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</si>
  <si>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</si>
  <si>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</si>
  <si>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</si>
  <si>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</si>
  <si>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</si>
  <si>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</si>
  <si>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</si>
  <si>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</si>
  <si>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</si>
  <si>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</si>
  <si>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</si>
  <si>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</si>
  <si>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</si>
  <si>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</si>
  <si>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</si>
  <si>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</si>
  <si>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</si>
  <si>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</si>
  <si>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</si>
  <si>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14/03/16</t>
  </si>
  <si>
    <t>צמוד 1020</t>
  </si>
  <si>
    <t>1137181</t>
  </si>
  <si>
    <t>סה"כ לא צמודות</t>
  </si>
  <si>
    <t>סה"כ מלווה קצר מועד</t>
  </si>
  <si>
    <t>מ.ק.מ 118- בנק ישראל- מק"מ</t>
  </si>
  <si>
    <t>8180119</t>
  </si>
  <si>
    <t>24/01/17</t>
  </si>
  <si>
    <t>מ.ק.מ 1217- האוצר - ממשלתית קצרה</t>
  </si>
  <si>
    <t>8171217</t>
  </si>
  <si>
    <t>15/12/16</t>
  </si>
  <si>
    <t>מ.ק.מ 518- האוצר - ממשלתית קצרה</t>
  </si>
  <si>
    <t>8180515</t>
  </si>
  <si>
    <t>05/06/17</t>
  </si>
  <si>
    <t>מ.ק.מ 817</t>
  </si>
  <si>
    <t>8170813</t>
  </si>
  <si>
    <t>15/08/16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</si>
  <si>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</si>
  <si>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</si>
  <si>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</si>
  <si>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</si>
  <si>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</si>
  <si>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</si>
  <si>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</si>
  <si>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</si>
  <si>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</si>
  <si>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</si>
  <si>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</si>
  <si>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</si>
  <si>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</si>
  <si>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</si>
  <si>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</si>
  <si>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</si>
  <si>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</si>
  <si>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</si>
  <si>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ממשלתי 0519- האוצר - ממשלתית שקלית</t>
  </si>
  <si>
    <t>1131770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</si>
  <si>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</si>
  <si>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</si>
  <si>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</si>
  <si>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</si>
  <si>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</si>
  <si>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</si>
  <si>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</si>
  <si>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</si>
  <si>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</si>
  <si>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</si>
  <si>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</si>
  <si>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</si>
  <si>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</si>
  <si>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</si>
  <si>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</si>
  <si>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</si>
  <si>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</si>
  <si>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</si>
  <si>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</si>
  <si>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</si>
  <si>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</si>
  <si>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</si>
  <si>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</si>
  <si>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</si>
  <si>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</si>
  <si>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</si>
  <si>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</si>
  <si>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</si>
  <si>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</si>
  <si>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</si>
  <si>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</si>
  <si>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</si>
  <si>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</si>
  <si>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</si>
  <si>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</si>
  <si>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</si>
  <si>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</si>
  <si>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</si>
  <si>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</si>
  <si>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16/08/16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</si>
  <si>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</si>
  <si>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</si>
  <si>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</si>
  <si>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</si>
  <si>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</si>
  <si>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</si>
  <si>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לאומי שה נד 300- לאומי</t>
  </si>
  <si>
    <t>6040257</t>
  </si>
  <si>
    <t>604</t>
  </si>
  <si>
    <t>AA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</si>
  <si>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</si>
  <si>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</si>
  <si>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</si>
  <si>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</si>
  <si>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</si>
  <si>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</si>
  <si>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</si>
  <si>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</si>
  <si>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</si>
  <si>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</si>
  <si>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</si>
  <si>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</si>
  <si>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</si>
  <si>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</si>
  <si>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</si>
  <si>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Aa3</t>
  </si>
  <si>
    <t>אמות אגח 1- אמות</t>
  </si>
  <si>
    <t>1097385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</si>
  <si>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</si>
  <si>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</si>
  <si>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</si>
  <si>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</si>
  <si>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</si>
  <si>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</si>
  <si>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</si>
  <si>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</si>
  <si>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</si>
  <si>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</si>
  <si>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</si>
  <si>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</si>
  <si>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</si>
  <si>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</si>
  <si>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</si>
  <si>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</si>
  <si>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</si>
  <si>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מליסרון אגח 4- מליסרון</t>
  </si>
  <si>
    <t>3230083</t>
  </si>
  <si>
    <t>323</t>
  </si>
  <si>
    <t>06/05/13</t>
  </si>
  <si>
    <t>דיסקונט מנ שה 1- דיסקונט</t>
  </si>
  <si>
    <t>7480098</t>
  </si>
  <si>
    <t>691</t>
  </si>
  <si>
    <t>A+</t>
  </si>
  <si>
    <t>דש איפקס  אגח ג- מיטב דש</t>
  </si>
  <si>
    <t>1121763</t>
  </si>
  <si>
    <t>1064</t>
  </si>
  <si>
    <t>A1</t>
  </si>
  <si>
    <t>מזרחי טפחות שה 1</t>
  </si>
  <si>
    <t>6950083</t>
  </si>
  <si>
    <t>03/04/17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</si>
  <si>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</si>
  <si>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</si>
  <si>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</si>
  <si>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</si>
  <si>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</si>
  <si>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</si>
  <si>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אלרוב נדל"ן אגח 2- אלרוב נדל"ן</t>
  </si>
  <si>
    <t>3870094</t>
  </si>
  <si>
    <t>387</t>
  </si>
  <si>
    <t>A2</t>
  </si>
  <si>
    <t>חברה לישראל אג"ח 7- החברה לישראל</t>
  </si>
  <si>
    <t>5760160</t>
  </si>
  <si>
    <t>576</t>
  </si>
  <si>
    <t>A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</si>
  <si>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</si>
  <si>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</si>
  <si>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</si>
  <si>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</si>
  <si>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</si>
  <si>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</si>
  <si>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</si>
  <si>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</si>
  <si>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</si>
  <si>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</si>
  <si>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</si>
  <si>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</si>
  <si>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</si>
  <si>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</si>
  <si>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</si>
  <si>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</si>
  <si>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</si>
  <si>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</si>
  <si>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</si>
  <si>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בזן       אגח ז- בתי זיקוק</t>
  </si>
  <si>
    <t>2590438</t>
  </si>
  <si>
    <t>259</t>
  </si>
  <si>
    <t>A-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</si>
  <si>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</si>
  <si>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</si>
  <si>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</si>
  <si>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</si>
  <si>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</si>
  <si>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 אגח יח</t>
  </si>
  <si>
    <t>2260479</t>
  </si>
  <si>
    <t>226</t>
  </si>
  <si>
    <t>21/06/16</t>
  </si>
  <si>
    <t>מבני תעשיה אגח 14- מבני תעשיה</t>
  </si>
  <si>
    <t>2260412</t>
  </si>
  <si>
    <t>Baa1</t>
  </si>
  <si>
    <t>אידיבי פיתוח אגח 7- אי.די.בי. פיתוח</t>
  </si>
  <si>
    <t>7980121</t>
  </si>
  <si>
    <t>798</t>
  </si>
  <si>
    <t>BB</t>
  </si>
  <si>
    <t>גליל מור אגח א- גליל מור</t>
  </si>
  <si>
    <t>1108877</t>
  </si>
  <si>
    <t>1505</t>
  </si>
  <si>
    <t>אג"ח מובנות</t>
  </si>
  <si>
    <t>Caa3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</si>
  <si>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</si>
  <si>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</si>
  <si>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</si>
  <si>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</si>
  <si>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</si>
  <si>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</si>
  <si>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</si>
  <si>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</si>
  <si>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</si>
  <si>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</si>
  <si>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</si>
  <si>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</si>
  <si>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</si>
  <si>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</si>
  <si>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</si>
  <si>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</si>
  <si>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</si>
  <si>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</si>
  <si>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</si>
  <si>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</si>
  <si>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</si>
  <si>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</si>
  <si>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</si>
  <si>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</si>
  <si>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</si>
  <si>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</si>
  <si>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</si>
  <si>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</si>
  <si>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פניקס הון אגח ו- הפניקס גיוסי הון</t>
  </si>
  <si>
    <t>1136696</t>
  </si>
  <si>
    <t>קיי.בי.אס אגח א</t>
  </si>
  <si>
    <t>1137918</t>
  </si>
  <si>
    <t>4709</t>
  </si>
  <si>
    <t>18/04/16</t>
  </si>
  <si>
    <t>קרסו אגח א- קרסו מוטורס</t>
  </si>
  <si>
    <t>1136464</t>
  </si>
  <si>
    <t>1585</t>
  </si>
  <si>
    <t>מסחר</t>
  </si>
  <si>
    <t>03/11/16</t>
  </si>
  <si>
    <t>הוט.ק2- הוט</t>
  </si>
  <si>
    <t>1123264</t>
  </si>
  <si>
    <t>510</t>
  </si>
  <si>
    <t>טאואר     אגח ז</t>
  </si>
  <si>
    <t>1138494</t>
  </si>
  <si>
    <t>2028</t>
  </si>
  <si>
    <t>מוליכים למחצה</t>
  </si>
  <si>
    <t>27/06/16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</si>
  <si>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</si>
  <si>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</si>
  <si>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</si>
  <si>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</si>
  <si>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</si>
  <si>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</si>
  <si>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</si>
  <si>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</si>
  <si>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</si>
  <si>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</si>
  <si>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</si>
  <si>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</si>
  <si>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</si>
  <si>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</si>
  <si>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</si>
  <si>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09/08/12</t>
  </si>
  <si>
    <t>אול-יר    אגח ג- אול יר</t>
  </si>
  <si>
    <t>1140136</t>
  </si>
  <si>
    <t>1631</t>
  </si>
  <si>
    <t>22/03/17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</si>
  <si>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</si>
  <si>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</si>
  <si>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</si>
  <si>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</si>
  <si>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</si>
  <si>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</si>
  <si>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</si>
  <si>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דלק קבוצה אג31- דלק קבוצה</t>
  </si>
  <si>
    <t>1134790</t>
  </si>
  <si>
    <t>1095</t>
  </si>
  <si>
    <t>חברה לישראל אגח 10</t>
  </si>
  <si>
    <t>5760236</t>
  </si>
  <si>
    <t>31/05/16</t>
  </si>
  <si>
    <t>חברה לישראלאגח9- החברה לישראל</t>
  </si>
  <si>
    <t>5760202</t>
  </si>
  <si>
    <t>לוינשטיין הנדסה  אגח ג</t>
  </si>
  <si>
    <t>5730080</t>
  </si>
  <si>
    <t>573</t>
  </si>
  <si>
    <t>19/07/16</t>
  </si>
  <si>
    <t>קופרליין  אגח ב- קופרליין</t>
  </si>
  <si>
    <t>1140177</t>
  </si>
  <si>
    <t>1648</t>
  </si>
  <si>
    <t>05/04/17</t>
  </si>
  <si>
    <t>קרדן רכב  אגח ח- קרדן רכב</t>
  </si>
  <si>
    <t>4590147</t>
  </si>
  <si>
    <t>459</t>
  </si>
  <si>
    <t>אמ.די.ג'י אגח ב- אמ.די.ג'י</t>
  </si>
  <si>
    <t>1140557</t>
  </si>
  <si>
    <t>1632</t>
  </si>
  <si>
    <t>20/04/17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</si>
  <si>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</si>
  <si>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</si>
  <si>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</si>
  <si>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</si>
  <si>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</si>
  <si>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</si>
  <si>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</si>
  <si>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</si>
  <si>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</si>
  <si>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</si>
  <si>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</si>
  <si>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</si>
  <si>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</si>
  <si>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</si>
  <si>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</si>
  <si>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</si>
  <si>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</si>
  <si>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</si>
  <si>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22/06/17</t>
  </si>
  <si>
    <t>סאות'רן   אגח א- סאות'רן</t>
  </si>
  <si>
    <t>1140094</t>
  </si>
  <si>
    <t>1670</t>
  </si>
  <si>
    <t>אידיבי פיתוח אגח 10- אי.די.בי. פיתוח</t>
  </si>
  <si>
    <t>7980162</t>
  </si>
  <si>
    <t>14/11/11</t>
  </si>
  <si>
    <t>המשביר 365 אגחד</t>
  </si>
  <si>
    <t>1137298</t>
  </si>
  <si>
    <t>1459</t>
  </si>
  <si>
    <t>לא מדורג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</si>
  <si>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</si>
  <si>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</si>
  <si>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</si>
  <si>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</si>
  <si>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</si>
  <si>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</si>
  <si>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27/04/17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</si>
  <si>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</si>
  <si>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</si>
  <si>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</si>
  <si>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</si>
  <si>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</si>
  <si>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</si>
  <si>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ABN 4.4 27/3/2028</t>
  </si>
  <si>
    <t>XS1586330604</t>
  </si>
  <si>
    <t>4825</t>
  </si>
  <si>
    <t>Banks</t>
  </si>
  <si>
    <t>Baa2</t>
  </si>
  <si>
    <t>17/05/17</t>
  </si>
  <si>
    <t>BAC 4.2 26/08/2024</t>
  </si>
  <si>
    <t>us06051gfh74</t>
  </si>
  <si>
    <t>4767</t>
  </si>
  <si>
    <t>BBB</t>
  </si>
  <si>
    <t>EBAY INC 2.6 11/07/2022- EBAY</t>
  </si>
  <si>
    <t>US2786421030</t>
  </si>
  <si>
    <t>4718</t>
  </si>
  <si>
    <t>Commercial &amp; Professional Services</t>
  </si>
  <si>
    <t>HRB FINANCIAL HRB 5.5 01/11/2022- HRB</t>
  </si>
  <si>
    <t>US093662AE40</t>
  </si>
  <si>
    <t>4613</t>
  </si>
  <si>
    <t>SSELN 4.75 16/09/77</t>
  </si>
  <si>
    <t>XS1572343744</t>
  </si>
  <si>
    <t>LSE</t>
  </si>
  <si>
    <t>4800</t>
  </si>
  <si>
    <t>Utilities</t>
  </si>
  <si>
    <t>SWEDA 5.5 12/49</t>
  </si>
  <si>
    <t>XS1190655776</t>
  </si>
  <si>
    <t>4842</t>
  </si>
  <si>
    <t>07/06/17</t>
  </si>
  <si>
    <t>TRPCN 5.625 20/05/2075</t>
  </si>
  <si>
    <t>US89356BAA61</t>
  </si>
  <si>
    <t>4801</t>
  </si>
  <si>
    <t>Energy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</si>
  <si>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</si>
  <si>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</si>
  <si>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</si>
  <si>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</si>
  <si>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</si>
  <si>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</si>
  <si>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</si>
  <si>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</si>
  <si>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DELL 5.45 15/6/23</t>
  </si>
  <si>
    <t>USU2526DAC30</t>
  </si>
  <si>
    <t>2680</t>
  </si>
  <si>
    <t>18/05/16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</si>
  <si>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</si>
  <si>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</si>
  <si>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</si>
  <si>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</si>
  <si>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</si>
  <si>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</si>
  <si>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LEAR 4.75 1.15.2023</t>
  </si>
  <si>
    <t>US521865au94</t>
  </si>
  <si>
    <t>4807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</si>
  <si>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</si>
  <si>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</si>
  <si>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</si>
  <si>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</si>
  <si>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</si>
  <si>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</si>
  <si>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</si>
  <si>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15/05/17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</si>
  <si>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</si>
  <si>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</si>
  <si>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</si>
  <si>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</si>
  <si>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</si>
  <si>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</si>
  <si>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</si>
  <si>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</si>
  <si>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</si>
  <si>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</si>
  <si>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</si>
  <si>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</si>
  <si>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</si>
  <si>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</si>
  <si>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07/08/13</t>
  </si>
  <si>
    <t>AA.ALCOA INC 5.4 04/21</t>
  </si>
  <si>
    <t>US013817AV33</t>
  </si>
  <si>
    <t>3200</t>
  </si>
  <si>
    <t>Materials</t>
  </si>
  <si>
    <t>CONSTELLATION BR STZ 3.7</t>
  </si>
  <si>
    <t>EK557655 Corp</t>
  </si>
  <si>
    <t>4670</t>
  </si>
  <si>
    <t>VIACOM 5.875 28</t>
  </si>
  <si>
    <t>us92553pbd33</t>
  </si>
  <si>
    <t>4829</t>
  </si>
  <si>
    <t>GOODYEAR 5/26 5</t>
  </si>
  <si>
    <t>US382550BF73</t>
  </si>
  <si>
    <t>4852</t>
  </si>
  <si>
    <t>Ba3</t>
  </si>
  <si>
    <t>27/06/17</t>
  </si>
  <si>
    <t>CITI4 4.0 08/24</t>
  </si>
  <si>
    <t>US172967H61</t>
  </si>
  <si>
    <t>2600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</si>
  <si>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</si>
  <si>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</si>
  <si>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</si>
  <si>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</si>
  <si>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</si>
  <si>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</si>
  <si>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</si>
  <si>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</si>
  <si>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</si>
  <si>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</si>
  <si>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</si>
  <si>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</si>
  <si>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</si>
  <si>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</si>
  <si>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</si>
  <si>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</si>
  <si>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</si>
  <si>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</si>
  <si>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</si>
  <si>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</si>
  <si>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</si>
  <si>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</si>
  <si>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</si>
  <si>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</si>
  <si>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</si>
  <si>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</si>
  <si>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</si>
  <si>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</si>
  <si>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</si>
  <si>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</si>
  <si>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</si>
  <si>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</si>
  <si>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</si>
  <si>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</si>
  <si>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</si>
  <si>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</si>
  <si>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</si>
  <si>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</si>
  <si>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</si>
  <si>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</si>
  <si>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</si>
  <si>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</si>
  <si>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</si>
  <si>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</si>
  <si>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</si>
  <si>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</si>
  <si>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</si>
  <si>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</si>
  <si>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</si>
  <si>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</si>
  <si>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</si>
  <si>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</si>
  <si>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</si>
  <si>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</si>
  <si>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</si>
  <si>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</si>
  <si>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</si>
  <si>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</si>
  <si>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</si>
  <si>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</si>
  <si>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</si>
  <si>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</si>
  <si>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</si>
  <si>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</si>
  <si>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</si>
  <si>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</si>
  <si>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</si>
  <si>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</si>
  <si>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</si>
  <si>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</si>
  <si>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</si>
  <si>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</si>
  <si>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</si>
  <si>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</si>
  <si>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</si>
  <si>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</si>
  <si>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</si>
  <si>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</si>
  <si>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</si>
  <si>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</si>
  <si>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</si>
  <si>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</si>
  <si>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</si>
  <si>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</si>
  <si>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</si>
  <si>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</si>
  <si>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</si>
  <si>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</si>
  <si>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</si>
  <si>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</si>
  <si>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</si>
  <si>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</si>
  <si>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</si>
  <si>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</si>
  <si>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</si>
  <si>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</si>
  <si>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</si>
  <si>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</si>
  <si>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</si>
  <si>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</si>
  <si>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</si>
  <si>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</si>
  <si>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</si>
  <si>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</si>
  <si>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</si>
  <si>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</si>
  <si>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</si>
  <si>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</si>
  <si>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</si>
  <si>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</si>
  <si>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</si>
  <si>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</si>
  <si>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</si>
  <si>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</si>
  <si>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</si>
  <si>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</si>
  <si>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</si>
  <si>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</si>
  <si>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</si>
  <si>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</si>
  <si>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</si>
  <si>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</si>
  <si>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</si>
  <si>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</si>
  <si>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</si>
  <si>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</si>
  <si>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</si>
  <si>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</si>
  <si>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</si>
  <si>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</si>
  <si>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</si>
  <si>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</si>
  <si>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</si>
  <si>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</si>
  <si>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</si>
  <si>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</si>
  <si>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משביר לצרכן- 365 המשביר</t>
  </si>
  <si>
    <t>1104959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</si>
  <si>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</si>
  <si>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</si>
  <si>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</si>
  <si>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</si>
  <si>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</si>
  <si>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</si>
  <si>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</si>
  <si>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</si>
  <si>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</si>
  <si>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</si>
  <si>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</si>
  <si>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</si>
  <si>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</si>
  <si>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</si>
  <si>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</si>
  <si>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</si>
  <si>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</si>
  <si>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</si>
  <si>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</si>
  <si>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</si>
  <si>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</si>
  <si>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</si>
  <si>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</si>
  <si>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</si>
  <si>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</si>
  <si>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</si>
  <si>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</si>
  <si>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</si>
  <si>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</si>
  <si>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</si>
  <si>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</si>
  <si>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</si>
  <si>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</si>
  <si>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</si>
  <si>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</si>
  <si>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</si>
  <si>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</si>
  <si>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</si>
  <si>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</si>
  <si>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</si>
  <si>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</si>
  <si>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</si>
  <si>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</si>
  <si>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</si>
  <si>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</si>
  <si>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</si>
  <si>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</si>
  <si>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</si>
  <si>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</si>
  <si>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</si>
  <si>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</si>
  <si>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GOOGL - Google A Class- GOOGLE</t>
  </si>
  <si>
    <t>US38259P5089</t>
  </si>
  <si>
    <t>960</t>
  </si>
  <si>
    <t>Technology Hardware &amp; Equipment</t>
  </si>
  <si>
    <t>SOLAREDGE</t>
  </si>
  <si>
    <t>US83417M1045</t>
  </si>
  <si>
    <t>4744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</si>
  <si>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</si>
  <si>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</si>
  <si>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</si>
  <si>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</si>
  <si>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</si>
  <si>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</si>
  <si>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</si>
  <si>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</si>
  <si>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</si>
  <si>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</si>
  <si>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25- הראל סל בע"מ</t>
  </si>
  <si>
    <t>1113703</t>
  </si>
  <si>
    <t>מגדל תא-SME 150- מגדל בטוח</t>
  </si>
  <si>
    <t>5124714</t>
  </si>
  <si>
    <t>1041</t>
  </si>
  <si>
    <t>פסגות סל יתר 120</t>
  </si>
  <si>
    <t>1114263</t>
  </si>
  <si>
    <t>1108</t>
  </si>
  <si>
    <t>קסם ת"א 75</t>
  </si>
  <si>
    <t>1117241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</si>
  <si>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</si>
  <si>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</si>
  <si>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</si>
  <si>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</si>
  <si>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</si>
  <si>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</si>
  <si>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</si>
  <si>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</si>
  <si>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</si>
  <si>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DJ Industrial avarage- פסגות תעודות סל בע"מ</t>
  </si>
  <si>
    <t>1127950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</si>
  <si>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</si>
  <si>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</si>
  <si>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</si>
  <si>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</si>
  <si>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</si>
  <si>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</si>
  <si>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</si>
  <si>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</si>
  <si>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</si>
  <si>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</si>
  <si>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</si>
  <si>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</si>
  <si>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דאקס שקלי</t>
  </si>
  <si>
    <t>1121441</t>
  </si>
  <si>
    <t>קסם נאסד"ק- קסם תעודות סל ומוצרי מדדים בע"מ</t>
  </si>
  <si>
    <t>1116904</t>
  </si>
  <si>
    <t>קסם ת"א בלוסטאר ישראל גלובל טכנולוגיה- קסם תעודות סל ומוצרי מדדים בע"מ</t>
  </si>
  <si>
    <t>1137959</t>
  </si>
  <si>
    <t>תכלית דאקס- תכלית מורכבות בע"מ</t>
  </si>
  <si>
    <t>1115542</t>
  </si>
  <si>
    <t>1475</t>
  </si>
  <si>
    <t>תכלית אינדקס DAX30 סד-3 שקלי- תכלית תעודות סל בע"מ</t>
  </si>
  <si>
    <t>1137579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</si>
  <si>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</si>
  <si>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</si>
  <si>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</si>
  <si>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</si>
  <si>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</si>
  <si>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</si>
  <si>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</si>
  <si>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</si>
  <si>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</si>
  <si>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</si>
  <si>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</si>
  <si>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</si>
  <si>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</si>
  <si>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</si>
  <si>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</si>
  <si>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</si>
  <si>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</si>
  <si>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</si>
  <si>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</si>
  <si>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</si>
  <si>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</si>
  <si>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</si>
  <si>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</si>
  <si>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</si>
  <si>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</si>
  <si>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</si>
  <si>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</si>
  <si>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</si>
  <si>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</si>
  <si>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</si>
  <si>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</si>
  <si>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</si>
  <si>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</si>
  <si>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</si>
  <si>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</si>
  <si>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</si>
  <si>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</si>
  <si>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</si>
  <si>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</si>
  <si>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</si>
  <si>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IE00B94ZB998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</si>
  <si>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</si>
  <si>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</si>
  <si>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</si>
  <si>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</si>
  <si>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</si>
  <si>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</si>
  <si>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DXJ - WISDOM TREE JAPAN- WISDOM TREE</t>
  </si>
  <si>
    <t>US97717W8516</t>
  </si>
  <si>
    <t>3115</t>
  </si>
  <si>
    <t>WISDOMTREE INDIA</t>
  </si>
  <si>
    <t>US97717W422</t>
  </si>
  <si>
    <t>ISHARES S&amp;P TEC</t>
  </si>
  <si>
    <t>us4642875151</t>
  </si>
  <si>
    <t>4831</t>
  </si>
  <si>
    <t>GAMR US GAMING ETF</t>
  </si>
  <si>
    <t>US26924G7060</t>
  </si>
  <si>
    <t>4839</t>
  </si>
  <si>
    <t>GLOBAL X FINTEC</t>
  </si>
  <si>
    <t>US37954Y8140</t>
  </si>
  <si>
    <t>4838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</si>
  <si>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</si>
  <si>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</si>
  <si>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</si>
  <si>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</si>
  <si>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</si>
  <si>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</si>
  <si>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</si>
  <si>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</si>
  <si>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</si>
  <si>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</si>
  <si>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מגדל פיננסים ארה"ב MTF מגודר מט"ח- מגדל בטוח</t>
  </si>
  <si>
    <t>5121926</t>
  </si>
  <si>
    <t>מגדל צריכה מחזורית ארה"ב MTF מגודר מט"ח- מגדל בטוח</t>
  </si>
  <si>
    <t>5122205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</si>
  <si>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</si>
  <si>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</si>
  <si>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</si>
  <si>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</si>
  <si>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</si>
  <si>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</si>
  <si>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</si>
  <si>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</si>
  <si>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</si>
  <si>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</si>
  <si>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</si>
  <si>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</si>
  <si>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</si>
  <si>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</si>
  <si>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</si>
  <si>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</si>
  <si>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</si>
  <si>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SPX PUT 2300 21</t>
  </si>
  <si>
    <t>275339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</si>
  <si>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</si>
  <si>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</si>
  <si>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</si>
  <si>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</si>
  <si>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</si>
  <si>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</si>
  <si>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</si>
  <si>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</si>
  <si>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</si>
  <si>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</si>
  <si>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</si>
  <si>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</si>
  <si>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</si>
  <si>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</si>
  <si>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</si>
  <si>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</si>
  <si>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</si>
  <si>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</si>
  <si>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</si>
  <si>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</si>
  <si>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</si>
  <si>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</si>
  <si>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</si>
  <si>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</si>
  <si>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</si>
  <si>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</si>
  <si>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</si>
  <si>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</si>
  <si>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</si>
  <si>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</si>
  <si>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</si>
  <si>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</si>
  <si>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</si>
  <si>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</si>
  <si>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</si>
  <si>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</si>
  <si>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19/06/17</t>
  </si>
  <si>
    <t>קרן להב 1- קרן להב</t>
  </si>
  <si>
    <t>74166</t>
  </si>
  <si>
    <t>24/05/17</t>
  </si>
  <si>
    <t>קרן להב 2- קרן להב</t>
  </si>
  <si>
    <t>74167</t>
  </si>
  <si>
    <t>04/06/17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</si>
  <si>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</si>
  <si>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</si>
  <si>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</si>
  <si>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</si>
  <si>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</si>
  <si>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</si>
  <si>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</si>
  <si>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</si>
  <si>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</si>
  <si>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</si>
  <si>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</si>
  <si>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</si>
  <si>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סה"כ מט"ח/מט"ח</t>
  </si>
  <si>
    <t>פורוורד אירו/שקל  12/09/17</t>
  </si>
  <si>
    <t>152872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</si>
  <si>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</si>
  <si>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</si>
  <si>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</si>
  <si>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</si>
  <si>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</si>
  <si>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</si>
  <si>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</si>
  <si>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</si>
  <si>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</si>
  <si>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</si>
  <si>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</si>
  <si>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</si>
  <si>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</si>
  <si>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</si>
  <si>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</si>
  <si>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</si>
  <si>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</si>
  <si>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</si>
  <si>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</si>
  <si>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</si>
  <si>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</si>
  <si>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</si>
  <si>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</si>
  <si>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</si>
  <si>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</si>
  <si>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</si>
  <si>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</si>
  <si>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</si>
  <si>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</si>
  <si>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</si>
  <si>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</si>
  <si>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</si>
  <si>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</si>
  <si>
    <t>Media</t>
  </si>
  <si>
    <t>MLPS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</si>
</sst>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4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97011.966324742+1430-2691</f>
        <v>95750.966324741996</v>
      </c>
      <c r="D11" s="75">
        <v>5.46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444024.2196907</v>
      </c>
      <c r="D13" s="76">
        <v>25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f>'אג"ח קונצרני'!R11</f>
        <v>392992.13688953698</v>
      </c>
      <c r="D15" s="76">
        <v>21.99</v>
      </c>
    </row>
    <row r="16" spans="1:36">
      <c r="A16" s="10" t="s">
        <v>13</v>
      </c>
      <c r="B16" s="70" t="s">
        <v>19</v>
      </c>
      <c r="C16" s="76">
        <v>275863.75596272002</v>
      </c>
      <c r="D16" s="76">
        <v>15.53</v>
      </c>
    </row>
    <row r="17" spans="1:4">
      <c r="A17" s="10" t="s">
        <v>13</v>
      </c>
      <c r="B17" s="70" t="s">
        <v>20</v>
      </c>
      <c r="C17" s="76">
        <v>390367.66327891999</v>
      </c>
      <c r="D17" s="76">
        <v>21.98</v>
      </c>
    </row>
    <row r="18" spans="1:4">
      <c r="A18" s="10" t="s">
        <v>13</v>
      </c>
      <c r="B18" s="70" t="s">
        <v>21</v>
      </c>
      <c r="C18" s="76">
        <v>33844.026974467197</v>
      </c>
      <c r="D18" s="76">
        <v>1.91</v>
      </c>
    </row>
    <row r="19" spans="1:4">
      <c r="A19" s="10" t="s">
        <v>13</v>
      </c>
      <c r="B19" s="70" t="s">
        <v>22</v>
      </c>
      <c r="C19" s="76">
        <f>'כתבי אופציה'!I11</f>
        <v>48.304200000000002</v>
      </c>
      <c r="D19" s="76">
        <v>0</v>
      </c>
    </row>
    <row r="20" spans="1:4">
      <c r="A20" s="10" t="s">
        <v>13</v>
      </c>
      <c r="B20" s="70" t="s">
        <v>23</v>
      </c>
      <c r="C20" s="76">
        <f>אופציות!I11</f>
        <v>801.34031130000017</v>
      </c>
      <c r="D20" s="76">
        <f>אופציות!L11</f>
        <v>0.05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15179.530645999999</v>
      </c>
      <c r="D26" s="76">
        <v>0.85</v>
      </c>
    </row>
    <row r="27" spans="1:4">
      <c r="A27" s="10" t="s">
        <v>13</v>
      </c>
      <c r="B27" s="70" t="s">
        <v>29</v>
      </c>
      <c r="C27" s="76">
        <v>27303.430484397599</v>
      </c>
      <c r="D27" s="76">
        <v>1.54</v>
      </c>
    </row>
    <row r="28" spans="1:4">
      <c r="A28" s="10" t="s">
        <v>13</v>
      </c>
      <c r="B28" s="70" t="s">
        <v>30</v>
      </c>
      <c r="C28" s="76">
        <v>26685.465776000001</v>
      </c>
      <c r="D28" s="76">
        <v>1.5</v>
      </c>
    </row>
    <row r="29" spans="1:4">
      <c r="A29" s="10" t="s">
        <v>13</v>
      </c>
      <c r="B29" s="70" t="s">
        <v>31</v>
      </c>
      <c r="C29" s="76">
        <v>3045.3238444461999</v>
      </c>
      <c r="D29" s="76">
        <v>0.17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-263.17536743418401</v>
      </c>
      <c r="D31" s="76">
        <v>-0.01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3590.8875545699998</v>
      </c>
      <c r="D33" s="76">
        <v>0.2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67636.380995579995</v>
      </c>
      <c r="D35" s="76">
        <v>3.81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-2361.01498376+2691</f>
        <v>329.98501623999982</v>
      </c>
      <c r="D37" s="76">
        <v>-0.13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1777200.2425821857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8"/>
  <sheetViews>
    <sheetView rightToLeft="1" tabSelected="1" topLeftCell="A8" workbookViewId="0">
      <selection activeCell="K23" sqref="K23:K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f>G21</f>
        <v>25300</v>
      </c>
      <c r="H11" s="7"/>
      <c r="I11" s="75">
        <f>I21</f>
        <v>801.34031130000017</v>
      </c>
      <c r="J11" s="25"/>
      <c r="K11" s="75">
        <v>100</v>
      </c>
      <c r="L11" s="75">
        <f>L21</f>
        <v>0.05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1013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1014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1015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571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f>G22</f>
        <v>25300</v>
      </c>
      <c r="I21" s="78">
        <f>I22</f>
        <v>801.34031130000017</v>
      </c>
      <c r="K21" s="78">
        <v>100</v>
      </c>
      <c r="L21" s="78">
        <f>L22</f>
        <v>0.05</v>
      </c>
    </row>
    <row r="22" spans="2:12">
      <c r="B22" s="77" t="s">
        <v>1013</v>
      </c>
      <c r="C22" s="16"/>
      <c r="D22" s="16"/>
      <c r="E22" s="16"/>
      <c r="G22" s="78">
        <f>SUM(G23:G26)</f>
        <v>25300</v>
      </c>
      <c r="I22" s="78">
        <f>SUM(I23:I26)</f>
        <v>801.34031130000017</v>
      </c>
      <c r="K22" s="78">
        <v>100</v>
      </c>
      <c r="L22" s="78">
        <f>SUM(L23:L26)</f>
        <v>0.05</v>
      </c>
    </row>
    <row r="23" spans="2:12">
      <c r="B23" t="s">
        <v>1005</v>
      </c>
      <c r="C23" t="s">
        <v>1006</v>
      </c>
      <c r="D23" t="s">
        <v>982</v>
      </c>
      <c r="E23" t="s">
        <v>840</v>
      </c>
      <c r="F23" t="s">
        <v>113</v>
      </c>
      <c r="G23" s="76">
        <v>11800</v>
      </c>
      <c r="H23" s="76">
        <v>613.5</v>
      </c>
      <c r="I23" s="76">
        <v>288.55125870000001</v>
      </c>
      <c r="J23" s="76">
        <v>0</v>
      </c>
      <c r="K23" s="76">
        <f>I23/$I$22*100</f>
        <v>36.008578955910558</v>
      </c>
      <c r="L23" s="76">
        <v>0.02</v>
      </c>
    </row>
    <row r="24" spans="2:12">
      <c r="B24" t="s">
        <v>1007</v>
      </c>
      <c r="C24" t="s">
        <v>1008</v>
      </c>
      <c r="D24" t="s">
        <v>297</v>
      </c>
      <c r="E24" t="s">
        <v>840</v>
      </c>
      <c r="F24" t="s">
        <v>113</v>
      </c>
      <c r="G24" s="76">
        <v>6800</v>
      </c>
      <c r="H24" s="76">
        <v>1210.5</v>
      </c>
      <c r="I24" s="76">
        <v>328.09537260000002</v>
      </c>
      <c r="J24" s="76">
        <v>0</v>
      </c>
      <c r="K24" s="76">
        <f t="shared" ref="K24:K26" si="0">I24/$I$22*100</f>
        <v>40.943325572594333</v>
      </c>
      <c r="L24" s="76">
        <v>0.02</v>
      </c>
    </row>
    <row r="25" spans="2:12">
      <c r="B25" t="s">
        <v>1009</v>
      </c>
      <c r="C25" t="s">
        <v>1010</v>
      </c>
      <c r="D25" t="s">
        <v>297</v>
      </c>
      <c r="E25" t="s">
        <v>840</v>
      </c>
      <c r="F25" t="s">
        <v>109</v>
      </c>
      <c r="G25" s="76">
        <v>2000</v>
      </c>
      <c r="H25" s="76">
        <v>1960</v>
      </c>
      <c r="I25" s="76">
        <v>137.04320000000001</v>
      </c>
      <c r="J25" s="76">
        <v>0</v>
      </c>
      <c r="K25" s="76">
        <f t="shared" si="0"/>
        <v>17.101747917520495</v>
      </c>
      <c r="L25" s="76">
        <v>0.01</v>
      </c>
    </row>
    <row r="26" spans="2:12">
      <c r="B26" t="s">
        <v>1011</v>
      </c>
      <c r="C26" t="s">
        <v>1012</v>
      </c>
      <c r="D26" t="s">
        <v>297</v>
      </c>
      <c r="E26" t="s">
        <v>840</v>
      </c>
      <c r="F26" t="s">
        <v>109</v>
      </c>
      <c r="G26" s="76">
        <v>4700</v>
      </c>
      <c r="H26" s="76">
        <v>290</v>
      </c>
      <c r="I26" s="76">
        <v>47.650480000000002</v>
      </c>
      <c r="J26" s="76">
        <v>0</v>
      </c>
      <c r="K26" s="76">
        <f t="shared" si="0"/>
        <v>5.9463475539745989</v>
      </c>
      <c r="L26" s="76">
        <v>0</v>
      </c>
    </row>
    <row r="27" spans="2:12">
      <c r="B27" s="77" t="s">
        <v>1016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1015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1017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571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213</v>
      </c>
      <c r="C34" t="s">
        <v>213</v>
      </c>
      <c r="D34" s="16"/>
      <c r="E34" t="s">
        <v>213</v>
      </c>
      <c r="F34" t="s">
        <v>213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220</v>
      </c>
      <c r="C35" s="16"/>
      <c r="D35" s="16"/>
      <c r="E35" s="16"/>
    </row>
    <row r="36" spans="2:12">
      <c r="B36" t="s">
        <v>288</v>
      </c>
      <c r="C36" s="16"/>
      <c r="D36" s="16"/>
      <c r="E36" s="16"/>
    </row>
    <row r="37" spans="2:12">
      <c r="B37" t="s">
        <v>289</v>
      </c>
      <c r="C37" s="16"/>
      <c r="D37" s="16"/>
      <c r="E37" s="16"/>
    </row>
    <row r="38" spans="2:12">
      <c r="B38" t="s">
        <v>290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  <row r="558" spans="3:5">
      <c r="C558" s="16"/>
      <c r="D558" s="16"/>
      <c r="E558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1018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1019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1020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1021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1022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1023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1024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1018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1019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1020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1021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1022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1023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1024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1025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1026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1027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1028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571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1029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1030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1031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571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1032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1033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3.18</v>
      </c>
      <c r="K11" s="7"/>
      <c r="L11" s="7"/>
      <c r="M11" s="75">
        <v>4.08</v>
      </c>
      <c r="N11" s="75">
        <v>8574100</v>
      </c>
      <c r="O11" s="7"/>
      <c r="P11" s="75">
        <v>15179.530645999999</v>
      </c>
      <c r="Q11" s="7"/>
      <c r="R11" s="75">
        <v>100</v>
      </c>
      <c r="S11" s="75">
        <v>0.85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3.18</v>
      </c>
      <c r="M12" s="78">
        <v>4.08</v>
      </c>
      <c r="N12" s="78">
        <v>8574100</v>
      </c>
      <c r="P12" s="78">
        <v>15179.530645999999</v>
      </c>
      <c r="R12" s="78">
        <v>100</v>
      </c>
      <c r="S12" s="78">
        <v>0.85</v>
      </c>
    </row>
    <row r="13" spans="2:81">
      <c r="B13" s="77" t="s">
        <v>1030</v>
      </c>
      <c r="C13" s="16"/>
      <c r="D13" s="16"/>
      <c r="E13" s="16"/>
      <c r="J13" s="78">
        <v>2.78</v>
      </c>
      <c r="M13" s="78">
        <v>3.54</v>
      </c>
      <c r="N13" s="78">
        <v>6184100</v>
      </c>
      <c r="P13" s="78">
        <v>6265.1117100000001</v>
      </c>
      <c r="R13" s="78">
        <v>41.27</v>
      </c>
      <c r="S13" s="78">
        <v>0.35</v>
      </c>
    </row>
    <row r="14" spans="2:81">
      <c r="B14" t="s">
        <v>1034</v>
      </c>
      <c r="C14" t="s">
        <v>1035</v>
      </c>
      <c r="D14" t="s">
        <v>126</v>
      </c>
      <c r="E14" t="s">
        <v>1036</v>
      </c>
      <c r="F14" t="s">
        <v>131</v>
      </c>
      <c r="G14" t="s">
        <v>389</v>
      </c>
      <c r="H14" t="s">
        <v>153</v>
      </c>
      <c r="I14" t="s">
        <v>1037</v>
      </c>
      <c r="J14" s="76">
        <v>2.78</v>
      </c>
      <c r="K14" t="s">
        <v>105</v>
      </c>
      <c r="L14" s="76">
        <v>3.15</v>
      </c>
      <c r="M14" s="76">
        <v>3.54</v>
      </c>
      <c r="N14" s="76">
        <v>6184100</v>
      </c>
      <c r="O14" s="76">
        <v>101.31</v>
      </c>
      <c r="P14" s="76">
        <v>6265.1117100000001</v>
      </c>
      <c r="Q14" s="76">
        <v>2.06</v>
      </c>
      <c r="R14" s="76">
        <v>41.27</v>
      </c>
      <c r="S14" s="76">
        <v>0.35</v>
      </c>
    </row>
    <row r="15" spans="2:81">
      <c r="B15" s="77" t="s">
        <v>1031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571</v>
      </c>
      <c r="C19" s="16"/>
      <c r="D19" s="16"/>
      <c r="E19" s="16"/>
      <c r="J19" s="78">
        <v>3.47</v>
      </c>
      <c r="M19" s="78">
        <v>4.46</v>
      </c>
      <c r="N19" s="78">
        <v>2390000</v>
      </c>
      <c r="P19" s="78">
        <v>8914.418936</v>
      </c>
      <c r="R19" s="78">
        <v>58.73</v>
      </c>
      <c r="S19" s="78">
        <v>0.5</v>
      </c>
    </row>
    <row r="20" spans="2:19">
      <c r="B20" t="s">
        <v>1038</v>
      </c>
      <c r="C20" t="s">
        <v>1039</v>
      </c>
      <c r="D20" t="s">
        <v>298</v>
      </c>
      <c r="E20" t="s">
        <v>514</v>
      </c>
      <c r="F20" t="s">
        <v>443</v>
      </c>
      <c r="G20" t="s">
        <v>613</v>
      </c>
      <c r="H20" t="s">
        <v>302</v>
      </c>
      <c r="I20" t="s">
        <v>325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2390000</v>
      </c>
      <c r="O20" s="76">
        <v>106.69</v>
      </c>
      <c r="P20" s="76">
        <v>8914.418936</v>
      </c>
      <c r="Q20" s="76">
        <v>0.6</v>
      </c>
      <c r="R20" s="76">
        <v>58.73</v>
      </c>
      <c r="S20" s="76">
        <v>0.5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31" sqref="J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49320</v>
      </c>
      <c r="I11" s="7"/>
      <c r="J11" s="75">
        <v>27303.430484397599</v>
      </c>
      <c r="K11" s="7"/>
      <c r="L11" s="75">
        <v>100</v>
      </c>
      <c r="M11" s="75">
        <v>1.54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49320</v>
      </c>
      <c r="J12" s="78">
        <v>27303.430484397599</v>
      </c>
      <c r="L12" s="78">
        <v>100</v>
      </c>
      <c r="M12" s="78">
        <v>1.54</v>
      </c>
    </row>
    <row r="13" spans="2:98">
      <c r="B13" t="s">
        <v>1040</v>
      </c>
      <c r="C13" t="s">
        <v>1041</v>
      </c>
      <c r="D13" t="s">
        <v>126</v>
      </c>
      <c r="E13" t="s">
        <v>1042</v>
      </c>
      <c r="F13" t="s">
        <v>115</v>
      </c>
      <c r="G13" t="s">
        <v>105</v>
      </c>
      <c r="H13" s="76">
        <v>49320</v>
      </c>
      <c r="I13" s="76">
        <v>55359.753618000002</v>
      </c>
      <c r="J13" s="76">
        <v>27303.430484397599</v>
      </c>
      <c r="K13" s="76">
        <v>0</v>
      </c>
      <c r="L13" s="76">
        <v>100</v>
      </c>
      <c r="M13" s="76">
        <v>1.54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24057662</v>
      </c>
      <c r="G11" s="7"/>
      <c r="H11" s="75">
        <v>26685.465776000001</v>
      </c>
      <c r="I11" s="7"/>
      <c r="J11" s="75">
        <v>100</v>
      </c>
      <c r="K11" s="75">
        <v>1.5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23691609</v>
      </c>
      <c r="H12" s="78">
        <v>25405.744488</v>
      </c>
      <c r="J12" s="78">
        <v>95.2</v>
      </c>
      <c r="K12" s="78">
        <v>1.43</v>
      </c>
    </row>
    <row r="13" spans="2:55">
      <c r="B13" s="77" t="s">
        <v>1043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1044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1045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1046</v>
      </c>
      <c r="C19" s="16"/>
      <c r="F19" s="78">
        <v>23691609</v>
      </c>
      <c r="H19" s="78">
        <v>25405.744488</v>
      </c>
      <c r="J19" s="78">
        <v>95.2</v>
      </c>
      <c r="K19" s="78">
        <v>1.43</v>
      </c>
    </row>
    <row r="20" spans="2:11">
      <c r="B20" t="s">
        <v>1047</v>
      </c>
      <c r="C20" t="s">
        <v>1048</v>
      </c>
      <c r="D20" t="s">
        <v>109</v>
      </c>
      <c r="E20" t="s">
        <v>1049</v>
      </c>
      <c r="F20" s="76">
        <v>686753</v>
      </c>
      <c r="G20" s="76">
        <v>100</v>
      </c>
      <c r="H20" s="76">
        <v>2400.8884880000001</v>
      </c>
      <c r="I20" s="76">
        <v>0</v>
      </c>
      <c r="J20" s="76">
        <v>9</v>
      </c>
      <c r="K20" s="76">
        <v>0.14000000000000001</v>
      </c>
    </row>
    <row r="21" spans="2:11">
      <c r="B21" t="s">
        <v>1050</v>
      </c>
      <c r="C21" t="s">
        <v>1051</v>
      </c>
      <c r="D21" t="s">
        <v>105</v>
      </c>
      <c r="E21" t="s">
        <v>1052</v>
      </c>
      <c r="F21" s="76">
        <v>6905761</v>
      </c>
      <c r="G21" s="76">
        <v>100</v>
      </c>
      <c r="H21" s="76">
        <v>6905.7610000000004</v>
      </c>
      <c r="I21" s="76">
        <v>0</v>
      </c>
      <c r="J21" s="76">
        <v>25.88</v>
      </c>
      <c r="K21" s="76">
        <v>0.39</v>
      </c>
    </row>
    <row r="22" spans="2:11">
      <c r="B22" t="s">
        <v>1053</v>
      </c>
      <c r="C22" t="s">
        <v>1054</v>
      </c>
      <c r="D22" t="s">
        <v>105</v>
      </c>
      <c r="E22" t="s">
        <v>1055</v>
      </c>
      <c r="F22" s="76">
        <v>14459100</v>
      </c>
      <c r="G22" s="76">
        <v>100</v>
      </c>
      <c r="H22" s="76">
        <v>14459.1</v>
      </c>
      <c r="I22" s="76">
        <v>0</v>
      </c>
      <c r="J22" s="76">
        <v>54.18</v>
      </c>
      <c r="K22" s="76">
        <v>0.81</v>
      </c>
    </row>
    <row r="23" spans="2:11">
      <c r="B23" t="s">
        <v>1056</v>
      </c>
      <c r="C23" t="s">
        <v>1057</v>
      </c>
      <c r="D23" t="s">
        <v>105</v>
      </c>
      <c r="E23" t="s">
        <v>1049</v>
      </c>
      <c r="F23" s="76">
        <v>1639995</v>
      </c>
      <c r="G23" s="76">
        <v>100</v>
      </c>
      <c r="H23" s="76">
        <v>1639.9949999999999</v>
      </c>
      <c r="I23" s="76">
        <v>0</v>
      </c>
      <c r="J23" s="76">
        <v>6.15</v>
      </c>
      <c r="K23" s="76">
        <v>0.09</v>
      </c>
    </row>
    <row r="24" spans="2:11">
      <c r="B24" s="77" t="s">
        <v>218</v>
      </c>
      <c r="C24" s="16"/>
      <c r="F24" s="78">
        <v>366053</v>
      </c>
      <c r="H24" s="78">
        <v>1279.721288</v>
      </c>
      <c r="J24" s="78">
        <v>4.8</v>
      </c>
      <c r="K24" s="78">
        <v>7.0000000000000007E-2</v>
      </c>
    </row>
    <row r="25" spans="2:11">
      <c r="B25" s="77" t="s">
        <v>1058</v>
      </c>
      <c r="C25" s="16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1059</v>
      </c>
      <c r="C27" s="16"/>
      <c r="F27" s="78">
        <v>0</v>
      </c>
      <c r="H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1060</v>
      </c>
      <c r="C29" s="16"/>
      <c r="F29" s="78">
        <v>0</v>
      </c>
      <c r="H29" s="78">
        <v>0</v>
      </c>
      <c r="J29" s="78">
        <v>0</v>
      </c>
      <c r="K29" s="78">
        <v>0</v>
      </c>
    </row>
    <row r="30" spans="2:11">
      <c r="B30" t="s">
        <v>213</v>
      </c>
      <c r="C30" t="s">
        <v>213</v>
      </c>
      <c r="D30" t="s">
        <v>213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1061</v>
      </c>
      <c r="C31" s="16"/>
      <c r="F31" s="78">
        <v>366053</v>
      </c>
      <c r="H31" s="78">
        <v>1279.721288</v>
      </c>
      <c r="J31" s="78">
        <v>4.8</v>
      </c>
      <c r="K31" s="78">
        <v>7.0000000000000007E-2</v>
      </c>
    </row>
    <row r="32" spans="2:11">
      <c r="B32" t="s">
        <v>1062</v>
      </c>
      <c r="C32" t="s">
        <v>1063</v>
      </c>
      <c r="D32" t="s">
        <v>109</v>
      </c>
      <c r="E32" t="s">
        <v>1064</v>
      </c>
      <c r="F32" s="76">
        <v>366053</v>
      </c>
      <c r="G32" s="76">
        <v>100</v>
      </c>
      <c r="H32" s="76">
        <v>1279.721288</v>
      </c>
      <c r="I32" s="76">
        <v>0</v>
      </c>
      <c r="J32" s="76">
        <v>4.8</v>
      </c>
      <c r="K32" s="76">
        <v>7.0000000000000007E-2</v>
      </c>
    </row>
    <row r="33" spans="2:3">
      <c r="B33" t="s">
        <v>220</v>
      </c>
      <c r="C33" s="16"/>
    </row>
    <row r="34" spans="2:3">
      <c r="B34" t="s">
        <v>288</v>
      </c>
      <c r="C34" s="16"/>
    </row>
    <row r="35" spans="2:3">
      <c r="B35" t="s">
        <v>289</v>
      </c>
      <c r="C35" s="16"/>
    </row>
    <row r="36" spans="2:3">
      <c r="B36" t="s">
        <v>290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4309499</v>
      </c>
      <c r="H11" s="7"/>
      <c r="I11" s="75">
        <v>3045.3238444461999</v>
      </c>
      <c r="J11" s="7"/>
      <c r="K11" s="75">
        <v>100</v>
      </c>
      <c r="L11" s="75">
        <v>0.17</v>
      </c>
      <c r="M11" s="16"/>
      <c r="N11" s="16"/>
      <c r="O11" s="16"/>
      <c r="P11" s="16"/>
      <c r="BG11" s="16"/>
    </row>
    <row r="12" spans="2:59">
      <c r="B12" s="77" t="s">
        <v>1065</v>
      </c>
      <c r="C12" s="16"/>
      <c r="D12" s="16"/>
      <c r="G12" s="78">
        <v>4309499</v>
      </c>
      <c r="I12" s="78">
        <v>3045.3238444461999</v>
      </c>
      <c r="K12" s="78">
        <v>100</v>
      </c>
      <c r="L12" s="78">
        <v>0.17</v>
      </c>
    </row>
    <row r="13" spans="2:59">
      <c r="B13" t="s">
        <v>1066</v>
      </c>
      <c r="C13" t="s">
        <v>1067</v>
      </c>
      <c r="D13" t="s">
        <v>475</v>
      </c>
      <c r="E13" t="s">
        <v>105</v>
      </c>
      <c r="F13" t="s">
        <v>325</v>
      </c>
      <c r="G13" s="76">
        <v>4309499</v>
      </c>
      <c r="H13" s="76">
        <v>70.665379999999999</v>
      </c>
      <c r="I13" s="76">
        <v>3045.3238444461999</v>
      </c>
      <c r="J13" s="76">
        <v>0</v>
      </c>
      <c r="K13" s="76">
        <v>100</v>
      </c>
      <c r="L13" s="76">
        <v>0.17</v>
      </c>
    </row>
    <row r="14" spans="2:59">
      <c r="B14" s="77" t="s">
        <v>1004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1013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1014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1068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1015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571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1013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1016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1015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1017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571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95750.966324741996</v>
      </c>
      <c r="K11" s="75">
        <v>100</v>
      </c>
      <c r="L11" s="75">
        <v>5.46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95750.966324741996</v>
      </c>
      <c r="K12" s="78">
        <v>100</v>
      </c>
      <c r="L12" s="78">
        <v>5.46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54250.403319999998</v>
      </c>
      <c r="K13" s="78">
        <v>57.22</v>
      </c>
      <c r="L13" s="78">
        <v>3.13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55511.40332+1430-2691</f>
        <v>54250.403319999998</v>
      </c>
      <c r="K14" s="76">
        <v>57.22</v>
      </c>
      <c r="L14" s="76">
        <v>3.13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41500.563004741998</v>
      </c>
      <c r="K15" s="78">
        <v>42.78</v>
      </c>
      <c r="L15" s="78">
        <v>2.34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-2045.4483686179999</v>
      </c>
      <c r="K16" s="76">
        <v>-2.11</v>
      </c>
      <c r="L16" s="76">
        <v>-0.12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43546.011373360001</v>
      </c>
      <c r="K17" s="76">
        <v>44.89</v>
      </c>
      <c r="L17" s="76">
        <v>2.4500000000000002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-9400000</v>
      </c>
      <c r="H11" s="7"/>
      <c r="I11" s="75">
        <v>-263.17536743418401</v>
      </c>
      <c r="J11" s="75">
        <v>100</v>
      </c>
      <c r="K11" s="75">
        <v>-0.01</v>
      </c>
      <c r="AW11" s="16"/>
    </row>
    <row r="12" spans="2:49">
      <c r="B12" s="77" t="s">
        <v>201</v>
      </c>
      <c r="C12" s="16"/>
      <c r="D12" s="16"/>
      <c r="G12" s="78">
        <v>-9400000</v>
      </c>
      <c r="I12" s="78">
        <v>-263.17536743418401</v>
      </c>
      <c r="J12" s="78">
        <v>100</v>
      </c>
      <c r="K12" s="78">
        <v>-0.01</v>
      </c>
    </row>
    <row r="13" spans="2:49">
      <c r="B13" s="77" t="s">
        <v>1013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1014</v>
      </c>
      <c r="C15" s="16"/>
      <c r="D15" s="16"/>
      <c r="G15" s="78">
        <v>-9400000</v>
      </c>
      <c r="I15" s="78">
        <v>-263.17536743418401</v>
      </c>
      <c r="J15" s="78">
        <v>100</v>
      </c>
      <c r="K15" s="78">
        <v>-0.01</v>
      </c>
    </row>
    <row r="16" spans="2:49">
      <c r="B16" t="s">
        <v>1069</v>
      </c>
      <c r="C16" t="s">
        <v>1070</v>
      </c>
      <c r="D16" t="s">
        <v>126</v>
      </c>
      <c r="E16" t="s">
        <v>113</v>
      </c>
      <c r="F16" t="s">
        <v>665</v>
      </c>
      <c r="G16" s="76">
        <v>-9400000</v>
      </c>
      <c r="H16" s="76">
        <v>2.7997379514274892</v>
      </c>
      <c r="I16" s="76">
        <v>-263.17536743418401</v>
      </c>
      <c r="J16" s="76">
        <v>100</v>
      </c>
      <c r="K16" s="76">
        <v>-0.01</v>
      </c>
    </row>
    <row r="17" spans="2:11">
      <c r="B17" s="77" t="s">
        <v>1068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1015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571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1013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1016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1015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571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288</v>
      </c>
      <c r="C33" s="16"/>
      <c r="D33" s="16"/>
    </row>
    <row r="34" spans="2:4">
      <c r="B34" t="s">
        <v>289</v>
      </c>
      <c r="C34" s="16"/>
      <c r="D34" s="16"/>
    </row>
    <row r="35" spans="2:4">
      <c r="B35" t="s">
        <v>290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1018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1019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1020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1021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1022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1023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1024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1018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1019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1020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1021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1022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1023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1024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7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1.21</v>
      </c>
      <c r="J11" s="18"/>
      <c r="K11" s="18"/>
      <c r="L11" s="75">
        <v>2.58</v>
      </c>
      <c r="M11" s="75">
        <v>3317753.85</v>
      </c>
      <c r="N11" s="7"/>
      <c r="O11" s="75">
        <v>3590.8875545699998</v>
      </c>
      <c r="P11" s="75">
        <v>100</v>
      </c>
      <c r="Q11" s="75">
        <v>0.2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1.21</v>
      </c>
      <c r="L12" s="78">
        <v>2.58</v>
      </c>
      <c r="M12" s="78">
        <v>3317753.85</v>
      </c>
      <c r="O12" s="78">
        <v>3590.8875545699998</v>
      </c>
      <c r="P12" s="78">
        <v>100</v>
      </c>
      <c r="Q12" s="78">
        <v>0.2</v>
      </c>
    </row>
    <row r="13" spans="2:59">
      <c r="B13" s="77" t="s">
        <v>1071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1072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1073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1074</v>
      </c>
      <c r="I19" s="78">
        <v>1.21</v>
      </c>
      <c r="L19" s="78">
        <v>2.58</v>
      </c>
      <c r="M19" s="78">
        <v>3317753.85</v>
      </c>
      <c r="O19" s="78">
        <v>3590.8875545699998</v>
      </c>
      <c r="P19" s="78">
        <v>100</v>
      </c>
      <c r="Q19" s="78">
        <v>0.2</v>
      </c>
    </row>
    <row r="20" spans="2:17">
      <c r="B20" t="s">
        <v>1075</v>
      </c>
      <c r="C20" t="s">
        <v>1076</v>
      </c>
      <c r="D20" t="s">
        <v>1077</v>
      </c>
      <c r="E20" t="s">
        <v>562</v>
      </c>
      <c r="F20" t="s">
        <v>213</v>
      </c>
      <c r="G20" t="s">
        <v>325</v>
      </c>
      <c r="H20" t="s">
        <v>563</v>
      </c>
      <c r="I20" s="76">
        <v>1.1100000000000001</v>
      </c>
      <c r="J20" t="s">
        <v>105</v>
      </c>
      <c r="K20" s="76">
        <v>5</v>
      </c>
      <c r="L20" s="76">
        <v>1.86</v>
      </c>
      <c r="M20" s="76">
        <v>1477779</v>
      </c>
      <c r="N20" s="76">
        <v>107.75</v>
      </c>
      <c r="O20" s="76">
        <v>1592.3068725000001</v>
      </c>
      <c r="P20" s="76">
        <v>44.34</v>
      </c>
      <c r="Q20" s="76">
        <v>0.09</v>
      </c>
    </row>
    <row r="21" spans="2:17">
      <c r="B21" t="s">
        <v>1078</v>
      </c>
      <c r="C21" t="s">
        <v>1076</v>
      </c>
      <c r="D21" t="s">
        <v>1079</v>
      </c>
      <c r="E21" t="s">
        <v>1080</v>
      </c>
      <c r="F21" t="s">
        <v>213</v>
      </c>
      <c r="G21" t="s">
        <v>1081</v>
      </c>
      <c r="H21" t="s">
        <v>563</v>
      </c>
      <c r="I21" s="76">
        <v>1.29</v>
      </c>
      <c r="J21" t="s">
        <v>105</v>
      </c>
      <c r="K21" s="76">
        <v>9.5</v>
      </c>
      <c r="L21" s="76">
        <v>3.14</v>
      </c>
      <c r="M21" s="76">
        <v>1839974.85</v>
      </c>
      <c r="N21" s="76">
        <v>108.62</v>
      </c>
      <c r="O21" s="76">
        <v>1998.58068207</v>
      </c>
      <c r="P21" s="76">
        <v>55.66</v>
      </c>
      <c r="Q21" s="76">
        <v>0.11</v>
      </c>
    </row>
    <row r="22" spans="2:17">
      <c r="B22" s="77" t="s">
        <v>1082</v>
      </c>
      <c r="I22" s="78">
        <v>0</v>
      </c>
      <c r="L22" s="78">
        <v>0</v>
      </c>
      <c r="M22" s="78">
        <v>0</v>
      </c>
      <c r="O22" s="78">
        <v>0</v>
      </c>
      <c r="P22" s="78">
        <v>0</v>
      </c>
      <c r="Q22" s="78">
        <v>0</v>
      </c>
    </row>
    <row r="23" spans="2:17">
      <c r="B23" t="s">
        <v>213</v>
      </c>
      <c r="D23" t="s">
        <v>213</v>
      </c>
      <c r="F23" t="s">
        <v>213</v>
      </c>
      <c r="I23" s="76">
        <v>0</v>
      </c>
      <c r="J23" t="s">
        <v>213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1083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s="77" t="s">
        <v>1084</v>
      </c>
      <c r="I25" s="78">
        <v>0</v>
      </c>
      <c r="L25" s="78">
        <v>0</v>
      </c>
      <c r="M25" s="78">
        <v>0</v>
      </c>
      <c r="O25" s="78">
        <v>0</v>
      </c>
      <c r="P25" s="78">
        <v>0</v>
      </c>
      <c r="Q25" s="78">
        <v>0</v>
      </c>
    </row>
    <row r="26" spans="2:17">
      <c r="B26" t="s">
        <v>213</v>
      </c>
      <c r="D26" t="s">
        <v>213</v>
      </c>
      <c r="F26" t="s">
        <v>213</v>
      </c>
      <c r="I26" s="76">
        <v>0</v>
      </c>
      <c r="J26" t="s">
        <v>213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1085</v>
      </c>
      <c r="I27" s="78">
        <v>0</v>
      </c>
      <c r="L27" s="78">
        <v>0</v>
      </c>
      <c r="M27" s="78">
        <v>0</v>
      </c>
      <c r="O27" s="78">
        <v>0</v>
      </c>
      <c r="P27" s="78">
        <v>0</v>
      </c>
      <c r="Q27" s="78">
        <v>0</v>
      </c>
    </row>
    <row r="28" spans="2:17">
      <c r="B28" t="s">
        <v>213</v>
      </c>
      <c r="D28" t="s">
        <v>213</v>
      </c>
      <c r="F28" t="s">
        <v>213</v>
      </c>
      <c r="I28" s="76">
        <v>0</v>
      </c>
      <c r="J28" t="s">
        <v>213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1086</v>
      </c>
      <c r="I29" s="78">
        <v>0</v>
      </c>
      <c r="L29" s="78">
        <v>0</v>
      </c>
      <c r="M29" s="78">
        <v>0</v>
      </c>
      <c r="O29" s="78">
        <v>0</v>
      </c>
      <c r="P29" s="78">
        <v>0</v>
      </c>
      <c r="Q29" s="78">
        <v>0</v>
      </c>
    </row>
    <row r="30" spans="2:17">
      <c r="B30" t="s">
        <v>213</v>
      </c>
      <c r="D30" t="s">
        <v>213</v>
      </c>
      <c r="F30" t="s">
        <v>213</v>
      </c>
      <c r="I30" s="76">
        <v>0</v>
      </c>
      <c r="J30" t="s">
        <v>213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1087</v>
      </c>
      <c r="I31" s="78">
        <v>0</v>
      </c>
      <c r="L31" s="78">
        <v>0</v>
      </c>
      <c r="M31" s="78">
        <v>0</v>
      </c>
      <c r="O31" s="78">
        <v>0</v>
      </c>
      <c r="P31" s="78">
        <v>0</v>
      </c>
      <c r="Q31" s="78">
        <v>0</v>
      </c>
    </row>
    <row r="32" spans="2:17">
      <c r="B32" t="s">
        <v>213</v>
      </c>
      <c r="D32" t="s">
        <v>213</v>
      </c>
      <c r="F32" t="s">
        <v>213</v>
      </c>
      <c r="I32" s="76">
        <v>0</v>
      </c>
      <c r="J32" t="s">
        <v>213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218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s="77" t="s">
        <v>1088</v>
      </c>
      <c r="I34" s="78">
        <v>0</v>
      </c>
      <c r="L34" s="78">
        <v>0</v>
      </c>
      <c r="M34" s="78">
        <v>0</v>
      </c>
      <c r="O34" s="78">
        <v>0</v>
      </c>
      <c r="P34" s="78">
        <v>0</v>
      </c>
      <c r="Q34" s="78">
        <v>0</v>
      </c>
    </row>
    <row r="35" spans="2:17">
      <c r="B35" t="s">
        <v>213</v>
      </c>
      <c r="D35" t="s">
        <v>213</v>
      </c>
      <c r="F35" t="s">
        <v>213</v>
      </c>
      <c r="I35" s="76">
        <v>0</v>
      </c>
      <c r="J35" t="s">
        <v>213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1073</v>
      </c>
      <c r="I36" s="78">
        <v>0</v>
      </c>
      <c r="L36" s="78">
        <v>0</v>
      </c>
      <c r="M36" s="78">
        <v>0</v>
      </c>
      <c r="O36" s="78">
        <v>0</v>
      </c>
      <c r="P36" s="78">
        <v>0</v>
      </c>
      <c r="Q36" s="78">
        <v>0</v>
      </c>
    </row>
    <row r="37" spans="2:17">
      <c r="B37" t="s">
        <v>213</v>
      </c>
      <c r="D37" t="s">
        <v>213</v>
      </c>
      <c r="F37" t="s">
        <v>213</v>
      </c>
      <c r="I37" s="76">
        <v>0</v>
      </c>
      <c r="J37" t="s">
        <v>213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1074</v>
      </c>
      <c r="I38" s="78">
        <v>0</v>
      </c>
      <c r="L38" s="78">
        <v>0</v>
      </c>
      <c r="M38" s="78">
        <v>0</v>
      </c>
      <c r="O38" s="78">
        <v>0</v>
      </c>
      <c r="P38" s="78">
        <v>0</v>
      </c>
      <c r="Q38" s="78">
        <v>0</v>
      </c>
    </row>
    <row r="39" spans="2:17">
      <c r="B39" t="s">
        <v>213</v>
      </c>
      <c r="D39" t="s">
        <v>213</v>
      </c>
      <c r="F39" t="s">
        <v>213</v>
      </c>
      <c r="I39" s="76">
        <v>0</v>
      </c>
      <c r="J39" t="s">
        <v>213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1087</v>
      </c>
      <c r="I40" s="78">
        <v>0</v>
      </c>
      <c r="L40" s="78">
        <v>0</v>
      </c>
      <c r="M40" s="78">
        <v>0</v>
      </c>
      <c r="O40" s="78">
        <v>0</v>
      </c>
      <c r="P40" s="78">
        <v>0</v>
      </c>
      <c r="Q40" s="78">
        <v>0</v>
      </c>
    </row>
    <row r="41" spans="2:17">
      <c r="B41" t="s">
        <v>213</v>
      </c>
      <c r="D41" t="s">
        <v>213</v>
      </c>
      <c r="F41" t="s">
        <v>213</v>
      </c>
      <c r="I41" s="76">
        <v>0</v>
      </c>
      <c r="J41" t="s">
        <v>213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220</v>
      </c>
    </row>
    <row r="43" spans="2:17">
      <c r="B43" t="s">
        <v>288</v>
      </c>
    </row>
    <row r="44" spans="2:17">
      <c r="B44" t="s">
        <v>289</v>
      </c>
    </row>
    <row r="45" spans="2:17">
      <c r="B45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1030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1031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1089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1090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571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3.855468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67636.380995579995</v>
      </c>
      <c r="H11" s="75">
        <v>100</v>
      </c>
      <c r="I11" s="75">
        <v>3.81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67636.380995579995</v>
      </c>
      <c r="H12" s="78">
        <v>100</v>
      </c>
      <c r="I12" s="78">
        <v>3.81</v>
      </c>
    </row>
    <row r="13" spans="2:55">
      <c r="B13" s="77" t="s">
        <v>1091</v>
      </c>
      <c r="E13" s="78">
        <v>0</v>
      </c>
      <c r="F13" s="19"/>
      <c r="G13" s="78">
        <v>67636.380995579995</v>
      </c>
      <c r="H13" s="78">
        <v>100</v>
      </c>
      <c r="I13" s="78">
        <v>3.81</v>
      </c>
    </row>
    <row r="14" spans="2:55">
      <c r="B14" t="s">
        <v>1092</v>
      </c>
      <c r="C14" s="79">
        <v>42735</v>
      </c>
      <c r="D14" t="s">
        <v>126</v>
      </c>
      <c r="E14" s="76">
        <v>0</v>
      </c>
      <c r="F14" t="s">
        <v>105</v>
      </c>
      <c r="G14" s="76">
        <v>37690.931047769998</v>
      </c>
      <c r="H14" s="76">
        <v>55.73</v>
      </c>
      <c r="I14" s="76">
        <v>2.12</v>
      </c>
      <c r="J14" t="s">
        <v>126</v>
      </c>
    </row>
    <row r="15" spans="2:55">
      <c r="B15" t="s">
        <v>1093</v>
      </c>
      <c r="C15" s="79">
        <v>42735</v>
      </c>
      <c r="D15" t="s">
        <v>126</v>
      </c>
      <c r="E15" s="76">
        <v>0</v>
      </c>
      <c r="F15" t="s">
        <v>105</v>
      </c>
      <c r="G15" s="76">
        <v>29945.449947810001</v>
      </c>
      <c r="H15" s="76">
        <v>44.27</v>
      </c>
      <c r="I15" s="76">
        <v>1.69</v>
      </c>
      <c r="J15" t="s">
        <v>126</v>
      </c>
    </row>
    <row r="16" spans="2:55">
      <c r="B16" s="77" t="s">
        <v>1094</v>
      </c>
      <c r="E16" s="78">
        <v>0</v>
      </c>
      <c r="F16" s="19"/>
      <c r="G16" s="78">
        <v>0</v>
      </c>
      <c r="H16" s="78">
        <v>0</v>
      </c>
      <c r="I16" s="78">
        <v>0</v>
      </c>
    </row>
    <row r="17" spans="2:9">
      <c r="B17" t="s">
        <v>213</v>
      </c>
      <c r="E17" s="76">
        <v>0</v>
      </c>
      <c r="F17" t="s">
        <v>213</v>
      </c>
      <c r="G17" s="76">
        <v>0</v>
      </c>
      <c r="H17" s="76">
        <v>0</v>
      </c>
      <c r="I17" s="76">
        <v>0</v>
      </c>
    </row>
    <row r="18" spans="2:9">
      <c r="B18" s="77" t="s">
        <v>218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s="77" t="s">
        <v>1091</v>
      </c>
      <c r="E19" s="78">
        <v>0</v>
      </c>
      <c r="F19" s="19"/>
      <c r="G19" s="78">
        <v>0</v>
      </c>
      <c r="H19" s="78">
        <v>0</v>
      </c>
      <c r="I19" s="78">
        <v>0</v>
      </c>
    </row>
    <row r="20" spans="2:9">
      <c r="B20" t="s">
        <v>213</v>
      </c>
      <c r="E20" s="76">
        <v>0</v>
      </c>
      <c r="F20" t="s">
        <v>213</v>
      </c>
      <c r="G20" s="76">
        <v>0</v>
      </c>
      <c r="H20" s="76">
        <v>0</v>
      </c>
      <c r="I20" s="76">
        <v>0</v>
      </c>
    </row>
    <row r="21" spans="2:9">
      <c r="B21" s="77" t="s">
        <v>1094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9">
      <c r="B22" t="s">
        <v>213</v>
      </c>
      <c r="E22" s="76">
        <v>0</v>
      </c>
      <c r="F22" t="s">
        <v>213</v>
      </c>
      <c r="G22" s="76">
        <v>0</v>
      </c>
      <c r="H22" s="76">
        <v>0</v>
      </c>
      <c r="I22" s="76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329.80611855999996</v>
      </c>
      <c r="J11" s="75">
        <v>100</v>
      </c>
      <c r="K11" s="75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270.46404999999999</v>
      </c>
      <c r="J12" s="78">
        <v>-11.46</v>
      </c>
      <c r="K12" s="78">
        <v>0.02</v>
      </c>
    </row>
    <row r="13" spans="2:60">
      <c r="B13" t="s">
        <v>1095</v>
      </c>
      <c r="C13" t="s">
        <v>672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63.084000000000003</v>
      </c>
      <c r="J13" s="76">
        <v>-2.67</v>
      </c>
      <c r="K13" s="76">
        <v>0</v>
      </c>
    </row>
    <row r="14" spans="2:60">
      <c r="B14" t="s">
        <v>1096</v>
      </c>
      <c r="C14" t="s">
        <v>762</v>
      </c>
      <c r="D14" t="s">
        <v>213</v>
      </c>
      <c r="E14" t="s">
        <v>563</v>
      </c>
      <c r="F14" s="76">
        <v>0</v>
      </c>
      <c r="G14" t="s">
        <v>105</v>
      </c>
      <c r="H14" s="76">
        <v>0</v>
      </c>
      <c r="I14" s="76">
        <v>189.3288</v>
      </c>
      <c r="J14" s="76">
        <v>-8.02</v>
      </c>
      <c r="K14" s="76">
        <v>0.01</v>
      </c>
    </row>
    <row r="15" spans="2:60">
      <c r="B15" t="s">
        <v>1097</v>
      </c>
      <c r="C15" t="s">
        <v>721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18.05125</v>
      </c>
      <c r="J15" s="76">
        <v>-0.76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f>I17+I18+I19</f>
        <v>59.342068560000001</v>
      </c>
      <c r="J16" s="78">
        <v>111.46</v>
      </c>
      <c r="K16" s="78">
        <v>-0.15</v>
      </c>
    </row>
    <row r="17" spans="2:11">
      <c r="B17" t="s">
        <v>1098</v>
      </c>
      <c r="C17" t="s">
        <v>1099</v>
      </c>
      <c r="D17" t="s">
        <v>213</v>
      </c>
      <c r="E17" t="s">
        <v>563</v>
      </c>
      <c r="F17" s="76">
        <v>0</v>
      </c>
      <c r="G17" t="s">
        <v>109</v>
      </c>
      <c r="H17" s="76">
        <v>0</v>
      </c>
      <c r="I17" s="76">
        <v>36.416468559999998</v>
      </c>
      <c r="J17" s="76">
        <v>-1.54</v>
      </c>
      <c r="K17" s="76">
        <v>0</v>
      </c>
    </row>
    <row r="18" spans="2:11">
      <c r="B18" t="s">
        <v>1100</v>
      </c>
      <c r="C18" t="s">
        <v>1101</v>
      </c>
      <c r="D18" t="s">
        <v>213</v>
      </c>
      <c r="E18" t="s">
        <v>563</v>
      </c>
      <c r="F18" s="76">
        <v>0</v>
      </c>
      <c r="G18" t="s">
        <v>109</v>
      </c>
      <c r="H18" s="76">
        <v>0</v>
      </c>
      <c r="I18" s="76">
        <v>13.751099999999999</v>
      </c>
      <c r="J18" s="76">
        <v>-0.57999999999999996</v>
      </c>
      <c r="K18" s="76">
        <v>0</v>
      </c>
    </row>
    <row r="19" spans="2:11">
      <c r="B19" t="s">
        <v>1102</v>
      </c>
      <c r="C19" t="s">
        <v>1103</v>
      </c>
      <c r="D19" t="s">
        <v>213</v>
      </c>
      <c r="E19" t="s">
        <v>563</v>
      </c>
      <c r="F19" s="76">
        <v>0</v>
      </c>
      <c r="G19" t="s">
        <v>109</v>
      </c>
      <c r="H19" s="76">
        <v>0</v>
      </c>
      <c r="I19" s="76">
        <v>9.1745000000000001</v>
      </c>
      <c r="J19" s="76">
        <v>-0.39</v>
      </c>
      <c r="K19" s="76">
        <v>0</v>
      </c>
    </row>
    <row r="20" spans="2:11">
      <c r="B20"/>
      <c r="C20"/>
      <c r="D20"/>
      <c r="E20"/>
      <c r="F20" s="76"/>
      <c r="G20"/>
      <c r="H20" s="76"/>
      <c r="I20" s="76"/>
      <c r="J20" s="76"/>
      <c r="K20" s="76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1030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1031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4.9000000000000004</v>
      </c>
      <c r="I11" s="7"/>
      <c r="J11" s="7"/>
      <c r="K11" s="75">
        <v>1.03</v>
      </c>
      <c r="L11" s="75">
        <v>373287426</v>
      </c>
      <c r="M11" s="7"/>
      <c r="N11" s="75">
        <v>444024.2196907</v>
      </c>
      <c r="O11" s="7"/>
      <c r="P11" s="75">
        <v>100</v>
      </c>
      <c r="Q11" s="75">
        <v>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4.9000000000000004</v>
      </c>
      <c r="K12" s="78">
        <v>1.03</v>
      </c>
      <c r="L12" s="78">
        <v>373287426</v>
      </c>
      <c r="N12" s="78">
        <v>444024.2196907</v>
      </c>
      <c r="P12" s="78">
        <v>100</v>
      </c>
      <c r="Q12" s="78">
        <v>25</v>
      </c>
    </row>
    <row r="13" spans="2:52">
      <c r="B13" s="77" t="s">
        <v>221</v>
      </c>
      <c r="C13" s="16"/>
      <c r="D13" s="16"/>
      <c r="H13" s="78">
        <v>4.68</v>
      </c>
      <c r="K13" s="78">
        <v>0.23</v>
      </c>
      <c r="L13" s="78">
        <v>117565505</v>
      </c>
      <c r="N13" s="78">
        <v>144391.24770189999</v>
      </c>
      <c r="P13" s="78">
        <v>32.520000000000003</v>
      </c>
      <c r="Q13" s="78">
        <v>8.1300000000000008</v>
      </c>
    </row>
    <row r="14" spans="2:52">
      <c r="B14" s="77" t="s">
        <v>222</v>
      </c>
      <c r="C14" s="16"/>
      <c r="D14" s="16"/>
      <c r="H14" s="78">
        <v>4.68</v>
      </c>
      <c r="K14" s="78">
        <v>0.23</v>
      </c>
      <c r="L14" s="78">
        <v>117565505</v>
      </c>
      <c r="N14" s="78">
        <v>144391.24770189999</v>
      </c>
      <c r="P14" s="78">
        <v>32.520000000000003</v>
      </c>
      <c r="Q14" s="78">
        <v>8.1300000000000008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20816118</v>
      </c>
      <c r="M15" s="76">
        <v>155.85</v>
      </c>
      <c r="N15" s="76">
        <v>32441.919903000002</v>
      </c>
      <c r="O15" s="76">
        <v>0.13</v>
      </c>
      <c r="P15" s="76">
        <v>7.31</v>
      </c>
      <c r="Q15" s="76">
        <v>1.83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2743969</v>
      </c>
      <c r="M16" s="76">
        <v>158.44999999999999</v>
      </c>
      <c r="N16" s="76">
        <v>4347.8188805</v>
      </c>
      <c r="O16" s="76">
        <v>0.03</v>
      </c>
      <c r="P16" s="76">
        <v>0.98</v>
      </c>
      <c r="Q16" s="76">
        <v>0.24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36120688</v>
      </c>
      <c r="M17" s="76">
        <v>119.62</v>
      </c>
      <c r="N17" s="76">
        <v>43207.566985600002</v>
      </c>
      <c r="O17" s="76">
        <v>0.22</v>
      </c>
      <c r="P17" s="76">
        <v>9.73</v>
      </c>
      <c r="Q17" s="76">
        <v>2.4300000000000002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24376724</v>
      </c>
      <c r="M18" s="76">
        <v>111.96</v>
      </c>
      <c r="N18" s="76">
        <v>27292.180190399999</v>
      </c>
      <c r="O18" s="76">
        <v>0.18</v>
      </c>
      <c r="P18" s="76">
        <v>6.15</v>
      </c>
      <c r="Q18" s="76">
        <v>1.54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229</v>
      </c>
      <c r="H19" s="76">
        <v>8.33</v>
      </c>
      <c r="I19" t="s">
        <v>105</v>
      </c>
      <c r="J19" s="76">
        <v>0.75</v>
      </c>
      <c r="K19" s="76">
        <v>0.63</v>
      </c>
      <c r="L19" s="76">
        <v>5726374</v>
      </c>
      <c r="M19" s="76">
        <v>101.88</v>
      </c>
      <c r="N19" s="76">
        <v>5834.0298312000004</v>
      </c>
      <c r="O19" s="76">
        <v>0.05</v>
      </c>
      <c r="P19" s="76">
        <v>1.31</v>
      </c>
      <c r="Q19" s="76">
        <v>0.33</v>
      </c>
    </row>
    <row r="20" spans="2:17">
      <c r="B20" t="s">
        <v>238</v>
      </c>
      <c r="C20" t="s">
        <v>239</v>
      </c>
      <c r="D20" t="s">
        <v>103</v>
      </c>
      <c r="E20" t="s">
        <v>225</v>
      </c>
      <c r="F20" t="s">
        <v>152</v>
      </c>
      <c r="G20" t="s">
        <v>240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6994498</v>
      </c>
      <c r="M20" s="76">
        <v>120.31</v>
      </c>
      <c r="N20" s="76">
        <v>8415.0805438000007</v>
      </c>
      <c r="O20" s="76">
        <v>0.04</v>
      </c>
      <c r="P20" s="76">
        <v>1.9</v>
      </c>
      <c r="Q20" s="76">
        <v>0.47</v>
      </c>
    </row>
    <row r="21" spans="2:17">
      <c r="B21" t="s">
        <v>241</v>
      </c>
      <c r="C21" t="s">
        <v>242</v>
      </c>
      <c r="D21" t="s">
        <v>103</v>
      </c>
      <c r="E21" t="s">
        <v>225</v>
      </c>
      <c r="F21" t="s">
        <v>152</v>
      </c>
      <c r="G21" t="s">
        <v>243</v>
      </c>
      <c r="H21" s="76">
        <v>2.5</v>
      </c>
      <c r="I21" t="s">
        <v>105</v>
      </c>
      <c r="J21" s="76">
        <v>3</v>
      </c>
      <c r="K21" s="76">
        <v>-0.1</v>
      </c>
      <c r="L21" s="76">
        <v>9972686</v>
      </c>
      <c r="M21" s="76">
        <v>119.79</v>
      </c>
      <c r="N21" s="76">
        <v>11946.2805594</v>
      </c>
      <c r="O21" s="76">
        <v>7.0000000000000007E-2</v>
      </c>
      <c r="P21" s="76">
        <v>2.69</v>
      </c>
      <c r="Q21" s="76">
        <v>0.67</v>
      </c>
    </row>
    <row r="22" spans="2:17">
      <c r="B22" t="s">
        <v>244</v>
      </c>
      <c r="C22" t="s">
        <v>245</v>
      </c>
      <c r="D22" t="s">
        <v>103</v>
      </c>
      <c r="E22" t="s">
        <v>225</v>
      </c>
      <c r="F22" t="s">
        <v>152</v>
      </c>
      <c r="G22" t="s">
        <v>232</v>
      </c>
      <c r="H22" s="76">
        <v>3.58</v>
      </c>
      <c r="I22" t="s">
        <v>105</v>
      </c>
      <c r="J22" s="76">
        <v>0.1</v>
      </c>
      <c r="K22" s="76">
        <v>0.02</v>
      </c>
      <c r="L22" s="76">
        <v>10814448</v>
      </c>
      <c r="M22" s="76">
        <v>100.85</v>
      </c>
      <c r="N22" s="76">
        <v>10906.370808</v>
      </c>
      <c r="O22" s="76">
        <v>0.1</v>
      </c>
      <c r="P22" s="76">
        <v>2.46</v>
      </c>
      <c r="Q22" s="76">
        <v>0.61</v>
      </c>
    </row>
    <row r="23" spans="2:17">
      <c r="B23" s="77" t="s">
        <v>246</v>
      </c>
      <c r="C23" s="16"/>
      <c r="D23" s="16"/>
      <c r="H23" s="78">
        <v>5</v>
      </c>
      <c r="K23" s="78">
        <v>1.41</v>
      </c>
      <c r="L23" s="78">
        <v>255721921</v>
      </c>
      <c r="N23" s="78">
        <v>299632.97198879998</v>
      </c>
      <c r="P23" s="78">
        <v>67.48</v>
      </c>
      <c r="Q23" s="78">
        <v>16.87</v>
      </c>
    </row>
    <row r="24" spans="2:17">
      <c r="B24" s="77" t="s">
        <v>247</v>
      </c>
      <c r="C24" s="16"/>
      <c r="D24" s="16"/>
      <c r="H24" s="78">
        <v>0.4</v>
      </c>
      <c r="K24" s="78">
        <v>0.11</v>
      </c>
      <c r="L24" s="78">
        <v>37960853</v>
      </c>
      <c r="N24" s="78">
        <v>37946.741686399997</v>
      </c>
      <c r="P24" s="78">
        <v>8.5500000000000007</v>
      </c>
      <c r="Q24" s="78">
        <v>2.14</v>
      </c>
    </row>
    <row r="25" spans="2:17">
      <c r="B25" t="s">
        <v>248</v>
      </c>
      <c r="C25" t="s">
        <v>249</v>
      </c>
      <c r="D25" t="s">
        <v>103</v>
      </c>
      <c r="E25" t="s">
        <v>225</v>
      </c>
      <c r="F25" t="s">
        <v>152</v>
      </c>
      <c r="G25" t="s">
        <v>250</v>
      </c>
      <c r="H25" s="76">
        <v>0.76</v>
      </c>
      <c r="I25" t="s">
        <v>105</v>
      </c>
      <c r="J25" s="76">
        <v>0</v>
      </c>
      <c r="K25" s="76">
        <v>0</v>
      </c>
      <c r="L25" s="76">
        <v>10000000</v>
      </c>
      <c r="M25" s="76">
        <v>99.96</v>
      </c>
      <c r="N25" s="76">
        <v>9996</v>
      </c>
      <c r="O25" s="76">
        <v>0.14000000000000001</v>
      </c>
      <c r="P25" s="76">
        <v>2.25</v>
      </c>
      <c r="Q25" s="76">
        <v>0.56000000000000005</v>
      </c>
    </row>
    <row r="26" spans="2:17">
      <c r="B26" t="s">
        <v>251</v>
      </c>
      <c r="C26" t="s">
        <v>252</v>
      </c>
      <c r="D26" t="s">
        <v>103</v>
      </c>
      <c r="E26" t="s">
        <v>225</v>
      </c>
      <c r="F26" t="s">
        <v>152</v>
      </c>
      <c r="G26" t="s">
        <v>253</v>
      </c>
      <c r="H26" s="76">
        <v>0.68</v>
      </c>
      <c r="I26" t="s">
        <v>105</v>
      </c>
      <c r="J26" s="76">
        <v>0</v>
      </c>
      <c r="K26" s="76">
        <v>0.16</v>
      </c>
      <c r="L26" s="76">
        <v>1257896</v>
      </c>
      <c r="M26" s="76">
        <v>99.95</v>
      </c>
      <c r="N26" s="76">
        <v>1257.2670519999999</v>
      </c>
      <c r="O26" s="76">
        <v>0.02</v>
      </c>
      <c r="P26" s="76">
        <v>0.28000000000000003</v>
      </c>
      <c r="Q26" s="76">
        <v>7.0000000000000007E-2</v>
      </c>
    </row>
    <row r="27" spans="2:17">
      <c r="B27" t="s">
        <v>254</v>
      </c>
      <c r="C27" t="s">
        <v>255</v>
      </c>
      <c r="D27" t="s">
        <v>103</v>
      </c>
      <c r="E27" t="s">
        <v>225</v>
      </c>
      <c r="F27" t="s">
        <v>153</v>
      </c>
      <c r="G27" t="s">
        <v>256</v>
      </c>
      <c r="I27" t="s">
        <v>105</v>
      </c>
      <c r="J27" s="76">
        <v>0</v>
      </c>
      <c r="K27" s="76">
        <v>0</v>
      </c>
      <c r="L27" s="76">
        <v>6902957</v>
      </c>
      <c r="M27" s="76">
        <v>99.92</v>
      </c>
      <c r="N27" s="76">
        <v>6897.4346343999996</v>
      </c>
      <c r="O27" s="76">
        <v>0</v>
      </c>
      <c r="P27" s="76">
        <v>1.55</v>
      </c>
      <c r="Q27" s="76">
        <v>0.39</v>
      </c>
    </row>
    <row r="28" spans="2:17">
      <c r="B28" t="s">
        <v>257</v>
      </c>
      <c r="C28" t="s">
        <v>258</v>
      </c>
      <c r="D28" t="s">
        <v>103</v>
      </c>
      <c r="E28" t="s">
        <v>225</v>
      </c>
      <c r="F28" t="s">
        <v>152</v>
      </c>
      <c r="G28" t="s">
        <v>259</v>
      </c>
      <c r="H28" s="76">
        <v>0.34</v>
      </c>
      <c r="I28" t="s">
        <v>105</v>
      </c>
      <c r="J28" s="76">
        <v>0</v>
      </c>
      <c r="K28" s="76">
        <v>0.19</v>
      </c>
      <c r="L28" s="76">
        <v>19800000</v>
      </c>
      <c r="M28" s="76">
        <v>99.98</v>
      </c>
      <c r="N28" s="76">
        <v>19796.04</v>
      </c>
      <c r="O28" s="76">
        <v>0.22</v>
      </c>
      <c r="P28" s="76">
        <v>4.46</v>
      </c>
      <c r="Q28" s="76">
        <v>1.1100000000000001</v>
      </c>
    </row>
    <row r="29" spans="2:17">
      <c r="B29" s="77" t="s">
        <v>260</v>
      </c>
      <c r="C29" s="16"/>
      <c r="D29" s="16"/>
      <c r="H29" s="78">
        <v>5.67</v>
      </c>
      <c r="K29" s="78">
        <v>1.6</v>
      </c>
      <c r="L29" s="78">
        <v>217761068</v>
      </c>
      <c r="N29" s="78">
        <v>261686.23030240001</v>
      </c>
      <c r="P29" s="78">
        <v>58.94</v>
      </c>
      <c r="Q29" s="78">
        <v>14.74</v>
      </c>
    </row>
    <row r="30" spans="2:17">
      <c r="B30" t="s">
        <v>261</v>
      </c>
      <c r="C30" t="s">
        <v>262</v>
      </c>
      <c r="D30" t="s">
        <v>103</v>
      </c>
      <c r="E30" t="s">
        <v>225</v>
      </c>
      <c r="F30" t="s">
        <v>152</v>
      </c>
      <c r="G30" t="s">
        <v>263</v>
      </c>
      <c r="H30" s="76">
        <v>9.16</v>
      </c>
      <c r="I30" t="s">
        <v>105</v>
      </c>
      <c r="J30" s="76">
        <v>2</v>
      </c>
      <c r="K30" s="76">
        <v>2.4</v>
      </c>
      <c r="L30" s="76">
        <v>16245215</v>
      </c>
      <c r="M30" s="76">
        <v>99.8</v>
      </c>
      <c r="N30" s="76">
        <v>16212.72457</v>
      </c>
      <c r="O30" s="76">
        <v>0.34</v>
      </c>
      <c r="P30" s="76">
        <v>3.65</v>
      </c>
      <c r="Q30" s="76">
        <v>0.91</v>
      </c>
    </row>
    <row r="31" spans="2:17">
      <c r="B31" t="s">
        <v>264</v>
      </c>
      <c r="C31" t="s">
        <v>265</v>
      </c>
      <c r="D31" t="s">
        <v>103</v>
      </c>
      <c r="E31" t="s">
        <v>225</v>
      </c>
      <c r="F31" t="s">
        <v>152</v>
      </c>
      <c r="G31" t="s">
        <v>266</v>
      </c>
      <c r="H31" s="76">
        <v>2.71</v>
      </c>
      <c r="I31" t="s">
        <v>105</v>
      </c>
      <c r="J31" s="76">
        <v>5</v>
      </c>
      <c r="K31" s="76">
        <v>0.75</v>
      </c>
      <c r="L31" s="76">
        <v>19030000</v>
      </c>
      <c r="M31" s="76">
        <v>113.91</v>
      </c>
      <c r="N31" s="76">
        <v>21677.073</v>
      </c>
      <c r="O31" s="76">
        <v>0.1</v>
      </c>
      <c r="P31" s="76">
        <v>4.88</v>
      </c>
      <c r="Q31" s="76">
        <v>1.22</v>
      </c>
    </row>
    <row r="32" spans="2:17">
      <c r="B32" t="s">
        <v>267</v>
      </c>
      <c r="C32" t="s">
        <v>268</v>
      </c>
      <c r="D32" t="s">
        <v>103</v>
      </c>
      <c r="E32" t="s">
        <v>225</v>
      </c>
      <c r="F32" t="s">
        <v>152</v>
      </c>
      <c r="G32" t="s">
        <v>269</v>
      </c>
      <c r="H32" s="76">
        <v>4.4000000000000004</v>
      </c>
      <c r="I32" t="s">
        <v>105</v>
      </c>
      <c r="J32" s="76">
        <v>5.5</v>
      </c>
      <c r="K32" s="76">
        <v>1.29</v>
      </c>
      <c r="L32" s="76">
        <v>21392771</v>
      </c>
      <c r="M32" s="76">
        <v>122.95</v>
      </c>
      <c r="N32" s="76">
        <v>26302.4119445</v>
      </c>
      <c r="O32" s="76">
        <v>0.12</v>
      </c>
      <c r="P32" s="76">
        <v>5.92</v>
      </c>
      <c r="Q32" s="76">
        <v>1.48</v>
      </c>
    </row>
    <row r="33" spans="2:17">
      <c r="B33" t="s">
        <v>270</v>
      </c>
      <c r="C33" t="s">
        <v>271</v>
      </c>
      <c r="D33" t="s">
        <v>103</v>
      </c>
      <c r="E33" t="s">
        <v>225</v>
      </c>
      <c r="F33" t="s">
        <v>152</v>
      </c>
      <c r="G33" t="s">
        <v>272</v>
      </c>
      <c r="H33" s="76">
        <v>1.86</v>
      </c>
      <c r="I33" t="s">
        <v>105</v>
      </c>
      <c r="J33" s="76">
        <v>6</v>
      </c>
      <c r="K33" s="76">
        <v>0.48</v>
      </c>
      <c r="L33" s="76">
        <v>18185406</v>
      </c>
      <c r="M33" s="76">
        <v>111.63</v>
      </c>
      <c r="N33" s="76">
        <v>20300.3687178</v>
      </c>
      <c r="O33" s="76">
        <v>0.1</v>
      </c>
      <c r="P33" s="76">
        <v>4.57</v>
      </c>
      <c r="Q33" s="76">
        <v>1.1399999999999999</v>
      </c>
    </row>
    <row r="34" spans="2:17">
      <c r="B34" t="s">
        <v>273</v>
      </c>
      <c r="C34" t="s">
        <v>274</v>
      </c>
      <c r="D34" t="s">
        <v>103</v>
      </c>
      <c r="E34" t="s">
        <v>225</v>
      </c>
      <c r="F34" t="s">
        <v>152</v>
      </c>
      <c r="G34" t="s">
        <v>275</v>
      </c>
      <c r="H34" s="76">
        <v>5.47</v>
      </c>
      <c r="I34" t="s">
        <v>105</v>
      </c>
      <c r="J34" s="76">
        <v>4.25</v>
      </c>
      <c r="K34" s="76">
        <v>1.61</v>
      </c>
      <c r="L34" s="76">
        <v>51600653</v>
      </c>
      <c r="M34" s="76">
        <v>117.91</v>
      </c>
      <c r="N34" s="76">
        <v>60842.329952300002</v>
      </c>
      <c r="O34" s="76">
        <v>0.28000000000000003</v>
      </c>
      <c r="P34" s="76">
        <v>13.7</v>
      </c>
      <c r="Q34" s="76">
        <v>3.43</v>
      </c>
    </row>
    <row r="35" spans="2:17">
      <c r="B35" t="s">
        <v>276</v>
      </c>
      <c r="C35" t="s">
        <v>277</v>
      </c>
      <c r="D35" t="s">
        <v>103</v>
      </c>
      <c r="E35" t="s">
        <v>225</v>
      </c>
      <c r="F35" t="s">
        <v>152</v>
      </c>
      <c r="G35" t="s">
        <v>256</v>
      </c>
      <c r="H35" s="76">
        <v>6.34</v>
      </c>
      <c r="I35" t="s">
        <v>105</v>
      </c>
      <c r="J35" s="76">
        <v>3.75</v>
      </c>
      <c r="K35" s="76">
        <v>1.85</v>
      </c>
      <c r="L35" s="76">
        <v>18959867</v>
      </c>
      <c r="M35" s="76">
        <v>115.55</v>
      </c>
      <c r="N35" s="76">
        <v>21908.126318499999</v>
      </c>
      <c r="O35" s="76">
        <v>0.13</v>
      </c>
      <c r="P35" s="76">
        <v>4.93</v>
      </c>
      <c r="Q35" s="76">
        <v>1.23</v>
      </c>
    </row>
    <row r="36" spans="2:17">
      <c r="B36" t="s">
        <v>278</v>
      </c>
      <c r="C36" t="s">
        <v>279</v>
      </c>
      <c r="D36" t="s">
        <v>103</v>
      </c>
      <c r="E36" t="s">
        <v>225</v>
      </c>
      <c r="F36" t="s">
        <v>152</v>
      </c>
      <c r="G36" t="s">
        <v>226</v>
      </c>
      <c r="H36" s="76">
        <v>2.1</v>
      </c>
      <c r="I36" t="s">
        <v>105</v>
      </c>
      <c r="J36" s="76">
        <v>2.25</v>
      </c>
      <c r="K36" s="76">
        <v>0.6</v>
      </c>
      <c r="L36" s="76">
        <v>20311264</v>
      </c>
      <c r="M36" s="76">
        <v>103.99</v>
      </c>
      <c r="N36" s="76">
        <v>21121.683433599999</v>
      </c>
      <c r="O36" s="76">
        <v>0.13</v>
      </c>
      <c r="P36" s="76">
        <v>4.76</v>
      </c>
      <c r="Q36" s="76">
        <v>1.19</v>
      </c>
    </row>
    <row r="37" spans="2:17">
      <c r="B37" t="s">
        <v>280</v>
      </c>
      <c r="C37" t="s">
        <v>281</v>
      </c>
      <c r="D37" t="s">
        <v>103</v>
      </c>
      <c r="E37" t="s">
        <v>225</v>
      </c>
      <c r="F37" t="s">
        <v>152</v>
      </c>
      <c r="G37" t="s">
        <v>235</v>
      </c>
      <c r="H37" s="76">
        <v>7.69</v>
      </c>
      <c r="I37" t="s">
        <v>105</v>
      </c>
      <c r="J37" s="76">
        <v>6.25</v>
      </c>
      <c r="K37" s="76">
        <v>2.2200000000000002</v>
      </c>
      <c r="L37" s="76">
        <v>48141647</v>
      </c>
      <c r="M37" s="76">
        <v>140.86000000000001</v>
      </c>
      <c r="N37" s="76">
        <v>67812.323964199997</v>
      </c>
      <c r="O37" s="76">
        <v>0.28000000000000003</v>
      </c>
      <c r="P37" s="76">
        <v>15.27</v>
      </c>
      <c r="Q37" s="76">
        <v>3.82</v>
      </c>
    </row>
    <row r="38" spans="2:17">
      <c r="B38" t="s">
        <v>282</v>
      </c>
      <c r="C38" t="s">
        <v>283</v>
      </c>
      <c r="D38" t="s">
        <v>103</v>
      </c>
      <c r="E38" t="s">
        <v>225</v>
      </c>
      <c r="F38" t="s">
        <v>152</v>
      </c>
      <c r="G38" t="s">
        <v>263</v>
      </c>
      <c r="H38" s="76">
        <v>15.64</v>
      </c>
      <c r="I38" t="s">
        <v>105</v>
      </c>
      <c r="J38" s="76">
        <v>5.5</v>
      </c>
      <c r="K38" s="76">
        <v>3.33</v>
      </c>
      <c r="L38" s="76">
        <v>3894245</v>
      </c>
      <c r="M38" s="76">
        <v>141.47</v>
      </c>
      <c r="N38" s="76">
        <v>5509.1884014999996</v>
      </c>
      <c r="O38" s="76">
        <v>0.02</v>
      </c>
      <c r="P38" s="76">
        <v>1.24</v>
      </c>
      <c r="Q38" s="76">
        <v>0.31</v>
      </c>
    </row>
    <row r="39" spans="2:17">
      <c r="B39" s="77" t="s">
        <v>284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285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218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s="77" t="s">
        <v>286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287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P46" s="78">
        <v>0</v>
      </c>
      <c r="Q46" s="78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6">
        <v>0</v>
      </c>
      <c r="I47" t="s">
        <v>213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t="s">
        <v>288</v>
      </c>
      <c r="C48" s="16"/>
      <c r="D48" s="16"/>
    </row>
    <row r="49" spans="2:4">
      <c r="B49" t="s">
        <v>289</v>
      </c>
      <c r="C49" s="16"/>
      <c r="D49" s="16"/>
    </row>
    <row r="50" spans="2:4">
      <c r="B50" t="s">
        <v>290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1030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1031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571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K22" sqref="K22:T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"/>
      <c r="N11" s="75">
        <v>0</v>
      </c>
      <c r="O11" s="75">
        <v>680000</v>
      </c>
      <c r="P11" s="33"/>
      <c r="Q11" s="75">
        <v>2433.027216</v>
      </c>
      <c r="R11" s="7"/>
      <c r="S11" s="75">
        <v>100</v>
      </c>
      <c r="T11" s="75">
        <v>0.14000000000000001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288</v>
      </c>
      <c r="C25" s="16"/>
      <c r="D25" s="16"/>
      <c r="E25" s="16"/>
      <c r="F25" s="16"/>
      <c r="G25" s="16"/>
    </row>
    <row r="26" spans="2:20">
      <c r="B26" t="s">
        <v>289</v>
      </c>
      <c r="C26" s="16"/>
      <c r="D26" s="16"/>
      <c r="E26" s="16"/>
      <c r="F26" s="16"/>
      <c r="G26" s="16"/>
    </row>
    <row r="27" spans="2:20">
      <c r="B27" t="s">
        <v>290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8"/>
  <sheetViews>
    <sheetView rightToLeft="1" workbookViewId="0">
      <selection activeCell="K124" sqref="K1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2.78</v>
      </c>
      <c r="L11" s="7"/>
      <c r="M11" s="7"/>
      <c r="N11" s="75">
        <v>1.84</v>
      </c>
      <c r="O11" s="75">
        <v>299106998.77999997</v>
      </c>
      <c r="P11" s="33"/>
      <c r="Q11" s="75">
        <v>2784.5895099999998</v>
      </c>
      <c r="R11" s="75">
        <f>R12+R95</f>
        <v>392992.13688953698</v>
      </c>
      <c r="S11" s="7"/>
      <c r="T11" s="75">
        <v>100</v>
      </c>
      <c r="U11" s="75">
        <v>21.99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3.44</v>
      </c>
      <c r="N12" s="78">
        <v>2.2799999999999998</v>
      </c>
      <c r="O12" s="78">
        <v>278746698.77999997</v>
      </c>
      <c r="Q12" s="78">
        <v>2784.5895099999998</v>
      </c>
      <c r="R12" s="78">
        <v>315559.35773519299</v>
      </c>
      <c r="T12" s="78">
        <v>80.8</v>
      </c>
      <c r="U12" s="78">
        <v>17.77</v>
      </c>
    </row>
    <row r="13" spans="2:66">
      <c r="B13" s="77" t="s">
        <v>291</v>
      </c>
      <c r="C13" s="16"/>
      <c r="D13" s="16"/>
      <c r="E13" s="16"/>
      <c r="F13" s="16"/>
      <c r="K13" s="78">
        <v>3.39</v>
      </c>
      <c r="N13" s="78">
        <v>1.95</v>
      </c>
      <c r="O13" s="78">
        <v>155228225.63</v>
      </c>
      <c r="Q13" s="78">
        <v>1731.9640899999999</v>
      </c>
      <c r="R13" s="78">
        <v>185423.02096240199</v>
      </c>
      <c r="T13" s="78">
        <v>47.48</v>
      </c>
      <c r="U13" s="78">
        <v>10.44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206</v>
      </c>
      <c r="I14" t="s">
        <v>152</v>
      </c>
      <c r="J14" t="s">
        <v>308</v>
      </c>
      <c r="K14" s="76">
        <v>4</v>
      </c>
      <c r="L14" t="s">
        <v>105</v>
      </c>
      <c r="M14" s="76">
        <v>4</v>
      </c>
      <c r="N14" s="76">
        <v>0.81</v>
      </c>
      <c r="O14" s="76">
        <v>12714300</v>
      </c>
      <c r="P14" s="76">
        <v>118.17</v>
      </c>
      <c r="Q14" s="76">
        <v>0</v>
      </c>
      <c r="R14" s="76">
        <v>15024.488310000001</v>
      </c>
      <c r="S14" s="76">
        <v>0.61</v>
      </c>
      <c r="T14" s="76">
        <v>3.85</v>
      </c>
      <c r="U14" s="76">
        <v>0.85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307</v>
      </c>
      <c r="H15" t="s">
        <v>206</v>
      </c>
      <c r="I15" t="s">
        <v>152</v>
      </c>
      <c r="J15" t="s">
        <v>275</v>
      </c>
      <c r="K15" s="76">
        <v>4.8099999999999996</v>
      </c>
      <c r="L15" t="s">
        <v>105</v>
      </c>
      <c r="M15" s="76">
        <v>5</v>
      </c>
      <c r="N15" s="76">
        <v>1</v>
      </c>
      <c r="O15" s="76">
        <v>2765263</v>
      </c>
      <c r="P15" s="76">
        <v>126.52</v>
      </c>
      <c r="Q15" s="76">
        <v>0</v>
      </c>
      <c r="R15" s="76">
        <v>3498.6107476000002</v>
      </c>
      <c r="S15" s="76">
        <v>0.09</v>
      </c>
      <c r="T15" s="76">
        <v>0.9</v>
      </c>
      <c r="U15" s="76">
        <v>0.2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307</v>
      </c>
      <c r="H16" t="s">
        <v>315</v>
      </c>
      <c r="I16" t="s">
        <v>152</v>
      </c>
      <c r="J16" t="s">
        <v>316</v>
      </c>
      <c r="K16" s="76">
        <v>2.98</v>
      </c>
      <c r="L16" t="s">
        <v>105</v>
      </c>
      <c r="M16" s="76">
        <v>0.8</v>
      </c>
      <c r="N16" s="76">
        <v>0.7</v>
      </c>
      <c r="O16" s="76">
        <v>11440911</v>
      </c>
      <c r="P16" s="76">
        <v>102.07</v>
      </c>
      <c r="Q16" s="76">
        <v>0</v>
      </c>
      <c r="R16" s="76">
        <v>11677.7378577</v>
      </c>
      <c r="S16" s="76">
        <v>1.78</v>
      </c>
      <c r="T16" s="76">
        <v>2.99</v>
      </c>
      <c r="U16" s="76">
        <v>0.66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311</v>
      </c>
      <c r="G17" t="s">
        <v>307</v>
      </c>
      <c r="H17" t="s">
        <v>315</v>
      </c>
      <c r="I17" t="s">
        <v>152</v>
      </c>
      <c r="J17" t="s">
        <v>319</v>
      </c>
      <c r="K17" s="76">
        <v>2.44</v>
      </c>
      <c r="L17" t="s">
        <v>105</v>
      </c>
      <c r="M17" s="76">
        <v>4.0999999999999996</v>
      </c>
      <c r="N17" s="76">
        <v>0.78</v>
      </c>
      <c r="O17" s="76">
        <v>14301523.199999999</v>
      </c>
      <c r="P17" s="76">
        <v>131.30000000000001</v>
      </c>
      <c r="Q17" s="76">
        <v>0</v>
      </c>
      <c r="R17" s="76">
        <v>18777.8999616</v>
      </c>
      <c r="S17" s="76">
        <v>0.46</v>
      </c>
      <c r="T17" s="76">
        <v>4.8099999999999996</v>
      </c>
      <c r="U17" s="76">
        <v>1.06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311</v>
      </c>
      <c r="G18" t="s">
        <v>307</v>
      </c>
      <c r="H18" t="s">
        <v>315</v>
      </c>
      <c r="I18" t="s">
        <v>152</v>
      </c>
      <c r="J18" t="s">
        <v>322</v>
      </c>
      <c r="K18" s="76">
        <v>4.66</v>
      </c>
      <c r="L18" t="s">
        <v>105</v>
      </c>
      <c r="M18" s="76">
        <v>4.2</v>
      </c>
      <c r="N18" s="76">
        <v>1.05</v>
      </c>
      <c r="O18" s="76">
        <v>3000000</v>
      </c>
      <c r="P18" s="76">
        <v>118.32</v>
      </c>
      <c r="Q18" s="76">
        <v>0</v>
      </c>
      <c r="R18" s="76">
        <v>3549.6</v>
      </c>
      <c r="S18" s="76">
        <v>0.3</v>
      </c>
      <c r="T18" s="76">
        <v>0.91</v>
      </c>
      <c r="U18" s="76">
        <v>0.2</v>
      </c>
    </row>
    <row r="19" spans="2:21">
      <c r="B19" t="s">
        <v>323</v>
      </c>
      <c r="C19" t="s">
        <v>324</v>
      </c>
      <c r="D19" t="s">
        <v>103</v>
      </c>
      <c r="E19" t="s">
        <v>126</v>
      </c>
      <c r="F19" t="s">
        <v>311</v>
      </c>
      <c r="G19" t="s">
        <v>307</v>
      </c>
      <c r="H19" t="s">
        <v>315</v>
      </c>
      <c r="I19" t="s">
        <v>152</v>
      </c>
      <c r="J19" t="s">
        <v>325</v>
      </c>
      <c r="K19" s="76">
        <v>3.89</v>
      </c>
      <c r="L19" t="s">
        <v>105</v>
      </c>
      <c r="M19" s="76">
        <v>4</v>
      </c>
      <c r="N19" s="76">
        <v>0.9</v>
      </c>
      <c r="O19" s="76">
        <v>5933500</v>
      </c>
      <c r="P19" s="76">
        <v>119.19</v>
      </c>
      <c r="Q19" s="76">
        <v>0</v>
      </c>
      <c r="R19" s="76">
        <v>7072.1386499999999</v>
      </c>
      <c r="S19" s="76">
        <v>0.2</v>
      </c>
      <c r="T19" s="76">
        <v>1.81</v>
      </c>
      <c r="U19" s="76">
        <v>0.4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328</v>
      </c>
      <c r="G20" t="s">
        <v>307</v>
      </c>
      <c r="H20" t="s">
        <v>329</v>
      </c>
      <c r="I20" t="s">
        <v>152</v>
      </c>
      <c r="J20" t="s">
        <v>325</v>
      </c>
      <c r="K20" s="76">
        <v>3.12</v>
      </c>
      <c r="L20" t="s">
        <v>105</v>
      </c>
      <c r="M20" s="76">
        <v>5</v>
      </c>
      <c r="N20" s="76">
        <v>1.1200000000000001</v>
      </c>
      <c r="O20" s="76">
        <v>4973020</v>
      </c>
      <c r="P20" s="76">
        <v>124.51</v>
      </c>
      <c r="Q20" s="76">
        <v>0</v>
      </c>
      <c r="R20" s="76">
        <v>6191.9072020000003</v>
      </c>
      <c r="S20" s="76">
        <v>0.5</v>
      </c>
      <c r="T20" s="76">
        <v>1.59</v>
      </c>
      <c r="U20" s="76">
        <v>0.35</v>
      </c>
    </row>
    <row r="21" spans="2:21">
      <c r="B21" t="s">
        <v>330</v>
      </c>
      <c r="C21" t="s">
        <v>331</v>
      </c>
      <c r="D21" t="s">
        <v>103</v>
      </c>
      <c r="E21" t="s">
        <v>126</v>
      </c>
      <c r="F21" t="s">
        <v>311</v>
      </c>
      <c r="G21" t="s">
        <v>307</v>
      </c>
      <c r="H21" t="s">
        <v>329</v>
      </c>
      <c r="I21" t="s">
        <v>152</v>
      </c>
      <c r="J21" t="s">
        <v>332</v>
      </c>
      <c r="K21" s="76">
        <v>2.99</v>
      </c>
      <c r="L21" t="s">
        <v>105</v>
      </c>
      <c r="M21" s="76">
        <v>6.5</v>
      </c>
      <c r="N21" s="76">
        <v>1.07</v>
      </c>
      <c r="O21" s="76">
        <v>2150000</v>
      </c>
      <c r="P21" s="76">
        <v>129.38</v>
      </c>
      <c r="Q21" s="76">
        <v>38.647820000000003</v>
      </c>
      <c r="R21" s="76">
        <v>2820.3178200000002</v>
      </c>
      <c r="S21" s="76">
        <v>0.14000000000000001</v>
      </c>
      <c r="T21" s="76">
        <v>0.72</v>
      </c>
      <c r="U21" s="76">
        <v>0.16</v>
      </c>
    </row>
    <row r="22" spans="2:21">
      <c r="B22" t="s">
        <v>333</v>
      </c>
      <c r="C22" t="s">
        <v>334</v>
      </c>
      <c r="D22" t="s">
        <v>103</v>
      </c>
      <c r="E22" t="s">
        <v>126</v>
      </c>
      <c r="F22" t="s">
        <v>335</v>
      </c>
      <c r="G22" t="s">
        <v>336</v>
      </c>
      <c r="H22" t="s">
        <v>337</v>
      </c>
      <c r="I22" t="s">
        <v>152</v>
      </c>
      <c r="J22" t="s">
        <v>325</v>
      </c>
      <c r="K22" s="76">
        <v>8.83</v>
      </c>
      <c r="L22" t="s">
        <v>105</v>
      </c>
      <c r="M22" s="76">
        <v>5.15</v>
      </c>
      <c r="N22" s="76">
        <v>4.4400000000000004</v>
      </c>
      <c r="O22" s="76">
        <v>4206106</v>
      </c>
      <c r="P22" s="76">
        <v>139.80000000000001</v>
      </c>
      <c r="Q22" s="76">
        <v>0</v>
      </c>
      <c r="R22" s="76">
        <v>5880.1361880000004</v>
      </c>
      <c r="S22" s="76">
        <v>0.12</v>
      </c>
      <c r="T22" s="76">
        <v>1.51</v>
      </c>
      <c r="U22" s="76">
        <v>0.33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340</v>
      </c>
      <c r="G23" t="s">
        <v>341</v>
      </c>
      <c r="H23" t="s">
        <v>337</v>
      </c>
      <c r="I23" t="s">
        <v>152</v>
      </c>
      <c r="J23" t="s">
        <v>325</v>
      </c>
      <c r="K23" s="76">
        <v>1.42</v>
      </c>
      <c r="L23" t="s">
        <v>105</v>
      </c>
      <c r="M23" s="76">
        <v>4.25</v>
      </c>
      <c r="N23" s="76">
        <v>0.85</v>
      </c>
      <c r="O23" s="76">
        <v>1165625.6299999999</v>
      </c>
      <c r="P23" s="76">
        <v>126.79</v>
      </c>
      <c r="Q23" s="76">
        <v>0</v>
      </c>
      <c r="R23" s="76">
        <v>1477.8967362769999</v>
      </c>
      <c r="S23" s="76">
        <v>0.28999999999999998</v>
      </c>
      <c r="T23" s="76">
        <v>0.38</v>
      </c>
      <c r="U23" s="76">
        <v>0.08</v>
      </c>
    </row>
    <row r="24" spans="2:21">
      <c r="B24" t="s">
        <v>342</v>
      </c>
      <c r="C24" t="s">
        <v>343</v>
      </c>
      <c r="D24" t="s">
        <v>103</v>
      </c>
      <c r="E24" t="s">
        <v>126</v>
      </c>
      <c r="F24" t="s">
        <v>344</v>
      </c>
      <c r="G24" t="s">
        <v>341</v>
      </c>
      <c r="H24" t="s">
        <v>345</v>
      </c>
      <c r="I24" t="s">
        <v>153</v>
      </c>
      <c r="J24" t="s">
        <v>325</v>
      </c>
      <c r="K24" s="76">
        <v>2.19</v>
      </c>
      <c r="L24" t="s">
        <v>105</v>
      </c>
      <c r="M24" s="76">
        <v>4.9000000000000004</v>
      </c>
      <c r="N24" s="76">
        <v>0.89</v>
      </c>
      <c r="O24" s="76">
        <v>3014333.35</v>
      </c>
      <c r="P24" s="76">
        <v>119.11</v>
      </c>
      <c r="Q24" s="76">
        <v>0</v>
      </c>
      <c r="R24" s="76">
        <v>3590.3724531849998</v>
      </c>
      <c r="S24" s="76">
        <v>0.76</v>
      </c>
      <c r="T24" s="76">
        <v>0.92</v>
      </c>
      <c r="U24" s="76">
        <v>0.2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344</v>
      </c>
      <c r="G25" t="s">
        <v>341</v>
      </c>
      <c r="H25" t="s">
        <v>345</v>
      </c>
      <c r="I25" t="s">
        <v>153</v>
      </c>
      <c r="J25" t="s">
        <v>325</v>
      </c>
      <c r="K25" s="76">
        <v>1.23</v>
      </c>
      <c r="L25" t="s">
        <v>105</v>
      </c>
      <c r="M25" s="76">
        <v>4.95</v>
      </c>
      <c r="N25" s="76">
        <v>0.77</v>
      </c>
      <c r="O25" s="76">
        <v>3335834.43</v>
      </c>
      <c r="P25" s="76">
        <v>125.56</v>
      </c>
      <c r="Q25" s="76">
        <v>1511.6633099999999</v>
      </c>
      <c r="R25" s="76">
        <v>4303.9791168720003</v>
      </c>
      <c r="S25" s="76">
        <v>0.56999999999999995</v>
      </c>
      <c r="T25" s="76">
        <v>1.1000000000000001</v>
      </c>
      <c r="U25" s="76">
        <v>0.24</v>
      </c>
    </row>
    <row r="26" spans="2:21">
      <c r="B26" t="s">
        <v>348</v>
      </c>
      <c r="C26" t="s">
        <v>349</v>
      </c>
      <c r="D26" t="s">
        <v>103</v>
      </c>
      <c r="E26" t="s">
        <v>126</v>
      </c>
      <c r="F26" t="s">
        <v>350</v>
      </c>
      <c r="G26" t="s">
        <v>341</v>
      </c>
      <c r="H26" t="s">
        <v>337</v>
      </c>
      <c r="I26" t="s">
        <v>152</v>
      </c>
      <c r="J26" t="s">
        <v>351</v>
      </c>
      <c r="K26" s="76">
        <v>1.74</v>
      </c>
      <c r="L26" t="s">
        <v>105</v>
      </c>
      <c r="M26" s="76">
        <v>4.8</v>
      </c>
      <c r="N26" s="76">
        <v>1.17</v>
      </c>
      <c r="O26" s="76">
        <v>305489</v>
      </c>
      <c r="P26" s="76">
        <v>113.08</v>
      </c>
      <c r="Q26" s="76">
        <v>79.960040000000006</v>
      </c>
      <c r="R26" s="76">
        <v>339.10571346799998</v>
      </c>
      <c r="S26" s="76">
        <v>0.1</v>
      </c>
      <c r="T26" s="76">
        <v>0.09</v>
      </c>
      <c r="U26" s="76">
        <v>0.02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354</v>
      </c>
      <c r="G27" t="s">
        <v>341</v>
      </c>
      <c r="H27" t="s">
        <v>337</v>
      </c>
      <c r="I27" t="s">
        <v>152</v>
      </c>
      <c r="J27" t="s">
        <v>325</v>
      </c>
      <c r="K27" s="76">
        <v>4.95</v>
      </c>
      <c r="L27" t="s">
        <v>105</v>
      </c>
      <c r="M27" s="76">
        <v>5.35</v>
      </c>
      <c r="N27" s="76">
        <v>2.92</v>
      </c>
      <c r="O27" s="76">
        <v>6239379</v>
      </c>
      <c r="P27" s="76">
        <v>120.15</v>
      </c>
      <c r="Q27" s="76">
        <v>0</v>
      </c>
      <c r="R27" s="76">
        <v>7496.6138684999996</v>
      </c>
      <c r="S27" s="76">
        <v>0.24</v>
      </c>
      <c r="T27" s="76">
        <v>1.92</v>
      </c>
      <c r="U27" s="76">
        <v>0.42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354</v>
      </c>
      <c r="G28" t="s">
        <v>341</v>
      </c>
      <c r="H28" t="s">
        <v>337</v>
      </c>
      <c r="I28" t="s">
        <v>152</v>
      </c>
      <c r="J28" t="s">
        <v>357</v>
      </c>
      <c r="K28" s="76">
        <v>2.96</v>
      </c>
      <c r="L28" t="s">
        <v>105</v>
      </c>
      <c r="M28" s="76">
        <v>5.0999999999999996</v>
      </c>
      <c r="N28" s="76">
        <v>1.83</v>
      </c>
      <c r="O28" s="76">
        <v>11301110</v>
      </c>
      <c r="P28" s="76">
        <v>130.99</v>
      </c>
      <c r="Q28" s="76">
        <v>0</v>
      </c>
      <c r="R28" s="76">
        <v>14803.323989</v>
      </c>
      <c r="S28" s="76">
        <v>0.55000000000000004</v>
      </c>
      <c r="T28" s="76">
        <v>3.79</v>
      </c>
      <c r="U28" s="76">
        <v>0.83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354</v>
      </c>
      <c r="G29" t="s">
        <v>341</v>
      </c>
      <c r="H29" t="s">
        <v>337</v>
      </c>
      <c r="I29" t="s">
        <v>152</v>
      </c>
      <c r="J29" t="s">
        <v>360</v>
      </c>
      <c r="K29" s="76">
        <v>1.21</v>
      </c>
      <c r="L29" t="s">
        <v>105</v>
      </c>
      <c r="M29" s="76">
        <v>5.3</v>
      </c>
      <c r="N29" s="76">
        <v>1.32</v>
      </c>
      <c r="O29" s="76">
        <v>1185208.3</v>
      </c>
      <c r="P29" s="76">
        <v>121.87</v>
      </c>
      <c r="Q29" s="76">
        <v>0</v>
      </c>
      <c r="R29" s="76">
        <v>1444.41335521</v>
      </c>
      <c r="S29" s="76">
        <v>0.25</v>
      </c>
      <c r="T29" s="76">
        <v>0.37</v>
      </c>
      <c r="U29" s="76">
        <v>0.08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363</v>
      </c>
      <c r="G30" t="s">
        <v>364</v>
      </c>
      <c r="H30" t="s">
        <v>337</v>
      </c>
      <c r="I30" t="s">
        <v>152</v>
      </c>
      <c r="J30" t="s">
        <v>325</v>
      </c>
      <c r="K30" s="76">
        <v>2.42</v>
      </c>
      <c r="L30" t="s">
        <v>105</v>
      </c>
      <c r="M30" s="76">
        <v>3.6</v>
      </c>
      <c r="N30" s="76">
        <v>0.95</v>
      </c>
      <c r="O30" s="76">
        <v>4737000</v>
      </c>
      <c r="P30" s="76">
        <v>113.73</v>
      </c>
      <c r="Q30" s="76">
        <v>0</v>
      </c>
      <c r="R30" s="76">
        <v>5387.3900999999996</v>
      </c>
      <c r="S30" s="76">
        <v>1.1399999999999999</v>
      </c>
      <c r="T30" s="76">
        <v>1.38</v>
      </c>
      <c r="U30" s="76">
        <v>0.3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367</v>
      </c>
      <c r="G31" t="s">
        <v>341</v>
      </c>
      <c r="H31" t="s">
        <v>337</v>
      </c>
      <c r="I31" t="s">
        <v>152</v>
      </c>
      <c r="J31" t="s">
        <v>368</v>
      </c>
      <c r="K31" s="76">
        <v>0.42</v>
      </c>
      <c r="L31" t="s">
        <v>105</v>
      </c>
      <c r="M31" s="76">
        <v>4.7</v>
      </c>
      <c r="N31" s="76">
        <v>0.55000000000000004</v>
      </c>
      <c r="O31" s="76">
        <v>215927.82</v>
      </c>
      <c r="P31" s="76">
        <v>118.8</v>
      </c>
      <c r="Q31" s="76">
        <v>0</v>
      </c>
      <c r="R31" s="76">
        <v>256.52225016</v>
      </c>
      <c r="S31" s="76">
        <v>0.15</v>
      </c>
      <c r="T31" s="76">
        <v>7.0000000000000007E-2</v>
      </c>
      <c r="U31" s="76">
        <v>0.01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371</v>
      </c>
      <c r="G32" t="s">
        <v>307</v>
      </c>
      <c r="H32" t="s">
        <v>372</v>
      </c>
      <c r="I32" t="s">
        <v>152</v>
      </c>
      <c r="J32" t="s">
        <v>325</v>
      </c>
      <c r="K32" s="76">
        <v>2.79</v>
      </c>
      <c r="L32" t="s">
        <v>105</v>
      </c>
      <c r="M32" s="76">
        <v>6.4</v>
      </c>
      <c r="N32" s="76">
        <v>1.2</v>
      </c>
      <c r="O32" s="76">
        <v>7331500</v>
      </c>
      <c r="P32" s="76">
        <v>131.34</v>
      </c>
      <c r="Q32" s="76">
        <v>0</v>
      </c>
      <c r="R32" s="76">
        <v>9629.1921000000002</v>
      </c>
      <c r="S32" s="76">
        <v>0.59</v>
      </c>
      <c r="T32" s="76">
        <v>2.4700000000000002</v>
      </c>
      <c r="U32" s="76">
        <v>0.54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375</v>
      </c>
      <c r="G33" t="s">
        <v>131</v>
      </c>
      <c r="H33" t="s">
        <v>376</v>
      </c>
      <c r="I33" t="s">
        <v>153</v>
      </c>
      <c r="J33" t="s">
        <v>325</v>
      </c>
      <c r="K33" s="76">
        <v>4.34</v>
      </c>
      <c r="L33" t="s">
        <v>105</v>
      </c>
      <c r="M33" s="76">
        <v>3.95</v>
      </c>
      <c r="N33" s="76">
        <v>1.63</v>
      </c>
      <c r="O33" s="76">
        <v>5755926.7199999997</v>
      </c>
      <c r="P33" s="76">
        <v>117.56</v>
      </c>
      <c r="Q33" s="76">
        <v>0</v>
      </c>
      <c r="R33" s="76">
        <v>6766.6674520320003</v>
      </c>
      <c r="S33" s="76">
        <v>1.1000000000000001</v>
      </c>
      <c r="T33" s="76">
        <v>1.73</v>
      </c>
      <c r="U33" s="76">
        <v>0.38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306</v>
      </c>
      <c r="G34" t="s">
        <v>307</v>
      </c>
      <c r="H34" t="s">
        <v>372</v>
      </c>
      <c r="I34" t="s">
        <v>152</v>
      </c>
      <c r="J34" t="s">
        <v>379</v>
      </c>
      <c r="K34" s="76">
        <v>4.3499999999999996</v>
      </c>
      <c r="L34" t="s">
        <v>105</v>
      </c>
      <c r="M34" s="76">
        <v>4.5</v>
      </c>
      <c r="N34" s="76">
        <v>1.7</v>
      </c>
      <c r="O34" s="76">
        <v>385660</v>
      </c>
      <c r="P34" s="76">
        <v>136.91999999999999</v>
      </c>
      <c r="Q34" s="76">
        <v>5.2054200000000002</v>
      </c>
      <c r="R34" s="76">
        <v>533.25109199999997</v>
      </c>
      <c r="S34" s="76">
        <v>0.02</v>
      </c>
      <c r="T34" s="76">
        <v>0.14000000000000001</v>
      </c>
      <c r="U34" s="76">
        <v>0.03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341</v>
      </c>
      <c r="H35" t="s">
        <v>376</v>
      </c>
      <c r="I35" t="s">
        <v>153</v>
      </c>
      <c r="J35" t="s">
        <v>325</v>
      </c>
      <c r="K35" s="76">
        <v>3.48</v>
      </c>
      <c r="L35" t="s">
        <v>105</v>
      </c>
      <c r="M35" s="76">
        <v>4.95</v>
      </c>
      <c r="N35" s="76">
        <v>1.84</v>
      </c>
      <c r="O35" s="76">
        <v>3333333.33</v>
      </c>
      <c r="P35" s="76">
        <v>113.39</v>
      </c>
      <c r="Q35" s="76">
        <v>0</v>
      </c>
      <c r="R35" s="76">
        <v>3779.6666628869998</v>
      </c>
      <c r="S35" s="76">
        <v>0.39</v>
      </c>
      <c r="T35" s="76">
        <v>0.97</v>
      </c>
      <c r="U35" s="76">
        <v>0.21</v>
      </c>
    </row>
    <row r="36" spans="2:21">
      <c r="B36" t="s">
        <v>383</v>
      </c>
      <c r="C36" t="s">
        <v>384</v>
      </c>
      <c r="D36" t="s">
        <v>103</v>
      </c>
      <c r="E36" t="s">
        <v>126</v>
      </c>
      <c r="F36" t="s">
        <v>385</v>
      </c>
      <c r="G36" t="s">
        <v>135</v>
      </c>
      <c r="H36" t="s">
        <v>372</v>
      </c>
      <c r="I36" t="s">
        <v>152</v>
      </c>
      <c r="J36" t="s">
        <v>325</v>
      </c>
      <c r="K36" s="76">
        <v>0.25</v>
      </c>
      <c r="L36" t="s">
        <v>105</v>
      </c>
      <c r="M36" s="76">
        <v>5.19</v>
      </c>
      <c r="N36" s="76">
        <v>1.1399999999999999</v>
      </c>
      <c r="O36" s="76">
        <v>1541411</v>
      </c>
      <c r="P36" s="76">
        <v>122.99</v>
      </c>
      <c r="Q36" s="76">
        <v>0</v>
      </c>
      <c r="R36" s="76">
        <v>1895.7813888999999</v>
      </c>
      <c r="S36" s="76">
        <v>0.51</v>
      </c>
      <c r="T36" s="76">
        <v>0.49</v>
      </c>
      <c r="U36" s="76">
        <v>0.11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388</v>
      </c>
      <c r="G37" t="s">
        <v>341</v>
      </c>
      <c r="H37" t="s">
        <v>389</v>
      </c>
      <c r="I37" t="s">
        <v>153</v>
      </c>
      <c r="J37" t="s">
        <v>325</v>
      </c>
      <c r="K37" s="76">
        <v>1.78</v>
      </c>
      <c r="L37" t="s">
        <v>105</v>
      </c>
      <c r="M37" s="76">
        <v>4.8</v>
      </c>
      <c r="N37" s="76">
        <v>1.43</v>
      </c>
      <c r="O37" s="76">
        <v>1667904.3</v>
      </c>
      <c r="P37" s="76">
        <v>109.16</v>
      </c>
      <c r="Q37" s="76">
        <v>0</v>
      </c>
      <c r="R37" s="76">
        <v>1820.6843338799999</v>
      </c>
      <c r="S37" s="76">
        <v>0.39</v>
      </c>
      <c r="T37" s="76">
        <v>0.47</v>
      </c>
      <c r="U37" s="76">
        <v>0.1</v>
      </c>
    </row>
    <row r="38" spans="2:21">
      <c r="B38" t="s">
        <v>390</v>
      </c>
      <c r="C38" t="s">
        <v>391</v>
      </c>
      <c r="D38" t="s">
        <v>103</v>
      </c>
      <c r="E38" t="s">
        <v>126</v>
      </c>
      <c r="F38" t="s">
        <v>392</v>
      </c>
      <c r="G38" t="s">
        <v>115</v>
      </c>
      <c r="H38" t="s">
        <v>393</v>
      </c>
      <c r="I38" t="s">
        <v>152</v>
      </c>
      <c r="J38" t="s">
        <v>325</v>
      </c>
      <c r="K38" s="76">
        <v>2.35</v>
      </c>
      <c r="L38" t="s">
        <v>105</v>
      </c>
      <c r="M38" s="76">
        <v>4.95</v>
      </c>
      <c r="N38" s="76">
        <v>1.96</v>
      </c>
      <c r="O38" s="76">
        <v>5700503.2000000002</v>
      </c>
      <c r="P38" s="76">
        <v>131.34</v>
      </c>
      <c r="Q38" s="76">
        <v>0</v>
      </c>
      <c r="R38" s="76">
        <v>7487.0409028800004</v>
      </c>
      <c r="S38" s="76">
        <v>0.28999999999999998</v>
      </c>
      <c r="T38" s="76">
        <v>1.92</v>
      </c>
      <c r="U38" s="76">
        <v>0.42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396</v>
      </c>
      <c r="G39" t="s">
        <v>341</v>
      </c>
      <c r="H39" t="s">
        <v>393</v>
      </c>
      <c r="I39" t="s">
        <v>152</v>
      </c>
      <c r="J39" t="s">
        <v>325</v>
      </c>
      <c r="K39" s="76">
        <v>3.87</v>
      </c>
      <c r="L39" t="s">
        <v>105</v>
      </c>
      <c r="M39" s="76">
        <v>3.35</v>
      </c>
      <c r="N39" s="76">
        <v>1.74</v>
      </c>
      <c r="O39" s="76">
        <v>240259</v>
      </c>
      <c r="P39" s="76">
        <v>106.81</v>
      </c>
      <c r="Q39" s="76">
        <v>0</v>
      </c>
      <c r="R39" s="76">
        <v>256.62063790000002</v>
      </c>
      <c r="S39" s="76">
        <v>0.06</v>
      </c>
      <c r="T39" s="76">
        <v>7.0000000000000007E-2</v>
      </c>
      <c r="U39" s="76">
        <v>0.01</v>
      </c>
    </row>
    <row r="40" spans="2:21">
      <c r="B40" t="s">
        <v>397</v>
      </c>
      <c r="C40" t="s">
        <v>398</v>
      </c>
      <c r="D40" t="s">
        <v>103</v>
      </c>
      <c r="E40" t="s">
        <v>126</v>
      </c>
      <c r="F40" t="s">
        <v>396</v>
      </c>
      <c r="G40" t="s">
        <v>341</v>
      </c>
      <c r="H40" t="s">
        <v>393</v>
      </c>
      <c r="I40" t="s">
        <v>152</v>
      </c>
      <c r="J40" t="s">
        <v>399</v>
      </c>
      <c r="K40" s="76">
        <v>6.16</v>
      </c>
      <c r="L40" t="s">
        <v>105</v>
      </c>
      <c r="M40" s="76">
        <v>2.0499999999999998</v>
      </c>
      <c r="N40" s="76">
        <v>2.63</v>
      </c>
      <c r="O40" s="76">
        <v>3900000</v>
      </c>
      <c r="P40" s="76">
        <v>100.61</v>
      </c>
      <c r="Q40" s="76">
        <v>0</v>
      </c>
      <c r="R40" s="76">
        <v>3923.79</v>
      </c>
      <c r="S40" s="76">
        <v>1.2</v>
      </c>
      <c r="T40" s="76">
        <v>1</v>
      </c>
      <c r="U40" s="76">
        <v>0.22</v>
      </c>
    </row>
    <row r="41" spans="2:21">
      <c r="B41" t="s">
        <v>400</v>
      </c>
      <c r="C41" t="s">
        <v>401</v>
      </c>
      <c r="D41" t="s">
        <v>103</v>
      </c>
      <c r="E41" t="s">
        <v>126</v>
      </c>
      <c r="F41" t="s">
        <v>402</v>
      </c>
      <c r="G41" t="s">
        <v>341</v>
      </c>
      <c r="H41" t="s">
        <v>393</v>
      </c>
      <c r="I41" t="s">
        <v>152</v>
      </c>
      <c r="J41" t="s">
        <v>325</v>
      </c>
      <c r="K41" s="76">
        <v>5.18</v>
      </c>
      <c r="L41" t="s">
        <v>105</v>
      </c>
      <c r="M41" s="76">
        <v>4.34</v>
      </c>
      <c r="N41" s="76">
        <v>2.83</v>
      </c>
      <c r="O41" s="76">
        <v>5948821.5099999998</v>
      </c>
      <c r="P41" s="76">
        <v>111.18</v>
      </c>
      <c r="Q41" s="76">
        <v>0</v>
      </c>
      <c r="R41" s="76">
        <v>6613.8997548179996</v>
      </c>
      <c r="S41" s="76">
        <v>0.35</v>
      </c>
      <c r="T41" s="76">
        <v>1.69</v>
      </c>
      <c r="U41" s="76">
        <v>0.37</v>
      </c>
    </row>
    <row r="42" spans="2:21">
      <c r="B42" t="s">
        <v>403</v>
      </c>
      <c r="C42" t="s">
        <v>404</v>
      </c>
      <c r="D42" t="s">
        <v>103</v>
      </c>
      <c r="E42" t="s">
        <v>126</v>
      </c>
      <c r="F42" t="s">
        <v>405</v>
      </c>
      <c r="G42" t="s">
        <v>130</v>
      </c>
      <c r="H42" t="s">
        <v>389</v>
      </c>
      <c r="I42" t="s">
        <v>153</v>
      </c>
      <c r="J42" t="s">
        <v>325</v>
      </c>
      <c r="K42" s="76">
        <v>1.51</v>
      </c>
      <c r="L42" t="s">
        <v>105</v>
      </c>
      <c r="M42" s="76">
        <v>3.75</v>
      </c>
      <c r="N42" s="76">
        <v>1.36</v>
      </c>
      <c r="O42" s="76">
        <v>5027947.75</v>
      </c>
      <c r="P42" s="76">
        <v>105.06</v>
      </c>
      <c r="Q42" s="76">
        <v>0</v>
      </c>
      <c r="R42" s="76">
        <v>5282.3619061500003</v>
      </c>
      <c r="S42" s="76">
        <v>0.98</v>
      </c>
      <c r="T42" s="76">
        <v>1.35</v>
      </c>
      <c r="U42" s="76">
        <v>0.3</v>
      </c>
    </row>
    <row r="43" spans="2:21">
      <c r="B43" t="s">
        <v>406</v>
      </c>
      <c r="C43" t="s">
        <v>407</v>
      </c>
      <c r="D43" t="s">
        <v>103</v>
      </c>
      <c r="E43" t="s">
        <v>126</v>
      </c>
      <c r="F43" t="s">
        <v>405</v>
      </c>
      <c r="G43" t="s">
        <v>130</v>
      </c>
      <c r="H43" t="s">
        <v>389</v>
      </c>
      <c r="I43" t="s">
        <v>153</v>
      </c>
      <c r="J43" t="s">
        <v>325</v>
      </c>
      <c r="K43" s="76">
        <v>0.5</v>
      </c>
      <c r="L43" t="s">
        <v>105</v>
      </c>
      <c r="M43" s="76">
        <v>2.2999999999999998</v>
      </c>
      <c r="N43" s="76">
        <v>1.51</v>
      </c>
      <c r="O43" s="76">
        <v>222455.39</v>
      </c>
      <c r="P43" s="76">
        <v>105.37</v>
      </c>
      <c r="Q43" s="76">
        <v>0</v>
      </c>
      <c r="R43" s="76">
        <v>234.401244443</v>
      </c>
      <c r="S43" s="76">
        <v>0.25</v>
      </c>
      <c r="T43" s="76">
        <v>0.06</v>
      </c>
      <c r="U43" s="76">
        <v>0.01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410</v>
      </c>
      <c r="G44" t="s">
        <v>341</v>
      </c>
      <c r="H44" t="s">
        <v>411</v>
      </c>
      <c r="I44" t="s">
        <v>153</v>
      </c>
      <c r="J44" t="s">
        <v>412</v>
      </c>
      <c r="K44" s="76">
        <v>5.48</v>
      </c>
      <c r="L44" t="s">
        <v>105</v>
      </c>
      <c r="M44" s="76">
        <v>4.6500000000000004</v>
      </c>
      <c r="N44" s="76">
        <v>3.19</v>
      </c>
      <c r="O44" s="76">
        <v>4150000</v>
      </c>
      <c r="P44" s="76">
        <v>111.02</v>
      </c>
      <c r="Q44" s="76">
        <v>96.487499999999997</v>
      </c>
      <c r="R44" s="76">
        <v>4703.8175000000001</v>
      </c>
      <c r="S44" s="76">
        <v>0.57999999999999996</v>
      </c>
      <c r="T44" s="76">
        <v>1.2</v>
      </c>
      <c r="U44" s="76">
        <v>0.26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415</v>
      </c>
      <c r="G45" t="s">
        <v>336</v>
      </c>
      <c r="H45" t="s">
        <v>416</v>
      </c>
      <c r="I45" t="s">
        <v>152</v>
      </c>
      <c r="J45" t="s">
        <v>325</v>
      </c>
      <c r="K45" s="76">
        <v>1.93</v>
      </c>
      <c r="L45" t="s">
        <v>105</v>
      </c>
      <c r="M45" s="76">
        <v>5.69</v>
      </c>
      <c r="N45" s="76">
        <v>1.79</v>
      </c>
      <c r="O45" s="76">
        <v>1310752.23</v>
      </c>
      <c r="P45" s="76">
        <v>131.47999999999999</v>
      </c>
      <c r="Q45" s="76">
        <v>0</v>
      </c>
      <c r="R45" s="76">
        <v>1723.3770320040001</v>
      </c>
      <c r="S45" s="76">
        <v>0.41</v>
      </c>
      <c r="T45" s="76">
        <v>0.44</v>
      </c>
      <c r="U45" s="76">
        <v>0.1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415</v>
      </c>
      <c r="G46" t="s">
        <v>336</v>
      </c>
      <c r="H46" t="s">
        <v>416</v>
      </c>
      <c r="I46" t="s">
        <v>152</v>
      </c>
      <c r="J46" t="s">
        <v>325</v>
      </c>
      <c r="K46" s="76">
        <v>1.69</v>
      </c>
      <c r="L46" t="s">
        <v>105</v>
      </c>
      <c r="M46" s="76">
        <v>4.8</v>
      </c>
      <c r="N46" s="76">
        <v>1.87</v>
      </c>
      <c r="O46" s="76">
        <v>1446644.81</v>
      </c>
      <c r="P46" s="76">
        <v>124.35</v>
      </c>
      <c r="Q46" s="76">
        <v>0</v>
      </c>
      <c r="R46" s="76">
        <v>1798.9028212349999</v>
      </c>
      <c r="S46" s="76">
        <v>0.2</v>
      </c>
      <c r="T46" s="76">
        <v>0.46</v>
      </c>
      <c r="U46" s="76">
        <v>0.1</v>
      </c>
    </row>
    <row r="47" spans="2:21">
      <c r="B47" t="s">
        <v>419</v>
      </c>
      <c r="C47" t="s">
        <v>420</v>
      </c>
      <c r="D47" t="s">
        <v>103</v>
      </c>
      <c r="E47" t="s">
        <v>126</v>
      </c>
      <c r="F47" t="s">
        <v>421</v>
      </c>
      <c r="G47" t="s">
        <v>115</v>
      </c>
      <c r="H47" t="s">
        <v>416</v>
      </c>
      <c r="I47" t="s">
        <v>152</v>
      </c>
      <c r="J47" t="s">
        <v>325</v>
      </c>
      <c r="K47" s="76">
        <v>1.7</v>
      </c>
      <c r="L47" t="s">
        <v>105</v>
      </c>
      <c r="M47" s="76">
        <v>5.3</v>
      </c>
      <c r="N47" s="76">
        <v>1.84</v>
      </c>
      <c r="O47" s="76">
        <v>2708624.4</v>
      </c>
      <c r="P47" s="76">
        <v>109.04</v>
      </c>
      <c r="Q47" s="76">
        <v>0</v>
      </c>
      <c r="R47" s="76">
        <v>2953.4840457599998</v>
      </c>
      <c r="S47" s="76">
        <v>1.22</v>
      </c>
      <c r="T47" s="76">
        <v>0.76</v>
      </c>
      <c r="U47" s="76">
        <v>0.17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424</v>
      </c>
      <c r="G48" t="s">
        <v>341</v>
      </c>
      <c r="H48" t="s">
        <v>416</v>
      </c>
      <c r="I48" t="s">
        <v>152</v>
      </c>
      <c r="J48" t="s">
        <v>425</v>
      </c>
      <c r="K48" s="76">
        <v>6.15</v>
      </c>
      <c r="L48" t="s">
        <v>105</v>
      </c>
      <c r="M48" s="76">
        <v>2.85</v>
      </c>
      <c r="N48" s="76">
        <v>1.99</v>
      </c>
      <c r="O48" s="76">
        <v>4310000</v>
      </c>
      <c r="P48" s="76">
        <v>110.02</v>
      </c>
      <c r="Q48" s="76">
        <v>0</v>
      </c>
      <c r="R48" s="76">
        <v>4741.8620000000001</v>
      </c>
      <c r="S48" s="76">
        <v>0.63</v>
      </c>
      <c r="T48" s="76">
        <v>1.21</v>
      </c>
      <c r="U48" s="76">
        <v>0.27</v>
      </c>
    </row>
    <row r="49" spans="2:21">
      <c r="B49" t="s">
        <v>426</v>
      </c>
      <c r="C49" t="s">
        <v>427</v>
      </c>
      <c r="D49" t="s">
        <v>103</v>
      </c>
      <c r="E49" t="s">
        <v>126</v>
      </c>
      <c r="F49" t="s">
        <v>424</v>
      </c>
      <c r="G49" t="s">
        <v>341</v>
      </c>
      <c r="H49" t="s">
        <v>428</v>
      </c>
      <c r="I49" t="s">
        <v>153</v>
      </c>
      <c r="J49" t="s">
        <v>325</v>
      </c>
      <c r="K49" s="76">
        <v>1.61</v>
      </c>
      <c r="L49" t="s">
        <v>105</v>
      </c>
      <c r="M49" s="76">
        <v>6.1</v>
      </c>
      <c r="N49" s="76">
        <v>1.89</v>
      </c>
      <c r="O49" s="76">
        <v>4304370.17</v>
      </c>
      <c r="P49" s="76">
        <v>110.95</v>
      </c>
      <c r="Q49" s="76">
        <v>0</v>
      </c>
      <c r="R49" s="76">
        <v>4775.6987036150003</v>
      </c>
      <c r="S49" s="76">
        <v>0.54</v>
      </c>
      <c r="T49" s="76">
        <v>1.22</v>
      </c>
      <c r="U49" s="76">
        <v>0.27</v>
      </c>
    </row>
    <row r="50" spans="2:21">
      <c r="B50" t="s">
        <v>429</v>
      </c>
      <c r="C50" t="s">
        <v>430</v>
      </c>
      <c r="D50" t="s">
        <v>103</v>
      </c>
      <c r="E50" t="s">
        <v>126</v>
      </c>
      <c r="F50" t="s">
        <v>431</v>
      </c>
      <c r="G50" t="s">
        <v>115</v>
      </c>
      <c r="H50" t="s">
        <v>432</v>
      </c>
      <c r="I50" t="s">
        <v>152</v>
      </c>
      <c r="J50" t="s">
        <v>325</v>
      </c>
      <c r="K50" s="76">
        <v>0.67</v>
      </c>
      <c r="L50" t="s">
        <v>105</v>
      </c>
      <c r="M50" s="76">
        <v>4.5</v>
      </c>
      <c r="N50" s="76">
        <v>9.75</v>
      </c>
      <c r="O50" s="76">
        <v>1234007.4099999999</v>
      </c>
      <c r="P50" s="76">
        <v>125.02</v>
      </c>
      <c r="Q50" s="76">
        <v>0</v>
      </c>
      <c r="R50" s="76">
        <v>1542.7560639819999</v>
      </c>
      <c r="S50" s="76">
        <v>0.23</v>
      </c>
      <c r="T50" s="76">
        <v>0.4</v>
      </c>
      <c r="U50" s="76">
        <v>0.09</v>
      </c>
    </row>
    <row r="51" spans="2:21">
      <c r="B51" t="s">
        <v>433</v>
      </c>
      <c r="C51" t="s">
        <v>434</v>
      </c>
      <c r="D51" t="s">
        <v>103</v>
      </c>
      <c r="E51" t="s">
        <v>126</v>
      </c>
      <c r="F51" t="s">
        <v>435</v>
      </c>
      <c r="G51" t="s">
        <v>436</v>
      </c>
      <c r="H51" t="s">
        <v>437</v>
      </c>
      <c r="I51" t="s">
        <v>153</v>
      </c>
      <c r="J51" t="s">
        <v>325</v>
      </c>
      <c r="K51" s="76">
        <v>0.42</v>
      </c>
      <c r="L51" t="s">
        <v>105</v>
      </c>
      <c r="M51" s="76">
        <v>3.9</v>
      </c>
      <c r="N51" s="76">
        <v>47.87</v>
      </c>
      <c r="O51" s="76">
        <v>1723573.68</v>
      </c>
      <c r="P51" s="76">
        <v>79.33</v>
      </c>
      <c r="Q51" s="76">
        <v>0</v>
      </c>
      <c r="R51" s="76">
        <v>1367.3110003439999</v>
      </c>
      <c r="S51" s="76">
        <v>1.98</v>
      </c>
      <c r="T51" s="76">
        <v>0.35</v>
      </c>
      <c r="U51" s="76">
        <v>0.08</v>
      </c>
    </row>
    <row r="52" spans="2:21">
      <c r="B52" s="77" t="s">
        <v>246</v>
      </c>
      <c r="C52" s="16"/>
      <c r="D52" s="16"/>
      <c r="E52" s="16"/>
      <c r="F52" s="16"/>
      <c r="K52" s="78">
        <v>3.64</v>
      </c>
      <c r="N52" s="78">
        <v>2.81</v>
      </c>
      <c r="O52" s="78">
        <v>117257473.15000001</v>
      </c>
      <c r="Q52" s="78">
        <v>1052.6254200000001</v>
      </c>
      <c r="R52" s="78">
        <v>124013.561772791</v>
      </c>
      <c r="T52" s="78">
        <v>31.75</v>
      </c>
      <c r="U52" s="78">
        <v>6.98</v>
      </c>
    </row>
    <row r="53" spans="2:21">
      <c r="B53" t="s">
        <v>438</v>
      </c>
      <c r="C53" t="s">
        <v>439</v>
      </c>
      <c r="D53" t="s">
        <v>103</v>
      </c>
      <c r="E53" t="s">
        <v>126</v>
      </c>
      <c r="F53" t="s">
        <v>311</v>
      </c>
      <c r="G53" t="s">
        <v>307</v>
      </c>
      <c r="H53" t="s">
        <v>206</v>
      </c>
      <c r="I53" t="s">
        <v>152</v>
      </c>
      <c r="J53" t="s">
        <v>325</v>
      </c>
      <c r="K53" s="76">
        <v>1.1399999999999999</v>
      </c>
      <c r="L53" t="s">
        <v>105</v>
      </c>
      <c r="M53" s="76">
        <v>5.9</v>
      </c>
      <c r="N53" s="76">
        <v>0.99</v>
      </c>
      <c r="O53" s="76">
        <v>2370666.79</v>
      </c>
      <c r="P53" s="76">
        <v>108.07</v>
      </c>
      <c r="Q53" s="76">
        <v>0</v>
      </c>
      <c r="R53" s="76">
        <v>2561.9795999530002</v>
      </c>
      <c r="S53" s="76">
        <v>0.15</v>
      </c>
      <c r="T53" s="76">
        <v>0.66</v>
      </c>
      <c r="U53" s="76">
        <v>0.14000000000000001</v>
      </c>
    </row>
    <row r="54" spans="2:21">
      <c r="B54" t="s">
        <v>440</v>
      </c>
      <c r="C54" t="s">
        <v>441</v>
      </c>
      <c r="D54" t="s">
        <v>103</v>
      </c>
      <c r="E54" t="s">
        <v>126</v>
      </c>
      <c r="F54" t="s">
        <v>442</v>
      </c>
      <c r="G54" t="s">
        <v>443</v>
      </c>
      <c r="H54" t="s">
        <v>329</v>
      </c>
      <c r="I54" t="s">
        <v>152</v>
      </c>
      <c r="J54" t="s">
        <v>444</v>
      </c>
      <c r="K54" s="76">
        <v>4.58</v>
      </c>
      <c r="L54" t="s">
        <v>105</v>
      </c>
      <c r="M54" s="76">
        <v>4.8</v>
      </c>
      <c r="N54" s="76">
        <v>2.56</v>
      </c>
      <c r="O54" s="76">
        <v>7462226.2599999998</v>
      </c>
      <c r="P54" s="76">
        <v>114.93</v>
      </c>
      <c r="Q54" s="76">
        <v>0</v>
      </c>
      <c r="R54" s="76">
        <v>8576.3366406179994</v>
      </c>
      <c r="S54" s="76">
        <v>0.34</v>
      </c>
      <c r="T54" s="76">
        <v>2.2000000000000002</v>
      </c>
      <c r="U54" s="76">
        <v>0.48</v>
      </c>
    </row>
    <row r="55" spans="2:21">
      <c r="B55" t="s">
        <v>445</v>
      </c>
      <c r="C55" t="s">
        <v>446</v>
      </c>
      <c r="D55" t="s">
        <v>103</v>
      </c>
      <c r="E55" t="s">
        <v>126</v>
      </c>
      <c r="F55" t="s">
        <v>447</v>
      </c>
      <c r="G55" t="s">
        <v>336</v>
      </c>
      <c r="H55" t="s">
        <v>329</v>
      </c>
      <c r="I55" t="s">
        <v>152</v>
      </c>
      <c r="J55" t="s">
        <v>448</v>
      </c>
      <c r="K55" s="76">
        <v>5.17</v>
      </c>
      <c r="L55" t="s">
        <v>105</v>
      </c>
      <c r="M55" s="76">
        <v>2.4500000000000002</v>
      </c>
      <c r="N55" s="76">
        <v>2.84</v>
      </c>
      <c r="O55" s="76">
        <v>6539482</v>
      </c>
      <c r="P55" s="76">
        <v>101.65</v>
      </c>
      <c r="Q55" s="76">
        <v>0</v>
      </c>
      <c r="R55" s="76">
        <v>6647.3834530000004</v>
      </c>
      <c r="S55" s="76">
        <v>0.42</v>
      </c>
      <c r="T55" s="76">
        <v>1.7</v>
      </c>
      <c r="U55" s="76">
        <v>0.37</v>
      </c>
    </row>
    <row r="56" spans="2:21">
      <c r="B56" t="s">
        <v>449</v>
      </c>
      <c r="C56" t="s">
        <v>450</v>
      </c>
      <c r="D56" t="s">
        <v>103</v>
      </c>
      <c r="E56" t="s">
        <v>126</v>
      </c>
      <c r="F56" t="s">
        <v>451</v>
      </c>
      <c r="G56" t="s">
        <v>364</v>
      </c>
      <c r="H56" t="s">
        <v>452</v>
      </c>
      <c r="I56" t="s">
        <v>153</v>
      </c>
      <c r="J56" t="s">
        <v>325</v>
      </c>
      <c r="K56" s="76">
        <v>5.54</v>
      </c>
      <c r="L56" t="s">
        <v>105</v>
      </c>
      <c r="M56" s="76">
        <v>3.39</v>
      </c>
      <c r="N56" s="76">
        <v>3.06</v>
      </c>
      <c r="O56" s="76">
        <v>5486363</v>
      </c>
      <c r="P56" s="76">
        <v>105.71</v>
      </c>
      <c r="Q56" s="76">
        <v>0</v>
      </c>
      <c r="R56" s="76">
        <v>5799.6343273000002</v>
      </c>
      <c r="S56" s="76">
        <v>0.77</v>
      </c>
      <c r="T56" s="76">
        <v>1.48</v>
      </c>
      <c r="U56" s="76">
        <v>0.33</v>
      </c>
    </row>
    <row r="57" spans="2:21">
      <c r="B57" t="s">
        <v>453</v>
      </c>
      <c r="C57" t="s">
        <v>454</v>
      </c>
      <c r="D57" t="s">
        <v>103</v>
      </c>
      <c r="E57" t="s">
        <v>126</v>
      </c>
      <c r="F57" t="s">
        <v>455</v>
      </c>
      <c r="G57" t="s">
        <v>456</v>
      </c>
      <c r="H57" t="s">
        <v>329</v>
      </c>
      <c r="I57" t="s">
        <v>152</v>
      </c>
      <c r="J57" t="s">
        <v>325</v>
      </c>
      <c r="K57" s="76">
        <v>5.5</v>
      </c>
      <c r="L57" t="s">
        <v>105</v>
      </c>
      <c r="M57" s="76">
        <v>1.05</v>
      </c>
      <c r="N57" s="76">
        <v>1.23</v>
      </c>
      <c r="O57" s="76">
        <v>2200000</v>
      </c>
      <c r="P57" s="76">
        <v>100.02</v>
      </c>
      <c r="Q57" s="76">
        <v>0</v>
      </c>
      <c r="R57" s="76">
        <v>2200.44</v>
      </c>
      <c r="S57" s="76">
        <v>0.47</v>
      </c>
      <c r="T57" s="76">
        <v>0.56000000000000005</v>
      </c>
      <c r="U57" s="76">
        <v>0.12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459</v>
      </c>
      <c r="G58" t="s">
        <v>307</v>
      </c>
      <c r="H58" t="s">
        <v>345</v>
      </c>
      <c r="I58" t="s">
        <v>153</v>
      </c>
      <c r="J58" t="s">
        <v>325</v>
      </c>
      <c r="K58" s="76">
        <v>3.12</v>
      </c>
      <c r="L58" t="s">
        <v>105</v>
      </c>
      <c r="M58" s="76">
        <v>0.98</v>
      </c>
      <c r="N58" s="76">
        <v>1.1299999999999999</v>
      </c>
      <c r="O58" s="76">
        <v>5500000</v>
      </c>
      <c r="P58" s="76">
        <v>100.52</v>
      </c>
      <c r="Q58" s="76">
        <v>0</v>
      </c>
      <c r="R58" s="76">
        <v>5528.6</v>
      </c>
      <c r="S58" s="76">
        <v>1.27</v>
      </c>
      <c r="T58" s="76">
        <v>1.42</v>
      </c>
      <c r="U58" s="76">
        <v>0.31</v>
      </c>
    </row>
    <row r="59" spans="2:21">
      <c r="B59" t="s">
        <v>460</v>
      </c>
      <c r="C59" t="s">
        <v>461</v>
      </c>
      <c r="D59" t="s">
        <v>103</v>
      </c>
      <c r="E59" t="s">
        <v>126</v>
      </c>
      <c r="F59" t="s">
        <v>462</v>
      </c>
      <c r="G59" t="s">
        <v>135</v>
      </c>
      <c r="H59" t="s">
        <v>345</v>
      </c>
      <c r="I59" t="s">
        <v>153</v>
      </c>
      <c r="J59" t="s">
        <v>325</v>
      </c>
      <c r="K59" s="76">
        <v>1.46</v>
      </c>
      <c r="L59" t="s">
        <v>105</v>
      </c>
      <c r="M59" s="76">
        <v>6.5</v>
      </c>
      <c r="N59" s="76">
        <v>1.34</v>
      </c>
      <c r="O59" s="76">
        <v>2804347.5</v>
      </c>
      <c r="P59" s="76">
        <v>108.24</v>
      </c>
      <c r="Q59" s="76">
        <v>0</v>
      </c>
      <c r="R59" s="76">
        <v>3035.4257339999999</v>
      </c>
      <c r="S59" s="76">
        <v>0.62</v>
      </c>
      <c r="T59" s="76">
        <v>0.78</v>
      </c>
      <c r="U59" s="76">
        <v>0.17</v>
      </c>
    </row>
    <row r="60" spans="2:21">
      <c r="B60" t="s">
        <v>463</v>
      </c>
      <c r="C60" t="s">
        <v>464</v>
      </c>
      <c r="D60" t="s">
        <v>103</v>
      </c>
      <c r="E60" t="s">
        <v>126</v>
      </c>
      <c r="F60" t="s">
        <v>354</v>
      </c>
      <c r="G60" t="s">
        <v>341</v>
      </c>
      <c r="H60" t="s">
        <v>337</v>
      </c>
      <c r="I60" t="s">
        <v>152</v>
      </c>
      <c r="J60" t="s">
        <v>465</v>
      </c>
      <c r="K60" s="76">
        <v>0.5</v>
      </c>
      <c r="L60" t="s">
        <v>105</v>
      </c>
      <c r="M60" s="76">
        <v>0.79</v>
      </c>
      <c r="N60" s="76">
        <v>1.26</v>
      </c>
      <c r="O60" s="76">
        <v>557104</v>
      </c>
      <c r="P60" s="76">
        <v>100.03</v>
      </c>
      <c r="Q60" s="76">
        <v>0</v>
      </c>
      <c r="R60" s="76">
        <v>557.27113120000001</v>
      </c>
      <c r="S60" s="76">
        <v>0.1</v>
      </c>
      <c r="T60" s="76">
        <v>0.14000000000000001</v>
      </c>
      <c r="U60" s="76">
        <v>0.03</v>
      </c>
    </row>
    <row r="61" spans="2:21">
      <c r="B61" t="s">
        <v>466</v>
      </c>
      <c r="C61" t="s">
        <v>467</v>
      </c>
      <c r="D61" t="s">
        <v>103</v>
      </c>
      <c r="E61" t="s">
        <v>126</v>
      </c>
      <c r="F61" t="s">
        <v>363</v>
      </c>
      <c r="G61" t="s">
        <v>364</v>
      </c>
      <c r="H61" t="s">
        <v>345</v>
      </c>
      <c r="I61" t="s">
        <v>153</v>
      </c>
      <c r="J61" t="s">
        <v>325</v>
      </c>
      <c r="K61" s="76">
        <v>5.38</v>
      </c>
      <c r="L61" t="s">
        <v>105</v>
      </c>
      <c r="M61" s="76">
        <v>3.05</v>
      </c>
      <c r="N61" s="76">
        <v>2.99</v>
      </c>
      <c r="O61" s="76">
        <v>3358125</v>
      </c>
      <c r="P61" s="76">
        <v>105.43</v>
      </c>
      <c r="Q61" s="76">
        <v>0</v>
      </c>
      <c r="R61" s="76">
        <v>3540.4711874999998</v>
      </c>
      <c r="S61" s="76">
        <v>0.82</v>
      </c>
      <c r="T61" s="76">
        <v>0.91</v>
      </c>
      <c r="U61" s="76">
        <v>0.2</v>
      </c>
    </row>
    <row r="62" spans="2:21">
      <c r="B62" t="s">
        <v>468</v>
      </c>
      <c r="C62" t="s">
        <v>469</v>
      </c>
      <c r="D62" t="s">
        <v>103</v>
      </c>
      <c r="E62" t="s">
        <v>126</v>
      </c>
      <c r="F62" t="s">
        <v>470</v>
      </c>
      <c r="G62" t="s">
        <v>341</v>
      </c>
      <c r="H62" t="s">
        <v>337</v>
      </c>
      <c r="I62" t="s">
        <v>152</v>
      </c>
      <c r="J62" t="s">
        <v>471</v>
      </c>
      <c r="K62" s="76">
        <v>3.62</v>
      </c>
      <c r="L62" t="s">
        <v>105</v>
      </c>
      <c r="M62" s="76">
        <v>4.25</v>
      </c>
      <c r="N62" s="76">
        <v>4.7</v>
      </c>
      <c r="O62" s="76">
        <v>4647669</v>
      </c>
      <c r="P62" s="76">
        <v>104.01</v>
      </c>
      <c r="Q62" s="76">
        <v>0</v>
      </c>
      <c r="R62" s="76">
        <v>4834.0405269000003</v>
      </c>
      <c r="S62" s="76">
        <v>0.48</v>
      </c>
      <c r="T62" s="76">
        <v>1.24</v>
      </c>
      <c r="U62" s="76">
        <v>0.27</v>
      </c>
    </row>
    <row r="63" spans="2:21">
      <c r="B63" t="s">
        <v>472</v>
      </c>
      <c r="C63" t="s">
        <v>473</v>
      </c>
      <c r="D63" t="s">
        <v>103</v>
      </c>
      <c r="E63" t="s">
        <v>126</v>
      </c>
      <c r="F63" t="s">
        <v>474</v>
      </c>
      <c r="G63" t="s">
        <v>475</v>
      </c>
      <c r="H63" t="s">
        <v>345</v>
      </c>
      <c r="I63" t="s">
        <v>153</v>
      </c>
      <c r="J63" t="s">
        <v>476</v>
      </c>
      <c r="K63" s="76">
        <v>4.57</v>
      </c>
      <c r="L63" t="s">
        <v>105</v>
      </c>
      <c r="M63" s="76">
        <v>2.75</v>
      </c>
      <c r="N63" s="76">
        <v>2.61</v>
      </c>
      <c r="O63" s="76">
        <v>3505000.31</v>
      </c>
      <c r="P63" s="76">
        <v>104.31</v>
      </c>
      <c r="Q63" s="76">
        <v>0</v>
      </c>
      <c r="R63" s="76">
        <v>3656.0658233610002</v>
      </c>
      <c r="S63" s="76">
        <v>0.65</v>
      </c>
      <c r="T63" s="76">
        <v>0.94</v>
      </c>
      <c r="U63" s="76">
        <v>0.21</v>
      </c>
    </row>
    <row r="64" spans="2:21">
      <c r="B64" t="s">
        <v>477</v>
      </c>
      <c r="C64" t="s">
        <v>478</v>
      </c>
      <c r="D64" t="s">
        <v>103</v>
      </c>
      <c r="E64" t="s">
        <v>126</v>
      </c>
      <c r="F64" t="s">
        <v>479</v>
      </c>
      <c r="G64" t="s">
        <v>135</v>
      </c>
      <c r="H64" t="s">
        <v>376</v>
      </c>
      <c r="I64" t="s">
        <v>153</v>
      </c>
      <c r="J64" t="s">
        <v>325</v>
      </c>
      <c r="K64" s="76">
        <v>1.36</v>
      </c>
      <c r="L64" t="s">
        <v>105</v>
      </c>
      <c r="M64" s="76">
        <v>6.9</v>
      </c>
      <c r="N64" s="76">
        <v>1.83</v>
      </c>
      <c r="O64" s="76">
        <v>3935978.51</v>
      </c>
      <c r="P64" s="76">
        <v>108.25</v>
      </c>
      <c r="Q64" s="76">
        <v>0</v>
      </c>
      <c r="R64" s="76">
        <v>4260.6967370749999</v>
      </c>
      <c r="S64" s="76">
        <v>1</v>
      </c>
      <c r="T64" s="76">
        <v>1.0900000000000001</v>
      </c>
      <c r="U64" s="76">
        <v>0.24</v>
      </c>
    </row>
    <row r="65" spans="2:21">
      <c r="B65" t="s">
        <v>480</v>
      </c>
      <c r="C65" t="s">
        <v>481</v>
      </c>
      <c r="D65" t="s">
        <v>103</v>
      </c>
      <c r="E65" t="s">
        <v>126</v>
      </c>
      <c r="F65" t="s">
        <v>482</v>
      </c>
      <c r="G65" t="s">
        <v>483</v>
      </c>
      <c r="H65" t="s">
        <v>372</v>
      </c>
      <c r="I65" t="s">
        <v>152</v>
      </c>
      <c r="J65" t="s">
        <v>484</v>
      </c>
      <c r="K65" s="76">
        <v>4.25</v>
      </c>
      <c r="L65" t="s">
        <v>105</v>
      </c>
      <c r="M65" s="76">
        <v>2.79</v>
      </c>
      <c r="N65" s="76">
        <v>2.88</v>
      </c>
      <c r="O65" s="76">
        <v>1362299</v>
      </c>
      <c r="P65" s="76">
        <v>103.1</v>
      </c>
      <c r="Q65" s="76">
        <v>0</v>
      </c>
      <c r="R65" s="76">
        <v>1404.5302690000001</v>
      </c>
      <c r="S65" s="76">
        <v>0.28999999999999998</v>
      </c>
      <c r="T65" s="76">
        <v>0.36</v>
      </c>
      <c r="U65" s="76">
        <v>0.08</v>
      </c>
    </row>
    <row r="66" spans="2:21">
      <c r="B66" t="s">
        <v>485</v>
      </c>
      <c r="C66" t="s">
        <v>486</v>
      </c>
      <c r="D66" t="s">
        <v>103</v>
      </c>
      <c r="E66" t="s">
        <v>126</v>
      </c>
      <c r="F66" t="s">
        <v>487</v>
      </c>
      <c r="G66" t="s">
        <v>341</v>
      </c>
      <c r="H66" t="s">
        <v>372</v>
      </c>
      <c r="I66" t="s">
        <v>152</v>
      </c>
      <c r="J66" t="s">
        <v>488</v>
      </c>
      <c r="K66" s="76">
        <v>3.66</v>
      </c>
      <c r="L66" t="s">
        <v>105</v>
      </c>
      <c r="M66" s="76">
        <v>6.05</v>
      </c>
      <c r="N66" s="76">
        <v>5.0999999999999996</v>
      </c>
      <c r="O66" s="76">
        <v>3175114</v>
      </c>
      <c r="P66" s="76">
        <v>108.34</v>
      </c>
      <c r="Q66" s="76">
        <v>0</v>
      </c>
      <c r="R66" s="76">
        <v>3439.9185075999999</v>
      </c>
      <c r="S66" s="76">
        <v>0.34</v>
      </c>
      <c r="T66" s="76">
        <v>0.88</v>
      </c>
      <c r="U66" s="76">
        <v>0.19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491</v>
      </c>
      <c r="G67" t="s">
        <v>341</v>
      </c>
      <c r="H67" t="s">
        <v>376</v>
      </c>
      <c r="I67" t="s">
        <v>153</v>
      </c>
      <c r="J67" t="s">
        <v>492</v>
      </c>
      <c r="K67" s="76">
        <v>3.37</v>
      </c>
      <c r="L67" t="s">
        <v>105</v>
      </c>
      <c r="M67" s="76">
        <v>4.2</v>
      </c>
      <c r="N67" s="76">
        <v>4.03</v>
      </c>
      <c r="O67" s="76">
        <v>3482961</v>
      </c>
      <c r="P67" s="76">
        <v>103.53</v>
      </c>
      <c r="Q67" s="76">
        <v>0</v>
      </c>
      <c r="R67" s="76">
        <v>3605.9095232999998</v>
      </c>
      <c r="S67" s="76">
        <v>0.25</v>
      </c>
      <c r="T67" s="76">
        <v>0.92</v>
      </c>
      <c r="U67" s="76">
        <v>0.2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382</v>
      </c>
      <c r="G68" t="s">
        <v>341</v>
      </c>
      <c r="H68" t="s">
        <v>376</v>
      </c>
      <c r="I68" t="s">
        <v>153</v>
      </c>
      <c r="J68" t="s">
        <v>325</v>
      </c>
      <c r="K68" s="76">
        <v>4.17</v>
      </c>
      <c r="L68" t="s">
        <v>105</v>
      </c>
      <c r="M68" s="76">
        <v>7.05</v>
      </c>
      <c r="N68" s="76">
        <v>3.01</v>
      </c>
      <c r="O68" s="76">
        <v>5353615.2</v>
      </c>
      <c r="P68" s="76">
        <v>119.06</v>
      </c>
      <c r="Q68" s="76">
        <v>0</v>
      </c>
      <c r="R68" s="76">
        <v>6374.0142571200004</v>
      </c>
      <c r="S68" s="76">
        <v>0.9</v>
      </c>
      <c r="T68" s="76">
        <v>1.63</v>
      </c>
      <c r="U68" s="76">
        <v>0.36</v>
      </c>
    </row>
    <row r="69" spans="2:21">
      <c r="B69" t="s">
        <v>495</v>
      </c>
      <c r="C69" t="s">
        <v>496</v>
      </c>
      <c r="D69" t="s">
        <v>103</v>
      </c>
      <c r="E69" t="s">
        <v>126</v>
      </c>
      <c r="F69" t="s">
        <v>382</v>
      </c>
      <c r="G69" t="s">
        <v>341</v>
      </c>
      <c r="H69" t="s">
        <v>376</v>
      </c>
      <c r="I69" t="s">
        <v>153</v>
      </c>
      <c r="J69" t="s">
        <v>497</v>
      </c>
      <c r="K69" s="76">
        <v>6.11</v>
      </c>
      <c r="L69" t="s">
        <v>105</v>
      </c>
      <c r="M69" s="76">
        <v>3.95</v>
      </c>
      <c r="N69" s="76">
        <v>4.21</v>
      </c>
      <c r="O69" s="76">
        <v>2790000</v>
      </c>
      <c r="P69" s="76">
        <v>103.83</v>
      </c>
      <c r="Q69" s="76">
        <v>0</v>
      </c>
      <c r="R69" s="76">
        <v>2896.857</v>
      </c>
      <c r="S69" s="76">
        <v>0.56000000000000005</v>
      </c>
      <c r="T69" s="76">
        <v>0.74</v>
      </c>
      <c r="U69" s="76">
        <v>0.16</v>
      </c>
    </row>
    <row r="70" spans="2:21">
      <c r="B70" t="s">
        <v>498</v>
      </c>
      <c r="C70" t="s">
        <v>499</v>
      </c>
      <c r="D70" t="s">
        <v>103</v>
      </c>
      <c r="E70" t="s">
        <v>126</v>
      </c>
      <c r="F70" t="s">
        <v>385</v>
      </c>
      <c r="G70" t="s">
        <v>135</v>
      </c>
      <c r="H70" t="s">
        <v>372</v>
      </c>
      <c r="I70" t="s">
        <v>152</v>
      </c>
      <c r="J70" t="s">
        <v>500</v>
      </c>
      <c r="K70" s="76">
        <v>1.1100000000000001</v>
      </c>
      <c r="L70" t="s">
        <v>105</v>
      </c>
      <c r="M70" s="76">
        <v>6.99</v>
      </c>
      <c r="N70" s="76">
        <v>1.27</v>
      </c>
      <c r="O70" s="76">
        <v>2624000</v>
      </c>
      <c r="P70" s="76">
        <v>105.34</v>
      </c>
      <c r="Q70" s="76">
        <v>91.708799999999997</v>
      </c>
      <c r="R70" s="76">
        <v>2855.8303999999998</v>
      </c>
      <c r="S70" s="76">
        <v>1.1499999999999999</v>
      </c>
      <c r="T70" s="76">
        <v>0.73</v>
      </c>
      <c r="U70" s="76">
        <v>0.16</v>
      </c>
    </row>
    <row r="71" spans="2:21">
      <c r="B71" t="s">
        <v>501</v>
      </c>
      <c r="C71" t="s">
        <v>502</v>
      </c>
      <c r="D71" t="s">
        <v>103</v>
      </c>
      <c r="E71" t="s">
        <v>126</v>
      </c>
      <c r="F71" t="s">
        <v>503</v>
      </c>
      <c r="G71" t="s">
        <v>341</v>
      </c>
      <c r="H71" t="s">
        <v>389</v>
      </c>
      <c r="I71" t="s">
        <v>153</v>
      </c>
      <c r="J71" t="s">
        <v>504</v>
      </c>
      <c r="K71" s="76">
        <v>5.75</v>
      </c>
      <c r="L71" t="s">
        <v>105</v>
      </c>
      <c r="M71" s="76">
        <v>3.95</v>
      </c>
      <c r="N71" s="76">
        <v>0</v>
      </c>
      <c r="O71" s="76">
        <v>3448870</v>
      </c>
      <c r="P71" s="76">
        <v>101.96</v>
      </c>
      <c r="Q71" s="76">
        <v>0</v>
      </c>
      <c r="R71" s="76">
        <v>3516.4678520000002</v>
      </c>
      <c r="S71" s="76">
        <v>0.56000000000000005</v>
      </c>
      <c r="T71" s="76">
        <v>0.9</v>
      </c>
      <c r="U71" s="76">
        <v>0.2</v>
      </c>
    </row>
    <row r="72" spans="2:21">
      <c r="B72" t="s">
        <v>505</v>
      </c>
      <c r="C72" t="s">
        <v>506</v>
      </c>
      <c r="D72" t="s">
        <v>103</v>
      </c>
      <c r="E72" t="s">
        <v>126</v>
      </c>
      <c r="F72" t="s">
        <v>507</v>
      </c>
      <c r="G72" t="s">
        <v>341</v>
      </c>
      <c r="H72" t="s">
        <v>389</v>
      </c>
      <c r="I72" t="s">
        <v>153</v>
      </c>
      <c r="J72" t="s">
        <v>508</v>
      </c>
      <c r="K72" s="76">
        <v>4.8</v>
      </c>
      <c r="L72" t="s">
        <v>105</v>
      </c>
      <c r="M72" s="76">
        <v>3.15</v>
      </c>
      <c r="N72" s="76">
        <v>3.58</v>
      </c>
      <c r="O72" s="76">
        <v>4000000</v>
      </c>
      <c r="P72" s="76">
        <v>101.46</v>
      </c>
      <c r="Q72" s="76">
        <v>0</v>
      </c>
      <c r="R72" s="76">
        <v>4058.4</v>
      </c>
      <c r="S72" s="76">
        <v>2.23</v>
      </c>
      <c r="T72" s="76">
        <v>1.04</v>
      </c>
      <c r="U72" s="76">
        <v>0.23</v>
      </c>
    </row>
    <row r="73" spans="2:21">
      <c r="B73" t="s">
        <v>509</v>
      </c>
      <c r="C73" t="s">
        <v>510</v>
      </c>
      <c r="D73" t="s">
        <v>103</v>
      </c>
      <c r="E73" t="s">
        <v>126</v>
      </c>
      <c r="F73" t="s">
        <v>511</v>
      </c>
      <c r="G73" t="s">
        <v>341</v>
      </c>
      <c r="H73" t="s">
        <v>393</v>
      </c>
      <c r="I73" t="s">
        <v>152</v>
      </c>
      <c r="J73" t="s">
        <v>308</v>
      </c>
      <c r="K73" s="76">
        <v>3.71</v>
      </c>
      <c r="L73" t="s">
        <v>105</v>
      </c>
      <c r="M73" s="76">
        <v>4.2</v>
      </c>
      <c r="N73" s="76">
        <v>3.66</v>
      </c>
      <c r="O73" s="76">
        <v>7657333.3300000001</v>
      </c>
      <c r="P73" s="76">
        <v>105.57</v>
      </c>
      <c r="Q73" s="76">
        <v>0</v>
      </c>
      <c r="R73" s="76">
        <v>8083.8467964809997</v>
      </c>
      <c r="S73" s="76">
        <v>0.7</v>
      </c>
      <c r="T73" s="76">
        <v>2.0699999999999998</v>
      </c>
      <c r="U73" s="76">
        <v>0.46</v>
      </c>
    </row>
    <row r="74" spans="2:21">
      <c r="B74" t="s">
        <v>512</v>
      </c>
      <c r="C74" t="s">
        <v>513</v>
      </c>
      <c r="D74" t="s">
        <v>103</v>
      </c>
      <c r="E74" t="s">
        <v>126</v>
      </c>
      <c r="F74" t="s">
        <v>514</v>
      </c>
      <c r="G74" t="s">
        <v>115</v>
      </c>
      <c r="H74" t="s">
        <v>393</v>
      </c>
      <c r="I74" t="s">
        <v>152</v>
      </c>
      <c r="J74" t="s">
        <v>325</v>
      </c>
      <c r="K74" s="76">
        <v>5.39</v>
      </c>
      <c r="L74" t="s">
        <v>105</v>
      </c>
      <c r="M74" s="76">
        <v>4.3</v>
      </c>
      <c r="N74" s="76">
        <v>4.1100000000000003</v>
      </c>
      <c r="O74" s="76">
        <v>1113667</v>
      </c>
      <c r="P74" s="76">
        <v>105.65</v>
      </c>
      <c r="Q74" s="76">
        <v>0</v>
      </c>
      <c r="R74" s="76">
        <v>1176.5891855</v>
      </c>
      <c r="S74" s="76">
        <v>0.03</v>
      </c>
      <c r="T74" s="76">
        <v>0.3</v>
      </c>
      <c r="U74" s="76">
        <v>7.0000000000000007E-2</v>
      </c>
    </row>
    <row r="75" spans="2:21">
      <c r="B75" t="s">
        <v>515</v>
      </c>
      <c r="C75" t="s">
        <v>516</v>
      </c>
      <c r="D75" t="s">
        <v>103</v>
      </c>
      <c r="E75" t="s">
        <v>126</v>
      </c>
      <c r="F75" t="s">
        <v>392</v>
      </c>
      <c r="G75" t="s">
        <v>115</v>
      </c>
      <c r="H75" t="s">
        <v>393</v>
      </c>
      <c r="I75" t="s">
        <v>152</v>
      </c>
      <c r="J75" t="s">
        <v>517</v>
      </c>
      <c r="K75" s="76">
        <v>4.6900000000000004</v>
      </c>
      <c r="L75" t="s">
        <v>105</v>
      </c>
      <c r="M75" s="76">
        <v>4.0999999999999996</v>
      </c>
      <c r="N75" s="76">
        <v>3.58</v>
      </c>
      <c r="O75" s="76">
        <v>1108188</v>
      </c>
      <c r="P75" s="76">
        <v>106.56</v>
      </c>
      <c r="Q75" s="76">
        <v>0</v>
      </c>
      <c r="R75" s="76">
        <v>1180.8851328000001</v>
      </c>
      <c r="S75" s="76">
        <v>0.16</v>
      </c>
      <c r="T75" s="76">
        <v>0.3</v>
      </c>
      <c r="U75" s="76">
        <v>7.0000000000000007E-2</v>
      </c>
    </row>
    <row r="76" spans="2:21">
      <c r="B76" t="s">
        <v>518</v>
      </c>
      <c r="C76" t="s">
        <v>519</v>
      </c>
      <c r="D76" t="s">
        <v>103</v>
      </c>
      <c r="E76" t="s">
        <v>126</v>
      </c>
      <c r="F76" t="s">
        <v>392</v>
      </c>
      <c r="G76" t="s">
        <v>115</v>
      </c>
      <c r="H76" t="s">
        <v>393</v>
      </c>
      <c r="I76" t="s">
        <v>152</v>
      </c>
      <c r="J76" t="s">
        <v>325</v>
      </c>
      <c r="K76" s="76">
        <v>0.74</v>
      </c>
      <c r="L76" t="s">
        <v>105</v>
      </c>
      <c r="M76" s="76">
        <v>6.25</v>
      </c>
      <c r="N76" s="76">
        <v>1.02</v>
      </c>
      <c r="O76" s="76">
        <v>500000.45</v>
      </c>
      <c r="P76" s="76">
        <v>102.77</v>
      </c>
      <c r="Q76" s="76">
        <v>0</v>
      </c>
      <c r="R76" s="76">
        <v>513.85046246499996</v>
      </c>
      <c r="S76" s="76">
        <v>0.23</v>
      </c>
      <c r="T76" s="76">
        <v>0.13</v>
      </c>
      <c r="U76" s="76">
        <v>0.03</v>
      </c>
    </row>
    <row r="77" spans="2:21">
      <c r="B77" t="s">
        <v>520</v>
      </c>
      <c r="C77" t="s">
        <v>521</v>
      </c>
      <c r="D77" t="s">
        <v>103</v>
      </c>
      <c r="E77" t="s">
        <v>126</v>
      </c>
      <c r="F77" t="s">
        <v>522</v>
      </c>
      <c r="G77" t="s">
        <v>341</v>
      </c>
      <c r="H77" t="s">
        <v>393</v>
      </c>
      <c r="I77" t="s">
        <v>152</v>
      </c>
      <c r="J77" t="s">
        <v>523</v>
      </c>
      <c r="K77" s="76">
        <v>3.16</v>
      </c>
      <c r="L77" t="s">
        <v>105</v>
      </c>
      <c r="M77" s="76">
        <v>3.8</v>
      </c>
      <c r="N77" s="76">
        <v>2.73</v>
      </c>
      <c r="O77" s="76">
        <v>3600000</v>
      </c>
      <c r="P77" s="76">
        <v>105.37</v>
      </c>
      <c r="Q77" s="76">
        <v>0</v>
      </c>
      <c r="R77" s="76">
        <v>3793.32</v>
      </c>
      <c r="S77" s="76">
        <v>1.31</v>
      </c>
      <c r="T77" s="76">
        <v>0.97</v>
      </c>
      <c r="U77" s="76">
        <v>0.21</v>
      </c>
    </row>
    <row r="78" spans="2:21">
      <c r="B78" t="s">
        <v>524</v>
      </c>
      <c r="C78" t="s">
        <v>525</v>
      </c>
      <c r="D78" t="s">
        <v>103</v>
      </c>
      <c r="E78" t="s">
        <v>126</v>
      </c>
      <c r="F78" t="s">
        <v>526</v>
      </c>
      <c r="G78" t="s">
        <v>341</v>
      </c>
      <c r="H78" t="s">
        <v>393</v>
      </c>
      <c r="I78" t="s">
        <v>152</v>
      </c>
      <c r="J78" t="s">
        <v>527</v>
      </c>
      <c r="K78" s="76">
        <v>5.34</v>
      </c>
      <c r="L78" t="s">
        <v>105</v>
      </c>
      <c r="M78" s="76">
        <v>5.0999999999999996</v>
      </c>
      <c r="N78" s="76">
        <v>0</v>
      </c>
      <c r="O78" s="76">
        <v>1925346</v>
      </c>
      <c r="P78" s="76">
        <v>101.85</v>
      </c>
      <c r="Q78" s="76">
        <v>0</v>
      </c>
      <c r="R78" s="76">
        <v>1960.9649010000001</v>
      </c>
      <c r="S78" s="76">
        <v>0.72</v>
      </c>
      <c r="T78" s="76">
        <v>0.5</v>
      </c>
      <c r="U78" s="76">
        <v>0.11</v>
      </c>
    </row>
    <row r="79" spans="2:21">
      <c r="B79" t="s">
        <v>528</v>
      </c>
      <c r="C79" t="s">
        <v>529</v>
      </c>
      <c r="D79" t="s">
        <v>103</v>
      </c>
      <c r="E79" t="s">
        <v>126</v>
      </c>
      <c r="F79" t="s">
        <v>530</v>
      </c>
      <c r="G79" t="s">
        <v>130</v>
      </c>
      <c r="H79" t="s">
        <v>393</v>
      </c>
      <c r="I79" t="s">
        <v>152</v>
      </c>
      <c r="J79" t="s">
        <v>325</v>
      </c>
      <c r="K79" s="76">
        <v>3.03</v>
      </c>
      <c r="L79" t="s">
        <v>105</v>
      </c>
      <c r="M79" s="76">
        <v>3.4</v>
      </c>
      <c r="N79" s="76">
        <v>3.25</v>
      </c>
      <c r="O79" s="76">
        <v>2415965.12</v>
      </c>
      <c r="P79" s="76">
        <v>103.21</v>
      </c>
      <c r="Q79" s="76">
        <v>0</v>
      </c>
      <c r="R79" s="76">
        <v>2493.517600352</v>
      </c>
      <c r="S79" s="76">
        <v>0.45</v>
      </c>
      <c r="T79" s="76">
        <v>0.64</v>
      </c>
      <c r="U79" s="76">
        <v>0.14000000000000001</v>
      </c>
    </row>
    <row r="80" spans="2:21">
      <c r="B80" t="s">
        <v>531</v>
      </c>
      <c r="C80" t="s">
        <v>532</v>
      </c>
      <c r="D80" t="s">
        <v>103</v>
      </c>
      <c r="E80" t="s">
        <v>126</v>
      </c>
      <c r="F80" t="s">
        <v>533</v>
      </c>
      <c r="G80" t="s">
        <v>341</v>
      </c>
      <c r="H80" t="s">
        <v>411</v>
      </c>
      <c r="I80" t="s">
        <v>153</v>
      </c>
      <c r="J80" t="s">
        <v>534</v>
      </c>
      <c r="L80" t="s">
        <v>105</v>
      </c>
      <c r="M80" s="76">
        <v>3.75</v>
      </c>
      <c r="N80" s="76">
        <v>0</v>
      </c>
      <c r="O80" s="76">
        <v>1709947</v>
      </c>
      <c r="P80" s="76">
        <v>100.94</v>
      </c>
      <c r="Q80" s="76">
        <v>0</v>
      </c>
      <c r="R80" s="76">
        <v>1726.0205017999999</v>
      </c>
      <c r="S80" s="76">
        <v>0</v>
      </c>
      <c r="T80" s="76">
        <v>0.44</v>
      </c>
      <c r="U80" s="76">
        <v>0.1</v>
      </c>
    </row>
    <row r="81" spans="2:21">
      <c r="B81" t="s">
        <v>535</v>
      </c>
      <c r="C81" t="s">
        <v>536</v>
      </c>
      <c r="D81" t="s">
        <v>103</v>
      </c>
      <c r="E81" t="s">
        <v>126</v>
      </c>
      <c r="F81" t="s">
        <v>537</v>
      </c>
      <c r="G81" t="s">
        <v>341</v>
      </c>
      <c r="H81" t="s">
        <v>416</v>
      </c>
      <c r="I81" t="s">
        <v>152</v>
      </c>
      <c r="J81" t="s">
        <v>325</v>
      </c>
      <c r="K81" s="76">
        <v>3.46</v>
      </c>
      <c r="L81" t="s">
        <v>105</v>
      </c>
      <c r="M81" s="76">
        <v>4.2</v>
      </c>
      <c r="N81" s="76">
        <v>3.1</v>
      </c>
      <c r="O81" s="76">
        <v>3027000</v>
      </c>
      <c r="P81" s="76">
        <v>106.51</v>
      </c>
      <c r="Q81" s="76">
        <v>265.36680000000001</v>
      </c>
      <c r="R81" s="76">
        <v>3274.4875330199998</v>
      </c>
      <c r="S81" s="76">
        <v>1.01</v>
      </c>
      <c r="T81" s="76">
        <v>0.84</v>
      </c>
      <c r="U81" s="76">
        <v>0.18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540</v>
      </c>
      <c r="G82" t="s">
        <v>130</v>
      </c>
      <c r="H82" t="s">
        <v>411</v>
      </c>
      <c r="I82" t="s">
        <v>153</v>
      </c>
      <c r="J82" t="s">
        <v>325</v>
      </c>
      <c r="K82" s="76">
        <v>3.04</v>
      </c>
      <c r="L82" t="s">
        <v>105</v>
      </c>
      <c r="M82" s="76">
        <v>4.55</v>
      </c>
      <c r="N82" s="76">
        <v>2.7</v>
      </c>
      <c r="O82" s="76">
        <v>4200000</v>
      </c>
      <c r="P82" s="76">
        <v>108.35</v>
      </c>
      <c r="Q82" s="76">
        <v>695.54981999999995</v>
      </c>
      <c r="R82" s="76">
        <v>4596.1500150299998</v>
      </c>
      <c r="S82" s="76">
        <v>0.88</v>
      </c>
      <c r="T82" s="76">
        <v>1.18</v>
      </c>
      <c r="U82" s="76">
        <v>0.26</v>
      </c>
    </row>
    <row r="83" spans="2:21">
      <c r="B83" t="s">
        <v>541</v>
      </c>
      <c r="C83" t="s">
        <v>542</v>
      </c>
      <c r="D83" t="s">
        <v>103</v>
      </c>
      <c r="E83" t="s">
        <v>126</v>
      </c>
      <c r="F83" t="s">
        <v>543</v>
      </c>
      <c r="G83" t="s">
        <v>341</v>
      </c>
      <c r="H83" t="s">
        <v>416</v>
      </c>
      <c r="I83" t="s">
        <v>152</v>
      </c>
      <c r="J83" t="s">
        <v>275</v>
      </c>
      <c r="K83" s="76">
        <v>2.98</v>
      </c>
      <c r="L83" t="s">
        <v>105</v>
      </c>
      <c r="M83" s="76">
        <v>6.4</v>
      </c>
      <c r="N83" s="76">
        <v>7.35</v>
      </c>
      <c r="O83" s="76">
        <v>2458188</v>
      </c>
      <c r="P83" s="76">
        <v>105.26</v>
      </c>
      <c r="Q83" s="76">
        <v>0</v>
      </c>
      <c r="R83" s="76">
        <v>2587.4886888000001</v>
      </c>
      <c r="S83" s="76">
        <v>1.1100000000000001</v>
      </c>
      <c r="T83" s="76">
        <v>0.66</v>
      </c>
      <c r="U83" s="76">
        <v>0.15</v>
      </c>
    </row>
    <row r="84" spans="2:21">
      <c r="B84" t="s">
        <v>544</v>
      </c>
      <c r="C84" t="s">
        <v>545</v>
      </c>
      <c r="D84" t="s">
        <v>103</v>
      </c>
      <c r="E84" t="s">
        <v>126</v>
      </c>
      <c r="F84" t="s">
        <v>546</v>
      </c>
      <c r="G84" t="s">
        <v>130</v>
      </c>
      <c r="H84" t="s">
        <v>428</v>
      </c>
      <c r="I84" t="s">
        <v>153</v>
      </c>
      <c r="J84" t="s">
        <v>325</v>
      </c>
      <c r="K84" s="76">
        <v>2.0699999999999998</v>
      </c>
      <c r="L84" t="s">
        <v>105</v>
      </c>
      <c r="M84" s="76">
        <v>4.3</v>
      </c>
      <c r="N84" s="76">
        <v>3.92</v>
      </c>
      <c r="O84" s="76">
        <v>3042974.68</v>
      </c>
      <c r="P84" s="76">
        <v>103.12</v>
      </c>
      <c r="Q84" s="76">
        <v>0</v>
      </c>
      <c r="R84" s="76">
        <v>3137.9154900160001</v>
      </c>
      <c r="S84" s="76">
        <v>0.53</v>
      </c>
      <c r="T84" s="76">
        <v>0.8</v>
      </c>
      <c r="U84" s="76">
        <v>0.18</v>
      </c>
    </row>
    <row r="85" spans="2:21">
      <c r="B85" t="s">
        <v>547</v>
      </c>
      <c r="C85" t="s">
        <v>548</v>
      </c>
      <c r="D85" t="s">
        <v>103</v>
      </c>
      <c r="E85" t="s">
        <v>126</v>
      </c>
      <c r="F85" t="s">
        <v>546</v>
      </c>
      <c r="G85" t="s">
        <v>130</v>
      </c>
      <c r="H85" t="s">
        <v>428</v>
      </c>
      <c r="I85" t="s">
        <v>153</v>
      </c>
      <c r="J85" t="s">
        <v>549</v>
      </c>
      <c r="K85" s="76">
        <v>2.4900000000000002</v>
      </c>
      <c r="L85" t="s">
        <v>105</v>
      </c>
      <c r="M85" s="76">
        <v>4.25</v>
      </c>
      <c r="N85" s="76">
        <v>4.38</v>
      </c>
      <c r="O85" s="76">
        <v>2520000</v>
      </c>
      <c r="P85" s="76">
        <v>103.4</v>
      </c>
      <c r="Q85" s="76">
        <v>0</v>
      </c>
      <c r="R85" s="76">
        <v>2605.6799999999998</v>
      </c>
      <c r="S85" s="76">
        <v>0.35</v>
      </c>
      <c r="T85" s="76">
        <v>0.67</v>
      </c>
      <c r="U85" s="76">
        <v>0.15</v>
      </c>
    </row>
    <row r="86" spans="2:21">
      <c r="B86" t="s">
        <v>550</v>
      </c>
      <c r="C86" t="s">
        <v>551</v>
      </c>
      <c r="D86" t="s">
        <v>103</v>
      </c>
      <c r="E86" t="s">
        <v>126</v>
      </c>
      <c r="F86" t="s">
        <v>552</v>
      </c>
      <c r="G86" t="s">
        <v>341</v>
      </c>
      <c r="H86" t="s">
        <v>301</v>
      </c>
      <c r="I86" t="s">
        <v>152</v>
      </c>
      <c r="J86" t="s">
        <v>553</v>
      </c>
      <c r="L86" t="s">
        <v>105</v>
      </c>
      <c r="M86" s="76">
        <v>5.4</v>
      </c>
      <c r="N86" s="76">
        <v>0</v>
      </c>
      <c r="O86" s="76">
        <v>3200248</v>
      </c>
      <c r="P86" s="76">
        <v>97.99</v>
      </c>
      <c r="Q86" s="76">
        <v>0</v>
      </c>
      <c r="R86" s="76">
        <v>3135.9230152</v>
      </c>
      <c r="S86" s="76">
        <v>0</v>
      </c>
      <c r="T86" s="76">
        <v>0.8</v>
      </c>
      <c r="U86" s="76">
        <v>0.18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556</v>
      </c>
      <c r="G87" t="s">
        <v>341</v>
      </c>
      <c r="H87" t="s">
        <v>301</v>
      </c>
      <c r="I87" t="s">
        <v>152</v>
      </c>
      <c r="J87" t="s">
        <v>303</v>
      </c>
      <c r="K87" s="76">
        <v>3.53</v>
      </c>
      <c r="L87" t="s">
        <v>105</v>
      </c>
      <c r="M87" s="76">
        <v>7.3</v>
      </c>
      <c r="N87" s="76">
        <v>0</v>
      </c>
      <c r="O87" s="76">
        <v>2499079</v>
      </c>
      <c r="P87" s="76">
        <v>104.56</v>
      </c>
      <c r="Q87" s="76">
        <v>0</v>
      </c>
      <c r="R87" s="76">
        <v>2613.0370023999999</v>
      </c>
      <c r="S87" s="76">
        <v>0.91</v>
      </c>
      <c r="T87" s="76">
        <v>0.67</v>
      </c>
      <c r="U87" s="76">
        <v>0.15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431</v>
      </c>
      <c r="G88" t="s">
        <v>115</v>
      </c>
      <c r="H88" t="s">
        <v>432</v>
      </c>
      <c r="I88" t="s">
        <v>152</v>
      </c>
      <c r="J88" t="s">
        <v>559</v>
      </c>
      <c r="K88" s="76">
        <v>1.17</v>
      </c>
      <c r="L88" t="s">
        <v>105</v>
      </c>
      <c r="M88" s="76">
        <v>6.6</v>
      </c>
      <c r="N88" s="76">
        <v>9.7200000000000006</v>
      </c>
      <c r="O88" s="76">
        <v>285715</v>
      </c>
      <c r="P88" s="76">
        <v>106.92</v>
      </c>
      <c r="Q88" s="76">
        <v>0</v>
      </c>
      <c r="R88" s="76">
        <v>305.48647799999998</v>
      </c>
      <c r="S88" s="76">
        <v>0.14000000000000001</v>
      </c>
      <c r="T88" s="76">
        <v>0.08</v>
      </c>
      <c r="U88" s="76">
        <v>0.02</v>
      </c>
    </row>
    <row r="89" spans="2:21">
      <c r="B89" t="s">
        <v>560</v>
      </c>
      <c r="C89" t="s">
        <v>561</v>
      </c>
      <c r="D89" t="s">
        <v>103</v>
      </c>
      <c r="E89" t="s">
        <v>126</v>
      </c>
      <c r="F89" t="s">
        <v>562</v>
      </c>
      <c r="G89" t="s">
        <v>475</v>
      </c>
      <c r="H89" t="s">
        <v>213</v>
      </c>
      <c r="I89" t="s">
        <v>563</v>
      </c>
      <c r="J89" t="s">
        <v>325</v>
      </c>
      <c r="K89" s="76">
        <v>3.03</v>
      </c>
      <c r="L89" t="s">
        <v>105</v>
      </c>
      <c r="M89" s="76">
        <v>7.75</v>
      </c>
      <c r="N89" s="76">
        <v>7.98</v>
      </c>
      <c r="O89" s="76">
        <v>1390000</v>
      </c>
      <c r="P89" s="76">
        <v>106.34</v>
      </c>
      <c r="Q89" s="76">
        <v>0</v>
      </c>
      <c r="R89" s="76">
        <v>1478.126</v>
      </c>
      <c r="S89" s="76">
        <v>1.51</v>
      </c>
      <c r="T89" s="76">
        <v>0.38</v>
      </c>
      <c r="U89" s="76">
        <v>0.08</v>
      </c>
    </row>
    <row r="90" spans="2:21">
      <c r="B90" s="77" t="s">
        <v>292</v>
      </c>
      <c r="C90" s="16"/>
      <c r="D90" s="16"/>
      <c r="E90" s="16"/>
      <c r="F90" s="16"/>
      <c r="K90" s="78">
        <v>0.9</v>
      </c>
      <c r="N90" s="78">
        <v>1.24</v>
      </c>
      <c r="O90" s="78">
        <v>6261000</v>
      </c>
      <c r="Q90" s="78">
        <v>0</v>
      </c>
      <c r="R90" s="78">
        <v>6122.7749999999996</v>
      </c>
      <c r="T90" s="78">
        <v>1.57</v>
      </c>
      <c r="U90" s="78">
        <v>0.34</v>
      </c>
    </row>
    <row r="91" spans="2:21">
      <c r="B91" t="s">
        <v>564</v>
      </c>
      <c r="C91" t="s">
        <v>565</v>
      </c>
      <c r="D91" t="s">
        <v>103</v>
      </c>
      <c r="E91" t="s">
        <v>126</v>
      </c>
      <c r="F91" t="s">
        <v>566</v>
      </c>
      <c r="G91" t="s">
        <v>567</v>
      </c>
      <c r="H91" t="s">
        <v>372</v>
      </c>
      <c r="I91" t="s">
        <v>152</v>
      </c>
      <c r="J91" t="s">
        <v>325</v>
      </c>
      <c r="K91" s="76">
        <v>1.99</v>
      </c>
      <c r="L91" t="s">
        <v>105</v>
      </c>
      <c r="M91" s="76">
        <v>2.74</v>
      </c>
      <c r="N91" s="76">
        <v>2.74</v>
      </c>
      <c r="O91" s="76">
        <v>2760000</v>
      </c>
      <c r="P91" s="76">
        <v>100.7</v>
      </c>
      <c r="Q91" s="76">
        <v>0</v>
      </c>
      <c r="R91" s="76">
        <v>2779.32</v>
      </c>
      <c r="S91" s="76">
        <v>2.21</v>
      </c>
      <c r="T91" s="76">
        <v>0.71</v>
      </c>
      <c r="U91" s="76">
        <v>0.16</v>
      </c>
    </row>
    <row r="92" spans="2:21">
      <c r="B92" t="s">
        <v>568</v>
      </c>
      <c r="C92" t="s">
        <v>569</v>
      </c>
      <c r="D92" t="s">
        <v>103</v>
      </c>
      <c r="E92" t="s">
        <v>126</v>
      </c>
      <c r="F92" t="s">
        <v>415</v>
      </c>
      <c r="G92" t="s">
        <v>336</v>
      </c>
      <c r="H92" t="s">
        <v>416</v>
      </c>
      <c r="I92" t="s">
        <v>152</v>
      </c>
      <c r="J92" t="s">
        <v>570</v>
      </c>
      <c r="L92" t="s">
        <v>105</v>
      </c>
      <c r="M92" s="76">
        <v>4.7</v>
      </c>
      <c r="N92" s="76">
        <v>0</v>
      </c>
      <c r="O92" s="76">
        <v>3501000</v>
      </c>
      <c r="P92" s="76">
        <v>95.5</v>
      </c>
      <c r="Q92" s="76">
        <v>0</v>
      </c>
      <c r="R92" s="76">
        <v>3343.4549999999999</v>
      </c>
      <c r="S92" s="76">
        <v>0</v>
      </c>
      <c r="T92" s="76">
        <v>0.86</v>
      </c>
      <c r="U92" s="76">
        <v>0.19</v>
      </c>
    </row>
    <row r="93" spans="2:21">
      <c r="B93" s="77" t="s">
        <v>571</v>
      </c>
      <c r="C93" s="16"/>
      <c r="D93" s="16"/>
      <c r="E93" s="16"/>
      <c r="F93" s="16"/>
      <c r="K93" s="78">
        <v>0</v>
      </c>
      <c r="N93" s="78">
        <v>0</v>
      </c>
      <c r="O93" s="78">
        <v>0</v>
      </c>
      <c r="Q93" s="78">
        <v>0</v>
      </c>
      <c r="R93" s="78">
        <v>0</v>
      </c>
      <c r="T93" s="78">
        <v>0</v>
      </c>
      <c r="U93" s="78">
        <v>0</v>
      </c>
    </row>
    <row r="94" spans="2:21">
      <c r="B94" t="s">
        <v>213</v>
      </c>
      <c r="C94" t="s">
        <v>213</v>
      </c>
      <c r="D94" s="16"/>
      <c r="E94" s="16"/>
      <c r="F94" s="16"/>
      <c r="G94" t="s">
        <v>213</v>
      </c>
      <c r="H94" t="s">
        <v>213</v>
      </c>
      <c r="K94" s="76">
        <v>0</v>
      </c>
      <c r="L94" t="s">
        <v>213</v>
      </c>
      <c r="M94" s="76">
        <v>0</v>
      </c>
      <c r="N94" s="76">
        <v>0</v>
      </c>
      <c r="O94" s="76">
        <v>0</v>
      </c>
      <c r="P94" s="76">
        <v>0</v>
      </c>
      <c r="R94" s="76">
        <v>0</v>
      </c>
      <c r="S94" s="76">
        <v>0</v>
      </c>
      <c r="T94" s="76">
        <v>0</v>
      </c>
      <c r="U94" s="76">
        <v>0</v>
      </c>
    </row>
    <row r="95" spans="2:21">
      <c r="B95" s="77" t="s">
        <v>218</v>
      </c>
      <c r="C95" s="16"/>
      <c r="D95" s="16"/>
      <c r="E95" s="16"/>
      <c r="F95" s="16"/>
      <c r="K95" s="78">
        <v>0</v>
      </c>
      <c r="N95" s="78">
        <v>0</v>
      </c>
      <c r="O95" s="78">
        <v>20360300</v>
      </c>
      <c r="Q95" s="78">
        <v>0</v>
      </c>
      <c r="R95" s="78">
        <f>R98</f>
        <v>77432.779154343982</v>
      </c>
      <c r="T95" s="78">
        <v>19.2</v>
      </c>
      <c r="U95" s="78">
        <v>4.22</v>
      </c>
    </row>
    <row r="96" spans="2:21">
      <c r="B96" s="77" t="s">
        <v>293</v>
      </c>
      <c r="C96" s="16"/>
      <c r="D96" s="16"/>
      <c r="E96" s="16"/>
      <c r="F96" s="16"/>
      <c r="K96" s="78">
        <v>0</v>
      </c>
      <c r="N96" s="78">
        <v>0</v>
      </c>
      <c r="O96" s="78">
        <v>0</v>
      </c>
      <c r="Q96" s="78">
        <v>0</v>
      </c>
      <c r="R96" s="78">
        <v>0</v>
      </c>
      <c r="T96" s="78">
        <v>0</v>
      </c>
      <c r="U96" s="78">
        <v>0</v>
      </c>
    </row>
    <row r="97" spans="2:21">
      <c r="B97" t="s">
        <v>213</v>
      </c>
      <c r="C97" t="s">
        <v>213</v>
      </c>
      <c r="D97" s="16"/>
      <c r="E97" s="16"/>
      <c r="F97" s="16"/>
      <c r="G97" t="s">
        <v>213</v>
      </c>
      <c r="H97" t="s">
        <v>213</v>
      </c>
      <c r="K97" s="76">
        <v>0</v>
      </c>
      <c r="L97" t="s">
        <v>213</v>
      </c>
      <c r="M97" s="76">
        <v>0</v>
      </c>
      <c r="N97" s="76">
        <v>0</v>
      </c>
      <c r="O97" s="76">
        <v>0</v>
      </c>
      <c r="P97" s="76">
        <v>0</v>
      </c>
      <c r="R97" s="76">
        <v>0</v>
      </c>
      <c r="S97" s="76">
        <v>0</v>
      </c>
      <c r="T97" s="76">
        <v>0</v>
      </c>
      <c r="U97" s="76">
        <v>0</v>
      </c>
    </row>
    <row r="98" spans="2:21">
      <c r="B98" s="77" t="s">
        <v>294</v>
      </c>
      <c r="C98" s="16"/>
      <c r="D98" s="16"/>
      <c r="E98" s="16"/>
      <c r="F98" s="16"/>
      <c r="K98" s="78">
        <v>0</v>
      </c>
      <c r="N98" s="78">
        <v>0</v>
      </c>
      <c r="O98" s="78">
        <v>20360300</v>
      </c>
      <c r="Q98" s="78">
        <v>0</v>
      </c>
      <c r="R98" s="78">
        <f>SUM(R99:R123)</f>
        <v>77432.779154343982</v>
      </c>
      <c r="T98" s="78">
        <v>19.2</v>
      </c>
      <c r="U98" s="78">
        <v>4.22</v>
      </c>
    </row>
    <row r="99" spans="2:21">
      <c r="B99" t="s">
        <v>572</v>
      </c>
      <c r="C99" t="s">
        <v>573</v>
      </c>
      <c r="D99" t="s">
        <v>297</v>
      </c>
      <c r="E99" t="s">
        <v>298</v>
      </c>
      <c r="F99" t="s">
        <v>574</v>
      </c>
      <c r="G99" t="s">
        <v>575</v>
      </c>
      <c r="H99" t="s">
        <v>389</v>
      </c>
      <c r="I99" t="s">
        <v>576</v>
      </c>
      <c r="J99" t="s">
        <v>325</v>
      </c>
      <c r="K99" s="76">
        <f>VLOOKUP(B99,'[5]אג"ח קונצרני'!$B$508:$K$586,10,0)</f>
        <v>0.38</v>
      </c>
      <c r="L99" t="s">
        <v>109</v>
      </c>
      <c r="M99" s="76">
        <v>6.38</v>
      </c>
      <c r="N99" s="76">
        <v>0</v>
      </c>
      <c r="O99" s="76">
        <v>1129000</v>
      </c>
      <c r="P99" s="76">
        <v>101.3158750044287</v>
      </c>
      <c r="Q99" s="76">
        <v>0</v>
      </c>
      <c r="R99" s="76">
        <v>3998.9213758848</v>
      </c>
      <c r="S99" s="76">
        <v>0</v>
      </c>
      <c r="T99" s="76">
        <v>1.02</v>
      </c>
      <c r="U99" s="76">
        <v>0.23</v>
      </c>
    </row>
    <row r="100" spans="2:21">
      <c r="B100" t="s">
        <v>577</v>
      </c>
      <c r="C100" t="s">
        <v>578</v>
      </c>
      <c r="D100" t="s">
        <v>297</v>
      </c>
      <c r="E100" t="s">
        <v>298</v>
      </c>
      <c r="F100" t="s">
        <v>579</v>
      </c>
      <c r="G100" t="s">
        <v>580</v>
      </c>
      <c r="H100" t="s">
        <v>581</v>
      </c>
      <c r="I100" t="s">
        <v>576</v>
      </c>
      <c r="J100" t="s">
        <v>582</v>
      </c>
      <c r="K100" s="76">
        <f>VLOOKUP(B100,'[5]אג"ח קונצרני'!$B$508:$K$586,10,0)</f>
        <v>5.09</v>
      </c>
      <c r="L100" t="s">
        <v>109</v>
      </c>
      <c r="M100" s="76">
        <v>4.4000000000000004</v>
      </c>
      <c r="N100" s="76">
        <v>0</v>
      </c>
      <c r="O100" s="76">
        <v>928000</v>
      </c>
      <c r="P100" s="76">
        <v>103.61188889008621</v>
      </c>
      <c r="Q100" s="76">
        <v>0</v>
      </c>
      <c r="R100" s="76">
        <v>3361.4680778344</v>
      </c>
      <c r="S100" s="76">
        <v>0</v>
      </c>
      <c r="T100" s="76">
        <v>0.86</v>
      </c>
      <c r="U100" s="76">
        <v>0.19</v>
      </c>
    </row>
    <row r="101" spans="2:21">
      <c r="B101" t="s">
        <v>583</v>
      </c>
      <c r="C101" t="s">
        <v>584</v>
      </c>
      <c r="D101" t="s">
        <v>297</v>
      </c>
      <c r="E101" t="s">
        <v>298</v>
      </c>
      <c r="F101" t="s">
        <v>585</v>
      </c>
      <c r="G101" t="s">
        <v>580</v>
      </c>
      <c r="H101" t="s">
        <v>586</v>
      </c>
      <c r="I101" t="s">
        <v>302</v>
      </c>
      <c r="J101" t="s">
        <v>534</v>
      </c>
      <c r="K101" s="76">
        <f>VLOOKUP(B101,'[5]אג"ח קונצרני'!$B$508:$K$586,10,0)</f>
        <v>6.19</v>
      </c>
      <c r="L101" t="s">
        <v>109</v>
      </c>
      <c r="M101" s="76">
        <v>4.2</v>
      </c>
      <c r="N101" s="76">
        <v>0</v>
      </c>
      <c r="O101" s="76">
        <v>690000</v>
      </c>
      <c r="P101" s="76">
        <v>104.91866666666667</v>
      </c>
      <c r="Q101" s="76">
        <v>0</v>
      </c>
      <c r="R101" s="76">
        <v>2530.8900447999999</v>
      </c>
      <c r="S101" s="76">
        <v>0</v>
      </c>
      <c r="T101" s="76">
        <v>0.65</v>
      </c>
      <c r="U101" s="76">
        <v>0.14000000000000001</v>
      </c>
    </row>
    <row r="102" spans="2:21">
      <c r="B102" t="s">
        <v>587</v>
      </c>
      <c r="C102" t="s">
        <v>588</v>
      </c>
      <c r="D102" t="s">
        <v>297</v>
      </c>
      <c r="E102" t="s">
        <v>298</v>
      </c>
      <c r="F102" t="s">
        <v>589</v>
      </c>
      <c r="G102" t="s">
        <v>590</v>
      </c>
      <c r="H102" t="s">
        <v>586</v>
      </c>
      <c r="I102" t="s">
        <v>302</v>
      </c>
      <c r="J102" t="s">
        <v>325</v>
      </c>
      <c r="K102" s="76">
        <f>VLOOKUP(B102,'[5]אג"ח קונצרני'!$B$508:$K$586,10,0)</f>
        <v>4.7</v>
      </c>
      <c r="L102" t="s">
        <v>109</v>
      </c>
      <c r="M102" s="76">
        <v>2.6</v>
      </c>
      <c r="N102" s="76">
        <v>0</v>
      </c>
      <c r="O102" s="76">
        <v>590000</v>
      </c>
      <c r="P102" s="76">
        <v>100.15166666101695</v>
      </c>
      <c r="Q102" s="76">
        <v>0</v>
      </c>
      <c r="R102" s="76">
        <v>2065.7683372167999</v>
      </c>
      <c r="S102" s="76">
        <v>0</v>
      </c>
      <c r="T102" s="76">
        <v>0.53</v>
      </c>
      <c r="U102" s="76">
        <v>0.12</v>
      </c>
    </row>
    <row r="103" spans="2:21">
      <c r="B103" t="s">
        <v>591</v>
      </c>
      <c r="C103" t="s">
        <v>592</v>
      </c>
      <c r="D103" t="s">
        <v>297</v>
      </c>
      <c r="E103" t="s">
        <v>298</v>
      </c>
      <c r="F103" t="s">
        <v>593</v>
      </c>
      <c r="G103" t="s">
        <v>575</v>
      </c>
      <c r="H103" t="s">
        <v>586</v>
      </c>
      <c r="I103" t="s">
        <v>302</v>
      </c>
      <c r="J103" t="s">
        <v>325</v>
      </c>
      <c r="K103" s="76">
        <f>VLOOKUP(B103,'[5]אג"ח קונצרני'!$B$508:$K$586,10,0)</f>
        <v>4.3</v>
      </c>
      <c r="L103" t="s">
        <v>109</v>
      </c>
      <c r="M103" s="76">
        <v>5.5</v>
      </c>
      <c r="N103" s="76">
        <v>0</v>
      </c>
      <c r="O103" s="76">
        <v>780000</v>
      </c>
      <c r="P103" s="76">
        <v>109.05510958974359</v>
      </c>
      <c r="Q103" s="76">
        <v>0</v>
      </c>
      <c r="R103" s="76">
        <v>2973.8019723808002</v>
      </c>
      <c r="S103" s="76">
        <v>0</v>
      </c>
      <c r="T103" s="76">
        <v>0.76</v>
      </c>
      <c r="U103" s="76">
        <v>0.17</v>
      </c>
    </row>
    <row r="104" spans="2:21">
      <c r="B104" t="s">
        <v>594</v>
      </c>
      <c r="C104" t="s">
        <v>595</v>
      </c>
      <c r="D104" t="s">
        <v>596</v>
      </c>
      <c r="E104" t="s">
        <v>298</v>
      </c>
      <c r="F104" t="s">
        <v>597</v>
      </c>
      <c r="G104" t="s">
        <v>598</v>
      </c>
      <c r="H104" t="s">
        <v>586</v>
      </c>
      <c r="I104" t="s">
        <v>302</v>
      </c>
      <c r="J104" t="s">
        <v>504</v>
      </c>
      <c r="K104" s="76">
        <f>VLOOKUP(B104,'[5]אג"ח קונצרני'!$B$508:$K$586,10,0)</f>
        <v>4.43</v>
      </c>
      <c r="L104" t="s">
        <v>109</v>
      </c>
      <c r="M104" s="76">
        <v>4.75</v>
      </c>
      <c r="N104" s="76">
        <v>0</v>
      </c>
      <c r="O104" s="76">
        <v>680000</v>
      </c>
      <c r="P104" s="76">
        <v>104.21341666176471</v>
      </c>
      <c r="Q104" s="76">
        <v>0</v>
      </c>
      <c r="R104" s="76">
        <v>2477.4447116167999</v>
      </c>
      <c r="S104" s="76">
        <v>0</v>
      </c>
      <c r="T104" s="76">
        <v>0.63</v>
      </c>
      <c r="U104" s="76">
        <v>0.14000000000000001</v>
      </c>
    </row>
    <row r="105" spans="2:21">
      <c r="B105" t="s">
        <v>599</v>
      </c>
      <c r="C105" t="s">
        <v>600</v>
      </c>
      <c r="D105" t="s">
        <v>297</v>
      </c>
      <c r="E105" t="s">
        <v>298</v>
      </c>
      <c r="F105" t="s">
        <v>601</v>
      </c>
      <c r="G105" t="s">
        <v>580</v>
      </c>
      <c r="H105" t="s">
        <v>586</v>
      </c>
      <c r="I105" t="s">
        <v>302</v>
      </c>
      <c r="J105" t="s">
        <v>602</v>
      </c>
      <c r="K105" s="76">
        <f>VLOOKUP(B105,'[5]אג"ח קונצרני'!$B$508:$K$586,10,0)</f>
        <v>2.52</v>
      </c>
      <c r="L105" t="s">
        <v>109</v>
      </c>
      <c r="M105" s="76">
        <v>5.5</v>
      </c>
      <c r="N105" s="76">
        <v>0</v>
      </c>
      <c r="O105" s="76">
        <v>1182000</v>
      </c>
      <c r="P105" s="76">
        <v>103.34361110829103</v>
      </c>
      <c r="Q105" s="76">
        <v>0</v>
      </c>
      <c r="R105" s="76">
        <v>4270.4391056167997</v>
      </c>
      <c r="S105" s="76">
        <v>0</v>
      </c>
      <c r="T105" s="76">
        <v>1.0900000000000001</v>
      </c>
      <c r="U105" s="76">
        <v>0.24</v>
      </c>
    </row>
    <row r="106" spans="2:21">
      <c r="B106" t="s">
        <v>603</v>
      </c>
      <c r="C106" t="s">
        <v>604</v>
      </c>
      <c r="D106" t="s">
        <v>124</v>
      </c>
      <c r="E106" t="s">
        <v>298</v>
      </c>
      <c r="F106" t="s">
        <v>605</v>
      </c>
      <c r="G106" t="s">
        <v>606</v>
      </c>
      <c r="H106" t="s">
        <v>586</v>
      </c>
      <c r="I106" t="s">
        <v>302</v>
      </c>
      <c r="J106" t="s">
        <v>504</v>
      </c>
      <c r="K106" s="76">
        <f>VLOOKUP(B106,'[5]אג"ח קונצרני'!$B$508:$K$586,10,0)</f>
        <v>6.49</v>
      </c>
      <c r="L106" t="s">
        <v>109</v>
      </c>
      <c r="M106" s="76">
        <v>5.63</v>
      </c>
      <c r="N106" s="76">
        <v>0</v>
      </c>
      <c r="O106" s="76">
        <v>680000</v>
      </c>
      <c r="P106" s="76">
        <v>105.904</v>
      </c>
      <c r="Q106" s="76">
        <v>0</v>
      </c>
      <c r="R106" s="76">
        <v>2517.6346112000001</v>
      </c>
      <c r="S106" s="76">
        <v>0</v>
      </c>
      <c r="T106" s="76">
        <v>0.64</v>
      </c>
      <c r="U106" s="76">
        <v>0.14000000000000001</v>
      </c>
    </row>
    <row r="107" spans="2:21">
      <c r="B107" t="s">
        <v>607</v>
      </c>
      <c r="C107" t="s">
        <v>608</v>
      </c>
      <c r="D107" t="s">
        <v>297</v>
      </c>
      <c r="E107" t="s">
        <v>298</v>
      </c>
      <c r="F107" t="s">
        <v>609</v>
      </c>
      <c r="G107" t="s">
        <v>580</v>
      </c>
      <c r="H107" t="s">
        <v>586</v>
      </c>
      <c r="I107" t="s">
        <v>302</v>
      </c>
      <c r="J107" t="s">
        <v>272</v>
      </c>
      <c r="K107" s="76">
        <f>VLOOKUP(B107,'[5]אג"ח קונצרני'!$B$508:$K$586,10,0)</f>
        <v>18.36</v>
      </c>
      <c r="L107" t="s">
        <v>109</v>
      </c>
      <c r="M107" s="76">
        <v>5.57</v>
      </c>
      <c r="N107" s="76">
        <v>0</v>
      </c>
      <c r="O107" s="76">
        <v>977000</v>
      </c>
      <c r="P107" s="76">
        <v>102.14581509723644</v>
      </c>
      <c r="Q107" s="76">
        <v>0</v>
      </c>
      <c r="R107" s="76">
        <v>3488.884288796</v>
      </c>
      <c r="S107" s="76">
        <v>0</v>
      </c>
      <c r="T107" s="76">
        <v>0.89</v>
      </c>
      <c r="U107" s="76">
        <v>0.2</v>
      </c>
    </row>
    <row r="108" spans="2:21">
      <c r="B108" t="s">
        <v>610</v>
      </c>
      <c r="C108" t="s">
        <v>611</v>
      </c>
      <c r="D108" t="s">
        <v>297</v>
      </c>
      <c r="E108" t="s">
        <v>298</v>
      </c>
      <c r="F108" t="s">
        <v>612</v>
      </c>
      <c r="G108" t="s">
        <v>580</v>
      </c>
      <c r="H108" t="s">
        <v>613</v>
      </c>
      <c r="I108" t="s">
        <v>302</v>
      </c>
      <c r="J108" t="s">
        <v>614</v>
      </c>
      <c r="K108" s="76">
        <f>VLOOKUP(B108,'[5]אג"ח קונצרני'!$B$508:$K$586,10,0)</f>
        <v>6.97</v>
      </c>
      <c r="L108" t="s">
        <v>109</v>
      </c>
      <c r="M108" s="76">
        <v>6.75</v>
      </c>
      <c r="N108" s="76">
        <v>0</v>
      </c>
      <c r="O108" s="76">
        <v>887000</v>
      </c>
      <c r="P108" s="76">
        <v>110.89425</v>
      </c>
      <c r="Q108" s="76">
        <v>0</v>
      </c>
      <c r="R108" s="76">
        <v>3438.7774632599999</v>
      </c>
      <c r="S108" s="76">
        <v>0</v>
      </c>
      <c r="T108" s="76">
        <v>0.88</v>
      </c>
      <c r="U108" s="76">
        <v>0.19</v>
      </c>
    </row>
    <row r="109" spans="2:21">
      <c r="B109" t="s">
        <v>615</v>
      </c>
      <c r="C109" t="s">
        <v>616</v>
      </c>
      <c r="D109" t="s">
        <v>297</v>
      </c>
      <c r="E109" t="s">
        <v>298</v>
      </c>
      <c r="F109" t="s">
        <v>617</v>
      </c>
      <c r="G109" t="s">
        <v>840</v>
      </c>
      <c r="H109" t="s">
        <v>613</v>
      </c>
      <c r="I109" t="s">
        <v>302</v>
      </c>
      <c r="J109" t="s">
        <v>618</v>
      </c>
      <c r="K109" s="76">
        <f>VLOOKUP(B109,'[5]אג"ח קונצרני'!$B$508:$K$586,10,0)</f>
        <v>5.07</v>
      </c>
      <c r="L109" t="s">
        <v>109</v>
      </c>
      <c r="M109" s="76">
        <v>5.45</v>
      </c>
      <c r="N109" s="76">
        <v>0</v>
      </c>
      <c r="O109" s="76">
        <v>1600000</v>
      </c>
      <c r="P109" s="76">
        <v>108.79808333125</v>
      </c>
      <c r="Q109" s="76">
        <v>0</v>
      </c>
      <c r="R109" s="76">
        <v>6085.7295892168004</v>
      </c>
      <c r="S109" s="76">
        <v>0</v>
      </c>
      <c r="T109" s="76">
        <v>1.56</v>
      </c>
      <c r="U109" s="76">
        <v>0.34</v>
      </c>
    </row>
    <row r="110" spans="2:21">
      <c r="B110" t="s">
        <v>619</v>
      </c>
      <c r="C110" t="s">
        <v>620</v>
      </c>
      <c r="D110" t="s">
        <v>297</v>
      </c>
      <c r="E110" t="s">
        <v>298</v>
      </c>
      <c r="F110" t="s">
        <v>621</v>
      </c>
      <c r="G110" t="s">
        <v>622</v>
      </c>
      <c r="H110" t="s">
        <v>613</v>
      </c>
      <c r="I110" t="s">
        <v>302</v>
      </c>
      <c r="J110" t="s">
        <v>325</v>
      </c>
      <c r="K110" s="76">
        <f>VLOOKUP(B110,'[5]אג"ח קונצרני'!$B$508:$K$586,10,0)</f>
        <v>3.81</v>
      </c>
      <c r="L110" t="s">
        <v>109</v>
      </c>
      <c r="M110" s="76">
        <v>5.8</v>
      </c>
      <c r="N110" s="76">
        <v>0</v>
      </c>
      <c r="O110" s="76">
        <v>570000</v>
      </c>
      <c r="P110" s="76">
        <v>108.407</v>
      </c>
      <c r="Q110" s="76">
        <v>0</v>
      </c>
      <c r="R110" s="76">
        <v>2160.2479704000002</v>
      </c>
      <c r="S110" s="76">
        <v>0</v>
      </c>
      <c r="T110" s="76">
        <v>0.55000000000000004</v>
      </c>
      <c r="U110" s="76">
        <v>0.12</v>
      </c>
    </row>
    <row r="111" spans="2:21">
      <c r="B111" t="s">
        <v>623</v>
      </c>
      <c r="C111" t="s">
        <v>624</v>
      </c>
      <c r="D111" t="s">
        <v>297</v>
      </c>
      <c r="E111" t="s">
        <v>298</v>
      </c>
      <c r="F111" t="s">
        <v>621</v>
      </c>
      <c r="G111" t="s">
        <v>622</v>
      </c>
      <c r="H111" t="s">
        <v>613</v>
      </c>
      <c r="I111" t="s">
        <v>302</v>
      </c>
      <c r="J111" t="s">
        <v>325</v>
      </c>
      <c r="K111" s="76">
        <f>VLOOKUP(B111,'[5]אג"ח קונצרני'!$B$508:$K$586,10,0)</f>
        <v>3.81</v>
      </c>
      <c r="L111" t="s">
        <v>109</v>
      </c>
      <c r="M111" s="76">
        <v>5.8</v>
      </c>
      <c r="N111" s="76">
        <v>0</v>
      </c>
      <c r="O111" s="76">
        <v>584000</v>
      </c>
      <c r="P111" s="76">
        <v>109.654</v>
      </c>
      <c r="Q111" s="76">
        <v>0</v>
      </c>
      <c r="R111" s="76">
        <v>2238.7662425600001</v>
      </c>
      <c r="S111" s="76">
        <v>0</v>
      </c>
      <c r="T111" s="76">
        <v>0.56999999999999995</v>
      </c>
      <c r="U111" s="76">
        <v>0.13</v>
      </c>
    </row>
    <row r="112" spans="2:21">
      <c r="B112" t="s">
        <v>625</v>
      </c>
      <c r="C112" t="s">
        <v>626</v>
      </c>
      <c r="D112" t="s">
        <v>297</v>
      </c>
      <c r="E112" t="s">
        <v>298</v>
      </c>
      <c r="F112" t="s">
        <v>627</v>
      </c>
      <c r="G112" t="s">
        <v>840</v>
      </c>
      <c r="H112" t="s">
        <v>613</v>
      </c>
      <c r="I112" t="s">
        <v>302</v>
      </c>
      <c r="J112" t="s">
        <v>492</v>
      </c>
      <c r="K112" s="76">
        <f>VLOOKUP(B112,'[5]אג"ח קונצרני'!$B$508:$K$586,10,0)</f>
        <v>0.53</v>
      </c>
      <c r="L112" t="s">
        <v>109</v>
      </c>
      <c r="M112" s="76">
        <v>4.75</v>
      </c>
      <c r="N112" s="76">
        <v>0</v>
      </c>
      <c r="O112" s="76">
        <v>680000</v>
      </c>
      <c r="P112" s="76">
        <v>106.02226027941177</v>
      </c>
      <c r="Q112" s="76">
        <v>0</v>
      </c>
      <c r="R112" s="76">
        <v>2520.4459891704</v>
      </c>
      <c r="S112" s="76">
        <v>0</v>
      </c>
      <c r="T112" s="76">
        <v>0.65</v>
      </c>
      <c r="U112" s="76">
        <v>0.14000000000000001</v>
      </c>
    </row>
    <row r="113" spans="2:21">
      <c r="B113" t="s">
        <v>628</v>
      </c>
      <c r="C113" t="s">
        <v>629</v>
      </c>
      <c r="D113" t="s">
        <v>110</v>
      </c>
      <c r="E113" t="s">
        <v>298</v>
      </c>
      <c r="F113" t="s">
        <v>630</v>
      </c>
      <c r="G113" t="s">
        <v>622</v>
      </c>
      <c r="H113" t="s">
        <v>613</v>
      </c>
      <c r="I113" t="s">
        <v>302</v>
      </c>
      <c r="J113" t="s">
        <v>631</v>
      </c>
      <c r="K113" s="76">
        <f>VLOOKUP(B113,'[5]אג"ח קונצרני'!$B$508:$K$586,10,0)</f>
        <v>6.02</v>
      </c>
      <c r="L113" t="s">
        <v>109</v>
      </c>
      <c r="M113" s="76">
        <v>6.75</v>
      </c>
      <c r="N113" s="76">
        <v>0</v>
      </c>
      <c r="O113" s="76">
        <v>435000</v>
      </c>
      <c r="P113" s="76">
        <v>111.592</v>
      </c>
      <c r="Q113" s="76">
        <v>0</v>
      </c>
      <c r="R113" s="76">
        <v>1697.0464992</v>
      </c>
      <c r="S113" s="76">
        <v>0</v>
      </c>
      <c r="T113" s="76">
        <v>0.43</v>
      </c>
      <c r="U113" s="76">
        <v>0.1</v>
      </c>
    </row>
    <row r="114" spans="2:21">
      <c r="B114" t="s">
        <v>632</v>
      </c>
      <c r="C114" t="s">
        <v>633</v>
      </c>
      <c r="D114" t="s">
        <v>297</v>
      </c>
      <c r="E114" t="s">
        <v>298</v>
      </c>
      <c r="F114" t="s">
        <v>634</v>
      </c>
      <c r="G114" t="s">
        <v>300</v>
      </c>
      <c r="H114" t="s">
        <v>613</v>
      </c>
      <c r="I114" t="s">
        <v>302</v>
      </c>
      <c r="J114" t="s">
        <v>635</v>
      </c>
      <c r="K114" s="76">
        <f>VLOOKUP(B114,'[5]אג"ח קונצרני'!$B$508:$K$586,10,0)</f>
        <v>3.75</v>
      </c>
      <c r="L114" t="s">
        <v>109</v>
      </c>
      <c r="M114" s="76">
        <v>4.25</v>
      </c>
      <c r="N114" s="76">
        <v>0</v>
      </c>
      <c r="O114" s="76">
        <v>954000</v>
      </c>
      <c r="P114" s="76">
        <v>103.36822222222222</v>
      </c>
      <c r="Q114" s="76">
        <v>0</v>
      </c>
      <c r="R114" s="76">
        <v>3447.5204086399999</v>
      </c>
      <c r="S114" s="76">
        <v>0</v>
      </c>
      <c r="T114" s="76">
        <v>0.88</v>
      </c>
      <c r="U114" s="76">
        <v>0.19</v>
      </c>
    </row>
    <row r="115" spans="2:21">
      <c r="B115" t="s">
        <v>636</v>
      </c>
      <c r="C115" t="s">
        <v>637</v>
      </c>
      <c r="D115" t="s">
        <v>297</v>
      </c>
      <c r="E115" t="s">
        <v>298</v>
      </c>
      <c r="F115" t="s">
        <v>638</v>
      </c>
      <c r="G115" t="s">
        <v>622</v>
      </c>
      <c r="H115" t="s">
        <v>639</v>
      </c>
      <c r="I115" t="s">
        <v>576</v>
      </c>
      <c r="J115" t="s">
        <v>640</v>
      </c>
      <c r="K115" s="76">
        <f>VLOOKUP(B115,'[5]אג"ח קונצרני'!$B$508:$K$586,10,0)</f>
        <v>6.59</v>
      </c>
      <c r="L115" t="s">
        <v>109</v>
      </c>
      <c r="M115" s="76">
        <v>4.45</v>
      </c>
      <c r="N115" s="76">
        <v>0</v>
      </c>
      <c r="O115" s="76">
        <v>640000</v>
      </c>
      <c r="P115" s="76">
        <v>103.99026028125</v>
      </c>
      <c r="Q115" s="76">
        <v>0</v>
      </c>
      <c r="R115" s="76">
        <v>2326.7196796367998</v>
      </c>
      <c r="S115" s="76">
        <v>0</v>
      </c>
      <c r="T115" s="76">
        <v>0.6</v>
      </c>
      <c r="U115" s="76">
        <v>0.13</v>
      </c>
    </row>
    <row r="116" spans="2:21">
      <c r="B116" t="s">
        <v>641</v>
      </c>
      <c r="C116" t="s">
        <v>642</v>
      </c>
      <c r="D116" t="s">
        <v>297</v>
      </c>
      <c r="E116" t="s">
        <v>298</v>
      </c>
      <c r="F116" t="s">
        <v>643</v>
      </c>
      <c r="G116" t="s">
        <v>644</v>
      </c>
      <c r="H116" t="s">
        <v>645</v>
      </c>
      <c r="I116" t="s">
        <v>576</v>
      </c>
      <c r="J116" t="s">
        <v>325</v>
      </c>
      <c r="K116" s="76">
        <f>VLOOKUP(B116,'[5]אג"ח קונצרני'!$B$508:$K$586,10,0)</f>
        <v>3.74</v>
      </c>
      <c r="L116" t="s">
        <v>109</v>
      </c>
      <c r="M116" s="76">
        <v>7</v>
      </c>
      <c r="N116" s="76">
        <v>0</v>
      </c>
      <c r="O116" s="76">
        <v>1129000</v>
      </c>
      <c r="P116" s="76">
        <v>104.84248333038087</v>
      </c>
      <c r="Q116" s="76">
        <v>0</v>
      </c>
      <c r="R116" s="76">
        <v>4138.1160422528001</v>
      </c>
      <c r="S116" s="76">
        <v>0</v>
      </c>
      <c r="T116" s="76">
        <v>1.06</v>
      </c>
      <c r="U116" s="76">
        <v>0.23</v>
      </c>
    </row>
    <row r="117" spans="2:21">
      <c r="B117" t="s">
        <v>646</v>
      </c>
      <c r="C117" t="s">
        <v>647</v>
      </c>
      <c r="D117" t="s">
        <v>297</v>
      </c>
      <c r="E117" t="s">
        <v>298</v>
      </c>
      <c r="F117" t="s">
        <v>648</v>
      </c>
      <c r="G117" t="s">
        <v>575</v>
      </c>
      <c r="H117" t="s">
        <v>649</v>
      </c>
      <c r="I117" t="s">
        <v>302</v>
      </c>
      <c r="J117" t="s">
        <v>650</v>
      </c>
      <c r="K117" s="76">
        <f>VLOOKUP(B117,'[5]אג"ח קונצרני'!$B$508:$K$586,10,0)</f>
        <v>2.77</v>
      </c>
      <c r="L117" t="s">
        <v>109</v>
      </c>
      <c r="M117" s="76">
        <v>6.75</v>
      </c>
      <c r="N117" s="76">
        <v>0</v>
      </c>
      <c r="O117" s="76">
        <v>700000</v>
      </c>
      <c r="P117" s="76">
        <v>104.53625</v>
      </c>
      <c r="Q117" s="76">
        <v>0</v>
      </c>
      <c r="R117" s="76">
        <v>2558.2111100000002</v>
      </c>
      <c r="S117" s="76">
        <v>0</v>
      </c>
      <c r="T117" s="76">
        <v>0.66</v>
      </c>
      <c r="U117" s="76">
        <v>0.14000000000000001</v>
      </c>
    </row>
    <row r="118" spans="2:21">
      <c r="B118" t="s">
        <v>651</v>
      </c>
      <c r="C118" t="s">
        <v>652</v>
      </c>
      <c r="D118" t="s">
        <v>297</v>
      </c>
      <c r="E118" t="s">
        <v>298</v>
      </c>
      <c r="F118" t="s">
        <v>653</v>
      </c>
      <c r="G118" t="s">
        <v>654</v>
      </c>
      <c r="H118" t="s">
        <v>645</v>
      </c>
      <c r="I118" t="s">
        <v>576</v>
      </c>
      <c r="J118" t="s">
        <v>325</v>
      </c>
      <c r="K118" s="76">
        <f>VLOOKUP(B118,'[5]אג"ח קונצרני'!$B$508:$K$586,10,0)</f>
        <v>6.7</v>
      </c>
      <c r="L118" t="s">
        <v>109</v>
      </c>
      <c r="M118" s="76">
        <v>5.4</v>
      </c>
      <c r="N118" s="76">
        <v>0</v>
      </c>
      <c r="O118" s="76">
        <v>1426300</v>
      </c>
      <c r="P118" s="76">
        <v>106.04900000000001</v>
      </c>
      <c r="Q118" s="76">
        <v>0</v>
      </c>
      <c r="R118" s="76">
        <v>5287.968796952</v>
      </c>
      <c r="S118" s="76">
        <v>0</v>
      </c>
      <c r="T118" s="76">
        <v>1.35</v>
      </c>
      <c r="U118" s="76">
        <v>0.3</v>
      </c>
    </row>
    <row r="119" spans="2:21">
      <c r="B119" t="s">
        <v>655</v>
      </c>
      <c r="C119" t="s">
        <v>656</v>
      </c>
      <c r="D119" t="s">
        <v>297</v>
      </c>
      <c r="E119" t="s">
        <v>298</v>
      </c>
      <c r="F119" t="s">
        <v>657</v>
      </c>
      <c r="G119" t="s">
        <v>590</v>
      </c>
      <c r="H119" t="s">
        <v>649</v>
      </c>
      <c r="I119" t="s">
        <v>302</v>
      </c>
      <c r="J119" t="s">
        <v>325</v>
      </c>
      <c r="K119" s="76">
        <f>VLOOKUP(B119,'[5]אג"ח קונצרני'!$B$508:$K$586,10,0)</f>
        <v>4.55</v>
      </c>
      <c r="L119" t="s">
        <v>109</v>
      </c>
      <c r="M119" s="76">
        <v>3.09</v>
      </c>
      <c r="N119" s="76">
        <v>0</v>
      </c>
      <c r="O119" s="76">
        <v>730000</v>
      </c>
      <c r="P119" s="76">
        <v>104.21771232876712</v>
      </c>
      <c r="Q119" s="76">
        <v>0</v>
      </c>
      <c r="R119" s="76">
        <v>2659.7193928000002</v>
      </c>
      <c r="S119" s="76">
        <v>0</v>
      </c>
      <c r="T119" s="76">
        <v>0.68</v>
      </c>
      <c r="U119" s="76">
        <v>0.15</v>
      </c>
    </row>
    <row r="120" spans="2:21">
      <c r="B120" t="s">
        <v>658</v>
      </c>
      <c r="C120" t="s">
        <v>659</v>
      </c>
      <c r="D120" t="s">
        <v>297</v>
      </c>
      <c r="E120" t="s">
        <v>298</v>
      </c>
      <c r="F120" t="s">
        <v>660</v>
      </c>
      <c r="G120" t="s">
        <v>1104</v>
      </c>
      <c r="H120" t="s">
        <v>432</v>
      </c>
      <c r="I120" t="s">
        <v>302</v>
      </c>
      <c r="J120" t="s">
        <v>614</v>
      </c>
      <c r="K120" s="76">
        <f>VLOOKUP(B120,'[5]אג"ח קונצרני'!$B$508:$K$586,10,0)</f>
        <v>4.09</v>
      </c>
      <c r="L120" t="s">
        <v>109</v>
      </c>
      <c r="M120" s="76">
        <v>5.88</v>
      </c>
      <c r="N120" s="76">
        <v>0</v>
      </c>
      <c r="O120" s="76">
        <v>964000</v>
      </c>
      <c r="P120" s="76">
        <v>105.74779452282158</v>
      </c>
      <c r="Q120" s="76">
        <v>0</v>
      </c>
      <c r="R120" s="76">
        <v>3563.8529522432</v>
      </c>
      <c r="S120" s="76">
        <v>0</v>
      </c>
      <c r="T120" s="76">
        <v>0.91</v>
      </c>
      <c r="U120" s="76">
        <v>0.2</v>
      </c>
    </row>
    <row r="121" spans="2:21">
      <c r="B121" t="s">
        <v>661</v>
      </c>
      <c r="C121" t="s">
        <v>662</v>
      </c>
      <c r="D121" t="s">
        <v>297</v>
      </c>
      <c r="E121" t="s">
        <v>298</v>
      </c>
      <c r="F121" t="s">
        <v>663</v>
      </c>
      <c r="G121" t="s">
        <v>840</v>
      </c>
      <c r="H121" t="s">
        <v>664</v>
      </c>
      <c r="I121" t="s">
        <v>576</v>
      </c>
      <c r="J121" t="s">
        <v>665</v>
      </c>
      <c r="K121" s="76">
        <f>VLOOKUP(B121,'[5]אג"ח קונצרני'!$B$508:$K$586,10,0)</f>
        <v>5.94</v>
      </c>
      <c r="L121" t="s">
        <v>109</v>
      </c>
      <c r="M121" s="76">
        <v>5</v>
      </c>
      <c r="N121" s="76">
        <v>0</v>
      </c>
      <c r="O121" s="76">
        <v>735000</v>
      </c>
      <c r="P121" s="76">
        <v>104.19166666666666</v>
      </c>
      <c r="Q121" s="76">
        <v>0</v>
      </c>
      <c r="R121" s="76">
        <v>2677.26739</v>
      </c>
      <c r="S121" s="76">
        <v>0</v>
      </c>
      <c r="T121" s="76">
        <v>0.69</v>
      </c>
      <c r="U121" s="76">
        <v>0.15</v>
      </c>
    </row>
    <row r="122" spans="2:21">
      <c r="B122" t="s">
        <v>666</v>
      </c>
      <c r="C122" t="s">
        <v>667</v>
      </c>
      <c r="D122" t="s">
        <v>297</v>
      </c>
      <c r="E122" t="s">
        <v>298</v>
      </c>
      <c r="F122" t="s">
        <v>668</v>
      </c>
      <c r="G122" t="s">
        <v>580</v>
      </c>
      <c r="H122" t="s">
        <v>213</v>
      </c>
      <c r="I122" t="s">
        <v>563</v>
      </c>
      <c r="J122" t="s">
        <v>534</v>
      </c>
      <c r="K122" s="76">
        <f>VLOOKUP(B122,'[5]אג"ח קונצרני'!$B$508:$K$586,10,0)</f>
        <v>6.17</v>
      </c>
      <c r="L122" t="s">
        <v>109</v>
      </c>
      <c r="M122" s="76">
        <v>4</v>
      </c>
      <c r="N122" s="76">
        <v>0</v>
      </c>
      <c r="O122" s="76">
        <v>690000</v>
      </c>
      <c r="P122" s="76">
        <v>104.22304110144927</v>
      </c>
      <c r="Q122" s="76">
        <v>0</v>
      </c>
      <c r="R122" s="76">
        <v>2514.1098866655998</v>
      </c>
      <c r="S122" s="76">
        <v>0</v>
      </c>
      <c r="T122" s="76">
        <v>0.64</v>
      </c>
      <c r="U122" s="76">
        <v>0.14000000000000001</v>
      </c>
    </row>
    <row r="123" spans="2:21">
      <c r="B123" s="80" t="s">
        <v>295</v>
      </c>
      <c r="C123" t="s">
        <v>296</v>
      </c>
      <c r="D123" t="s">
        <v>297</v>
      </c>
      <c r="E123" t="s">
        <v>298</v>
      </c>
      <c r="F123" t="s">
        <v>299</v>
      </c>
      <c r="G123" t="s">
        <v>300</v>
      </c>
      <c r="H123" t="s">
        <v>301</v>
      </c>
      <c r="I123" t="s">
        <v>302</v>
      </c>
      <c r="J123" t="s">
        <v>303</v>
      </c>
      <c r="K123" s="76">
        <v>4.6100000000000003</v>
      </c>
      <c r="L123" t="s">
        <v>109</v>
      </c>
      <c r="M123" s="76">
        <v>3.6</v>
      </c>
      <c r="N123" s="76">
        <v>0</v>
      </c>
      <c r="O123" s="76">
        <v>680000</v>
      </c>
      <c r="P123" s="76">
        <v>102.345</v>
      </c>
      <c r="Q123" s="76">
        <v>0</v>
      </c>
      <c r="R123" s="76">
        <v>2433.027216</v>
      </c>
      <c r="S123" s="76">
        <v>0</v>
      </c>
      <c r="T123" s="76">
        <v>100</v>
      </c>
      <c r="U123" s="76">
        <v>0.14000000000000001</v>
      </c>
    </row>
    <row r="124" spans="2:21">
      <c r="B124" t="s">
        <v>220</v>
      </c>
      <c r="C124" s="16"/>
      <c r="D124" s="16"/>
      <c r="E124" s="16"/>
      <c r="F124" s="16"/>
    </row>
    <row r="125" spans="2:21">
      <c r="B125" t="s">
        <v>288</v>
      </c>
      <c r="C125" s="16"/>
      <c r="D125" s="16"/>
      <c r="E125" s="16"/>
      <c r="F125" s="16"/>
    </row>
    <row r="126" spans="2:21">
      <c r="B126" t="s">
        <v>289</v>
      </c>
      <c r="C126" s="16"/>
      <c r="D126" s="16"/>
      <c r="E126" s="16"/>
      <c r="F126" s="16"/>
    </row>
    <row r="127" spans="2:21">
      <c r="B127" t="s">
        <v>290</v>
      </c>
      <c r="C127" s="16"/>
      <c r="D127" s="16"/>
      <c r="E127" s="16"/>
      <c r="F127" s="16"/>
    </row>
    <row r="128" spans="2:21">
      <c r="B128" t="s">
        <v>669</v>
      </c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mergeCells count="2">
    <mergeCell ref="B6:U6"/>
    <mergeCell ref="B7:U7"/>
  </mergeCells>
  <dataValidations count="9">
    <dataValidation allowBlank="1" showInputMessage="1" showErrorMessage="1" sqref="H2 Q9 G121 G109 G112"/>
    <dataValidation type="list" allowBlank="1" showInputMessage="1" showErrorMessage="1" sqref="L12:L122 L124:L806">
      <formula1>$BN$7:$BN$11</formula1>
    </dataValidation>
    <dataValidation type="list" allowBlank="1" showInputMessage="1" showErrorMessage="1" sqref="E12:E122 E124:E800">
      <formula1>$BI$7:$BI$11</formula1>
    </dataValidation>
    <dataValidation type="list" allowBlank="1" showInputMessage="1" showErrorMessage="1" sqref="I12:I122 I124:I806">
      <formula1>$BM$7:$BM$10</formula1>
    </dataValidation>
    <dataValidation type="list" allowBlank="1" showInputMessage="1" showErrorMessage="1" sqref="G124:G806 G122 G12:G108 G110:G111 G113 G115:G120">
      <formula1>$BK$7:$BK$11</formula1>
    </dataValidation>
    <dataValidation type="list" allowBlank="1" showInputMessage="1" showErrorMessage="1" sqref="I123">
      <formula1>$BN$6:$BN$9</formula1>
    </dataValidation>
    <dataValidation type="list" allowBlank="1" showInputMessage="1" showErrorMessage="1" sqref="E123">
      <formula1>$BJ$6:$BJ$11</formula1>
    </dataValidation>
    <dataValidation type="list" allowBlank="1" showInputMessage="1" showErrorMessage="1" sqref="L123">
      <formula1>$BO$6:$BO$11</formula1>
    </dataValidation>
    <dataValidation type="list" allowBlank="1" showInputMessage="1" showErrorMessage="1" sqref="G123 G114">
      <formula1>$BL$6:$BL$11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8" workbookViewId="0">
      <selection activeCell="G90" sqref="G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32909244.27</v>
      </c>
      <c r="J11" s="7"/>
      <c r="K11" s="75">
        <v>275863.75596272002</v>
      </c>
      <c r="L11" s="7"/>
      <c r="M11" s="75">
        <v>100</v>
      </c>
      <c r="N11" s="75">
        <v>15.53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32656561.27</v>
      </c>
      <c r="K12" s="78">
        <v>238938.64219663999</v>
      </c>
      <c r="M12" s="78">
        <v>86.61</v>
      </c>
      <c r="N12" s="78">
        <v>13.46</v>
      </c>
    </row>
    <row r="13" spans="2:61">
      <c r="B13" s="77" t="s">
        <v>670</v>
      </c>
      <c r="E13" s="16"/>
      <c r="F13" s="16"/>
      <c r="G13" s="16"/>
      <c r="I13" s="78">
        <v>20455449.449999999</v>
      </c>
      <c r="K13" s="78">
        <v>130233.5588476</v>
      </c>
      <c r="M13" s="78">
        <v>47.21</v>
      </c>
      <c r="N13" s="78">
        <v>7.33</v>
      </c>
    </row>
    <row r="14" spans="2:61">
      <c r="B14" t="s">
        <v>671</v>
      </c>
      <c r="C14" t="s">
        <v>672</v>
      </c>
      <c r="D14" t="s">
        <v>103</v>
      </c>
      <c r="E14" t="s">
        <v>126</v>
      </c>
      <c r="F14" t="s">
        <v>673</v>
      </c>
      <c r="G14" t="s">
        <v>364</v>
      </c>
      <c r="H14" t="s">
        <v>105</v>
      </c>
      <c r="I14" s="76">
        <v>90120</v>
      </c>
      <c r="J14" s="76">
        <v>2067</v>
      </c>
      <c r="K14" s="76">
        <v>1862.7804000000001</v>
      </c>
      <c r="L14" s="76">
        <v>0.04</v>
      </c>
      <c r="M14" s="76">
        <v>0.68</v>
      </c>
      <c r="N14" s="76">
        <v>0.1</v>
      </c>
    </row>
    <row r="15" spans="2:61">
      <c r="B15" t="s">
        <v>674</v>
      </c>
      <c r="C15" t="s">
        <v>675</v>
      </c>
      <c r="D15" t="s">
        <v>103</v>
      </c>
      <c r="E15" t="s">
        <v>126</v>
      </c>
      <c r="F15" t="s">
        <v>676</v>
      </c>
      <c r="G15" t="s">
        <v>456</v>
      </c>
      <c r="H15" t="s">
        <v>105</v>
      </c>
      <c r="I15" s="76">
        <v>13509</v>
      </c>
      <c r="J15" s="76">
        <v>43030</v>
      </c>
      <c r="K15" s="76">
        <v>5812.9227000000001</v>
      </c>
      <c r="L15" s="76">
        <v>0.03</v>
      </c>
      <c r="M15" s="76">
        <v>2.11</v>
      </c>
      <c r="N15" s="76">
        <v>0.33</v>
      </c>
    </row>
    <row r="16" spans="2:61">
      <c r="B16" t="s">
        <v>677</v>
      </c>
      <c r="C16" t="s">
        <v>678</v>
      </c>
      <c r="D16" t="s">
        <v>103</v>
      </c>
      <c r="E16" t="s">
        <v>126</v>
      </c>
      <c r="F16" t="s">
        <v>371</v>
      </c>
      <c r="G16" t="s">
        <v>307</v>
      </c>
      <c r="H16" t="s">
        <v>105</v>
      </c>
      <c r="I16" s="76">
        <v>1014557</v>
      </c>
      <c r="J16" s="76">
        <v>919.9</v>
      </c>
      <c r="K16" s="76">
        <v>9332.9098429999995</v>
      </c>
      <c r="L16" s="76">
        <v>0.09</v>
      </c>
      <c r="M16" s="76">
        <v>3.38</v>
      </c>
      <c r="N16" s="76">
        <v>0.53</v>
      </c>
    </row>
    <row r="17" spans="2:14">
      <c r="B17" t="s">
        <v>679</v>
      </c>
      <c r="C17" t="s">
        <v>680</v>
      </c>
      <c r="D17" t="s">
        <v>103</v>
      </c>
      <c r="E17" t="s">
        <v>126</v>
      </c>
      <c r="F17" t="s">
        <v>314</v>
      </c>
      <c r="G17" t="s">
        <v>307</v>
      </c>
      <c r="H17" t="s">
        <v>105</v>
      </c>
      <c r="I17" s="76">
        <v>29000</v>
      </c>
      <c r="J17" s="76">
        <v>6326</v>
      </c>
      <c r="K17" s="76">
        <v>1834.54</v>
      </c>
      <c r="L17" s="76">
        <v>0.03</v>
      </c>
      <c r="M17" s="76">
        <v>0.67</v>
      </c>
      <c r="N17" s="76">
        <v>0.1</v>
      </c>
    </row>
    <row r="18" spans="2:14">
      <c r="B18" t="s">
        <v>681</v>
      </c>
      <c r="C18" t="s">
        <v>682</v>
      </c>
      <c r="D18" t="s">
        <v>103</v>
      </c>
      <c r="E18" t="s">
        <v>126</v>
      </c>
      <c r="F18" t="s">
        <v>328</v>
      </c>
      <c r="G18" t="s">
        <v>307</v>
      </c>
      <c r="H18" t="s">
        <v>105</v>
      </c>
      <c r="I18" s="76">
        <v>308331</v>
      </c>
      <c r="J18" s="76">
        <v>1697</v>
      </c>
      <c r="K18" s="76">
        <v>5232.3770699999995</v>
      </c>
      <c r="L18" s="76">
        <v>0.02</v>
      </c>
      <c r="M18" s="76">
        <v>1.9</v>
      </c>
      <c r="N18" s="76">
        <v>0.28999999999999998</v>
      </c>
    </row>
    <row r="19" spans="2:14">
      <c r="B19" t="s">
        <v>683</v>
      </c>
      <c r="C19" t="s">
        <v>684</v>
      </c>
      <c r="D19" t="s">
        <v>103</v>
      </c>
      <c r="E19" t="s">
        <v>126</v>
      </c>
      <c r="F19" t="s">
        <v>306</v>
      </c>
      <c r="G19" t="s">
        <v>307</v>
      </c>
      <c r="H19" t="s">
        <v>105</v>
      </c>
      <c r="I19" s="76">
        <v>63578</v>
      </c>
      <c r="J19" s="76">
        <v>6350</v>
      </c>
      <c r="K19" s="76">
        <v>4037.203</v>
      </c>
      <c r="L19" s="76">
        <v>0.03</v>
      </c>
      <c r="M19" s="76">
        <v>1.46</v>
      </c>
      <c r="N19" s="76">
        <v>0.23</v>
      </c>
    </row>
    <row r="20" spans="2:14">
      <c r="B20" t="s">
        <v>685</v>
      </c>
      <c r="C20" t="s">
        <v>686</v>
      </c>
      <c r="D20" t="s">
        <v>103</v>
      </c>
      <c r="E20" t="s">
        <v>126</v>
      </c>
      <c r="F20" t="s">
        <v>311</v>
      </c>
      <c r="G20" t="s">
        <v>307</v>
      </c>
      <c r="H20" t="s">
        <v>105</v>
      </c>
      <c r="I20" s="76">
        <v>235315</v>
      </c>
      <c r="J20" s="76">
        <v>2354</v>
      </c>
      <c r="K20" s="76">
        <v>5539.3150999999998</v>
      </c>
      <c r="L20" s="76">
        <v>0.02</v>
      </c>
      <c r="M20" s="76">
        <v>2.0099999999999998</v>
      </c>
      <c r="N20" s="76">
        <v>0.31</v>
      </c>
    </row>
    <row r="21" spans="2:14">
      <c r="B21" t="s">
        <v>687</v>
      </c>
      <c r="C21" t="s">
        <v>688</v>
      </c>
      <c r="D21" t="s">
        <v>103</v>
      </c>
      <c r="E21" t="s">
        <v>126</v>
      </c>
      <c r="F21" t="s">
        <v>514</v>
      </c>
      <c r="G21" t="s">
        <v>115</v>
      </c>
      <c r="H21" t="s">
        <v>105</v>
      </c>
      <c r="I21" s="76">
        <v>5668</v>
      </c>
      <c r="J21" s="76">
        <v>76310</v>
      </c>
      <c r="K21" s="76">
        <v>4325.2507999999998</v>
      </c>
      <c r="L21" s="76">
        <v>0.05</v>
      </c>
      <c r="M21" s="76">
        <v>1.57</v>
      </c>
      <c r="N21" s="76">
        <v>0.24</v>
      </c>
    </row>
    <row r="22" spans="2:14">
      <c r="B22" t="s">
        <v>689</v>
      </c>
      <c r="C22" t="s">
        <v>690</v>
      </c>
      <c r="D22" t="s">
        <v>103</v>
      </c>
      <c r="E22" t="s">
        <v>126</v>
      </c>
      <c r="F22" t="s">
        <v>691</v>
      </c>
      <c r="G22" t="s">
        <v>443</v>
      </c>
      <c r="H22" t="s">
        <v>105</v>
      </c>
      <c r="I22" s="76">
        <v>335869.32</v>
      </c>
      <c r="J22" s="76">
        <v>1383</v>
      </c>
      <c r="K22" s="76">
        <v>4645.0726955999999</v>
      </c>
      <c r="L22" s="76">
        <v>0.06</v>
      </c>
      <c r="M22" s="76">
        <v>1.68</v>
      </c>
      <c r="N22" s="76">
        <v>0.26</v>
      </c>
    </row>
    <row r="23" spans="2:14">
      <c r="B23" t="s">
        <v>692</v>
      </c>
      <c r="C23" t="s">
        <v>693</v>
      </c>
      <c r="D23" t="s">
        <v>103</v>
      </c>
      <c r="E23" t="s">
        <v>126</v>
      </c>
      <c r="F23" t="s">
        <v>694</v>
      </c>
      <c r="G23" t="s">
        <v>443</v>
      </c>
      <c r="H23" t="s">
        <v>105</v>
      </c>
      <c r="I23" s="76">
        <v>16971412</v>
      </c>
      <c r="J23" s="76">
        <v>52.5</v>
      </c>
      <c r="K23" s="76">
        <v>8909.9912999999997</v>
      </c>
      <c r="L23" s="76">
        <v>0.13</v>
      </c>
      <c r="M23" s="76">
        <v>3.23</v>
      </c>
      <c r="N23" s="76">
        <v>0.5</v>
      </c>
    </row>
    <row r="24" spans="2:14">
      <c r="B24" t="s">
        <v>695</v>
      </c>
      <c r="C24" t="s">
        <v>696</v>
      </c>
      <c r="D24" t="s">
        <v>103</v>
      </c>
      <c r="E24" t="s">
        <v>126</v>
      </c>
      <c r="F24" t="s">
        <v>697</v>
      </c>
      <c r="G24" t="s">
        <v>443</v>
      </c>
      <c r="H24" t="s">
        <v>105</v>
      </c>
      <c r="I24" s="76">
        <v>7499</v>
      </c>
      <c r="J24" s="76">
        <v>59610</v>
      </c>
      <c r="K24" s="76">
        <v>4470.1539000000002</v>
      </c>
      <c r="L24" s="76">
        <v>0.06</v>
      </c>
      <c r="M24" s="76">
        <v>1.62</v>
      </c>
      <c r="N24" s="76">
        <v>0.25</v>
      </c>
    </row>
    <row r="25" spans="2:14">
      <c r="B25" t="s">
        <v>698</v>
      </c>
      <c r="C25" t="s">
        <v>699</v>
      </c>
      <c r="D25" t="s">
        <v>103</v>
      </c>
      <c r="E25" t="s">
        <v>126</v>
      </c>
      <c r="F25" t="s">
        <v>700</v>
      </c>
      <c r="G25" t="s">
        <v>336</v>
      </c>
      <c r="H25" t="s">
        <v>105</v>
      </c>
      <c r="I25" s="76">
        <v>43927</v>
      </c>
      <c r="J25" s="76">
        <v>11540</v>
      </c>
      <c r="K25" s="76">
        <v>5069.1758</v>
      </c>
      <c r="L25" s="76">
        <v>0</v>
      </c>
      <c r="M25" s="76">
        <v>1.84</v>
      </c>
      <c r="N25" s="76">
        <v>0.28999999999999998</v>
      </c>
    </row>
    <row r="26" spans="2:14">
      <c r="B26" t="s">
        <v>701</v>
      </c>
      <c r="C26" t="s">
        <v>702</v>
      </c>
      <c r="D26" t="s">
        <v>103</v>
      </c>
      <c r="E26" t="s">
        <v>126</v>
      </c>
      <c r="F26" t="s">
        <v>482</v>
      </c>
      <c r="G26" t="s">
        <v>483</v>
      </c>
      <c r="H26" t="s">
        <v>105</v>
      </c>
      <c r="I26" s="76">
        <v>102824</v>
      </c>
      <c r="J26" s="76">
        <v>8416</v>
      </c>
      <c r="K26" s="76">
        <v>8653.6678400000001</v>
      </c>
      <c r="L26" s="76">
        <v>0.11</v>
      </c>
      <c r="M26" s="76">
        <v>3.14</v>
      </c>
      <c r="N26" s="76">
        <v>0.49</v>
      </c>
    </row>
    <row r="27" spans="2:14">
      <c r="B27" t="s">
        <v>703</v>
      </c>
      <c r="C27" t="s">
        <v>704</v>
      </c>
      <c r="D27" t="s">
        <v>103</v>
      </c>
      <c r="E27" t="s">
        <v>126</v>
      </c>
      <c r="F27" t="s">
        <v>705</v>
      </c>
      <c r="G27" t="s">
        <v>706</v>
      </c>
      <c r="H27" t="s">
        <v>105</v>
      </c>
      <c r="I27" s="76">
        <v>27044</v>
      </c>
      <c r="J27" s="76">
        <v>24410</v>
      </c>
      <c r="K27" s="76">
        <v>6601.4404000000004</v>
      </c>
      <c r="L27" s="76">
        <v>0.05</v>
      </c>
      <c r="M27" s="76">
        <v>2.39</v>
      </c>
      <c r="N27" s="76">
        <v>0.37</v>
      </c>
    </row>
    <row r="28" spans="2:14">
      <c r="B28" t="s">
        <v>707</v>
      </c>
      <c r="C28" t="s">
        <v>708</v>
      </c>
      <c r="D28" t="s">
        <v>103</v>
      </c>
      <c r="E28" t="s">
        <v>126</v>
      </c>
      <c r="F28" t="s">
        <v>709</v>
      </c>
      <c r="G28" t="s">
        <v>706</v>
      </c>
      <c r="H28" t="s">
        <v>105</v>
      </c>
      <c r="I28" s="76">
        <v>83741</v>
      </c>
      <c r="J28" s="76">
        <v>6833</v>
      </c>
      <c r="K28" s="76">
        <v>5722.0225300000002</v>
      </c>
      <c r="L28" s="76">
        <v>0.08</v>
      </c>
      <c r="M28" s="76">
        <v>2.0699999999999998</v>
      </c>
      <c r="N28" s="76">
        <v>0.32</v>
      </c>
    </row>
    <row r="29" spans="2:14">
      <c r="B29" t="s">
        <v>710</v>
      </c>
      <c r="C29" t="s">
        <v>711</v>
      </c>
      <c r="D29" t="s">
        <v>103</v>
      </c>
      <c r="E29" t="s">
        <v>126</v>
      </c>
      <c r="F29" t="s">
        <v>712</v>
      </c>
      <c r="G29" t="s">
        <v>475</v>
      </c>
      <c r="H29" t="s">
        <v>105</v>
      </c>
      <c r="I29" s="76">
        <v>36539</v>
      </c>
      <c r="J29" s="76">
        <v>13590</v>
      </c>
      <c r="K29" s="76">
        <v>4965.6500999999998</v>
      </c>
      <c r="L29" s="76">
        <v>0.01</v>
      </c>
      <c r="M29" s="76">
        <v>1.8</v>
      </c>
      <c r="N29" s="76">
        <v>0.28000000000000003</v>
      </c>
    </row>
    <row r="30" spans="2:14">
      <c r="B30" t="s">
        <v>713</v>
      </c>
      <c r="C30" t="s">
        <v>714</v>
      </c>
      <c r="D30" t="s">
        <v>103</v>
      </c>
      <c r="E30" t="s">
        <v>126</v>
      </c>
      <c r="F30" t="s">
        <v>715</v>
      </c>
      <c r="G30" t="s">
        <v>341</v>
      </c>
      <c r="H30" t="s">
        <v>105</v>
      </c>
      <c r="I30" s="76">
        <v>33497.129999999997</v>
      </c>
      <c r="J30" s="76">
        <v>4830</v>
      </c>
      <c r="K30" s="76">
        <v>1617.9113789999999</v>
      </c>
      <c r="L30" s="76">
        <v>0.03</v>
      </c>
      <c r="M30" s="76">
        <v>0.59</v>
      </c>
      <c r="N30" s="76">
        <v>0.09</v>
      </c>
    </row>
    <row r="31" spans="2:14">
      <c r="B31" t="s">
        <v>716</v>
      </c>
      <c r="C31" t="s">
        <v>717</v>
      </c>
      <c r="D31" t="s">
        <v>103</v>
      </c>
      <c r="E31" t="s">
        <v>126</v>
      </c>
      <c r="F31" t="s">
        <v>340</v>
      </c>
      <c r="G31" t="s">
        <v>341</v>
      </c>
      <c r="H31" t="s">
        <v>105</v>
      </c>
      <c r="I31" s="76">
        <v>174877</v>
      </c>
      <c r="J31" s="76">
        <v>3529</v>
      </c>
      <c r="K31" s="76">
        <v>6171.4093300000004</v>
      </c>
      <c r="L31" s="76">
        <v>0.11</v>
      </c>
      <c r="M31" s="76">
        <v>2.2400000000000002</v>
      </c>
      <c r="N31" s="76">
        <v>0.35</v>
      </c>
    </row>
    <row r="32" spans="2:14">
      <c r="B32" t="s">
        <v>718</v>
      </c>
      <c r="C32" t="s">
        <v>719</v>
      </c>
      <c r="D32" t="s">
        <v>103</v>
      </c>
      <c r="E32" t="s">
        <v>126</v>
      </c>
      <c r="F32" t="s">
        <v>344</v>
      </c>
      <c r="G32" t="s">
        <v>341</v>
      </c>
      <c r="H32" t="s">
        <v>105</v>
      </c>
      <c r="I32" s="76">
        <v>519864</v>
      </c>
      <c r="J32" s="76">
        <v>1830</v>
      </c>
      <c r="K32" s="76">
        <v>9513.5112000000008</v>
      </c>
      <c r="L32" s="76">
        <v>0.17</v>
      </c>
      <c r="M32" s="76">
        <v>3.45</v>
      </c>
      <c r="N32" s="76">
        <v>0.54</v>
      </c>
    </row>
    <row r="33" spans="2:14">
      <c r="B33" t="s">
        <v>720</v>
      </c>
      <c r="C33" t="s">
        <v>721</v>
      </c>
      <c r="D33" t="s">
        <v>103</v>
      </c>
      <c r="E33" t="s">
        <v>126</v>
      </c>
      <c r="F33" t="s">
        <v>354</v>
      </c>
      <c r="G33" t="s">
        <v>341</v>
      </c>
      <c r="H33" t="s">
        <v>105</v>
      </c>
      <c r="I33" s="76">
        <v>280183</v>
      </c>
      <c r="J33" s="76">
        <v>3372</v>
      </c>
      <c r="K33" s="76">
        <v>9447.7707599999994</v>
      </c>
      <c r="L33" s="76">
        <v>0.14000000000000001</v>
      </c>
      <c r="M33" s="76">
        <v>3.42</v>
      </c>
      <c r="N33" s="76">
        <v>0.53</v>
      </c>
    </row>
    <row r="34" spans="2:14">
      <c r="B34" t="s">
        <v>722</v>
      </c>
      <c r="C34" t="s">
        <v>723</v>
      </c>
      <c r="D34" t="s">
        <v>103</v>
      </c>
      <c r="E34" t="s">
        <v>126</v>
      </c>
      <c r="F34" t="s">
        <v>367</v>
      </c>
      <c r="G34" t="s">
        <v>341</v>
      </c>
      <c r="H34" t="s">
        <v>105</v>
      </c>
      <c r="I34" s="76">
        <v>29475</v>
      </c>
      <c r="J34" s="76">
        <v>18350</v>
      </c>
      <c r="K34" s="76">
        <v>5408.6625000000004</v>
      </c>
      <c r="L34" s="76">
        <v>7.0000000000000007E-2</v>
      </c>
      <c r="M34" s="76">
        <v>1.96</v>
      </c>
      <c r="N34" s="76">
        <v>0.3</v>
      </c>
    </row>
    <row r="35" spans="2:14">
      <c r="B35" t="s">
        <v>724</v>
      </c>
      <c r="C35" t="s">
        <v>725</v>
      </c>
      <c r="D35" t="s">
        <v>103</v>
      </c>
      <c r="E35" t="s">
        <v>126</v>
      </c>
      <c r="F35" t="s">
        <v>726</v>
      </c>
      <c r="G35" t="s">
        <v>341</v>
      </c>
      <c r="H35" t="s">
        <v>105</v>
      </c>
      <c r="I35" s="76">
        <v>29651</v>
      </c>
      <c r="J35" s="76">
        <v>19400</v>
      </c>
      <c r="K35" s="76">
        <v>5752.2939999999999</v>
      </c>
      <c r="L35" s="76">
        <v>0.02</v>
      </c>
      <c r="M35" s="76">
        <v>2.09</v>
      </c>
      <c r="N35" s="76">
        <v>0.32</v>
      </c>
    </row>
    <row r="36" spans="2:14">
      <c r="B36" t="s">
        <v>727</v>
      </c>
      <c r="C36" t="s">
        <v>728</v>
      </c>
      <c r="D36" t="s">
        <v>103</v>
      </c>
      <c r="E36" t="s">
        <v>126</v>
      </c>
      <c r="F36" t="s">
        <v>729</v>
      </c>
      <c r="G36" t="s">
        <v>132</v>
      </c>
      <c r="H36" t="s">
        <v>105</v>
      </c>
      <c r="I36" s="76">
        <v>18969</v>
      </c>
      <c r="J36" s="76">
        <v>27980</v>
      </c>
      <c r="K36" s="76">
        <v>5307.5262000000002</v>
      </c>
      <c r="L36" s="76">
        <v>0.03</v>
      </c>
      <c r="M36" s="76">
        <v>1.92</v>
      </c>
      <c r="N36" s="76">
        <v>0.3</v>
      </c>
    </row>
    <row r="37" spans="2:14">
      <c r="B37" s="77" t="s">
        <v>730</v>
      </c>
      <c r="E37" s="16"/>
      <c r="F37" s="16"/>
      <c r="G37" s="16"/>
      <c r="I37" s="78">
        <v>5586002.8200000003</v>
      </c>
      <c r="K37" s="78">
        <v>81070.636966039994</v>
      </c>
      <c r="M37" s="78">
        <v>29.39</v>
      </c>
      <c r="N37" s="78">
        <v>4.57</v>
      </c>
    </row>
    <row r="38" spans="2:14">
      <c r="B38" t="s">
        <v>731</v>
      </c>
      <c r="C38" t="s">
        <v>732</v>
      </c>
      <c r="D38" t="s">
        <v>103</v>
      </c>
      <c r="E38" t="s">
        <v>126</v>
      </c>
      <c r="F38" t="s">
        <v>733</v>
      </c>
      <c r="G38" t="s">
        <v>734</v>
      </c>
      <c r="H38" t="s">
        <v>105</v>
      </c>
      <c r="I38" s="76">
        <v>325651.76</v>
      </c>
      <c r="J38" s="76">
        <v>1367</v>
      </c>
      <c r="K38" s="76">
        <v>4451.6595592000003</v>
      </c>
      <c r="L38" s="76">
        <v>0.32</v>
      </c>
      <c r="M38" s="76">
        <v>1.61</v>
      </c>
      <c r="N38" s="76">
        <v>0.25</v>
      </c>
    </row>
    <row r="39" spans="2:14">
      <c r="B39" t="s">
        <v>735</v>
      </c>
      <c r="C39" t="s">
        <v>736</v>
      </c>
      <c r="D39" t="s">
        <v>103</v>
      </c>
      <c r="E39" t="s">
        <v>126</v>
      </c>
      <c r="F39" t="s">
        <v>737</v>
      </c>
      <c r="G39" t="s">
        <v>364</v>
      </c>
      <c r="H39" t="s">
        <v>105</v>
      </c>
      <c r="I39" s="76">
        <v>33880</v>
      </c>
      <c r="J39" s="76">
        <v>20350</v>
      </c>
      <c r="K39" s="76">
        <v>6894.58</v>
      </c>
      <c r="L39" s="76">
        <v>0.23</v>
      </c>
      <c r="M39" s="76">
        <v>2.5</v>
      </c>
      <c r="N39" s="76">
        <v>0.39</v>
      </c>
    </row>
    <row r="40" spans="2:14">
      <c r="B40" t="s">
        <v>738</v>
      </c>
      <c r="C40" t="s">
        <v>739</v>
      </c>
      <c r="D40" t="s">
        <v>103</v>
      </c>
      <c r="E40" t="s">
        <v>126</v>
      </c>
      <c r="F40" t="s">
        <v>740</v>
      </c>
      <c r="G40" t="s">
        <v>364</v>
      </c>
      <c r="H40" t="s">
        <v>105</v>
      </c>
      <c r="I40" s="76">
        <v>94855</v>
      </c>
      <c r="J40" s="76">
        <v>1484</v>
      </c>
      <c r="K40" s="76">
        <v>1407.6482000000001</v>
      </c>
      <c r="L40" s="76">
        <v>0.04</v>
      </c>
      <c r="M40" s="76">
        <v>0.51</v>
      </c>
      <c r="N40" s="76">
        <v>0.08</v>
      </c>
    </row>
    <row r="41" spans="2:14">
      <c r="B41" t="s">
        <v>741</v>
      </c>
      <c r="C41" t="s">
        <v>742</v>
      </c>
      <c r="D41" t="s">
        <v>103</v>
      </c>
      <c r="E41" t="s">
        <v>126</v>
      </c>
      <c r="F41" t="s">
        <v>743</v>
      </c>
      <c r="G41" t="s">
        <v>364</v>
      </c>
      <c r="H41" t="s">
        <v>105</v>
      </c>
      <c r="I41" s="76">
        <v>21696</v>
      </c>
      <c r="J41" s="76">
        <v>5900</v>
      </c>
      <c r="K41" s="76">
        <v>1280.0640000000001</v>
      </c>
      <c r="L41" s="76">
        <v>0.04</v>
      </c>
      <c r="M41" s="76">
        <v>0.46</v>
      </c>
      <c r="N41" s="76">
        <v>7.0000000000000007E-2</v>
      </c>
    </row>
    <row r="42" spans="2:14">
      <c r="B42" t="s">
        <v>744</v>
      </c>
      <c r="C42" t="s">
        <v>745</v>
      </c>
      <c r="D42" t="s">
        <v>103</v>
      </c>
      <c r="E42" t="s">
        <v>126</v>
      </c>
      <c r="F42" t="s">
        <v>746</v>
      </c>
      <c r="G42" t="s">
        <v>364</v>
      </c>
      <c r="H42" t="s">
        <v>105</v>
      </c>
      <c r="I42" s="76">
        <v>85314</v>
      </c>
      <c r="J42" s="76">
        <v>4395</v>
      </c>
      <c r="K42" s="76">
        <v>3749.5502999999999</v>
      </c>
      <c r="L42" s="76">
        <v>0.13</v>
      </c>
      <c r="M42" s="76">
        <v>1.36</v>
      </c>
      <c r="N42" s="76">
        <v>0.21</v>
      </c>
    </row>
    <row r="43" spans="2:14">
      <c r="B43" t="s">
        <v>747</v>
      </c>
      <c r="C43" t="s">
        <v>748</v>
      </c>
      <c r="D43" t="s">
        <v>103</v>
      </c>
      <c r="E43" t="s">
        <v>126</v>
      </c>
      <c r="F43" t="s">
        <v>749</v>
      </c>
      <c r="G43" t="s">
        <v>115</v>
      </c>
      <c r="H43" t="s">
        <v>105</v>
      </c>
      <c r="I43" s="76">
        <v>3876</v>
      </c>
      <c r="J43" s="76">
        <v>69970</v>
      </c>
      <c r="K43" s="76">
        <v>2712.0372000000002</v>
      </c>
      <c r="L43" s="76">
        <v>0.1</v>
      </c>
      <c r="M43" s="76">
        <v>0.98</v>
      </c>
      <c r="N43" s="76">
        <v>0.15</v>
      </c>
    </row>
    <row r="44" spans="2:14">
      <c r="B44" t="s">
        <v>750</v>
      </c>
      <c r="C44" t="s">
        <v>751</v>
      </c>
      <c r="D44" t="s">
        <v>103</v>
      </c>
      <c r="E44" t="s">
        <v>126</v>
      </c>
      <c r="F44" t="s">
        <v>752</v>
      </c>
      <c r="G44" t="s">
        <v>115</v>
      </c>
      <c r="H44" t="s">
        <v>105</v>
      </c>
      <c r="I44" s="76">
        <v>48275</v>
      </c>
      <c r="J44" s="76">
        <v>3759</v>
      </c>
      <c r="K44" s="76">
        <v>1814.65725</v>
      </c>
      <c r="L44" s="76">
        <v>7.0000000000000007E-2</v>
      </c>
      <c r="M44" s="76">
        <v>0.66</v>
      </c>
      <c r="N44" s="76">
        <v>0.1</v>
      </c>
    </row>
    <row r="45" spans="2:14">
      <c r="B45" t="s">
        <v>753</v>
      </c>
      <c r="C45" t="s">
        <v>754</v>
      </c>
      <c r="D45" t="s">
        <v>103</v>
      </c>
      <c r="E45" t="s">
        <v>126</v>
      </c>
      <c r="F45" t="s">
        <v>755</v>
      </c>
      <c r="G45" t="s">
        <v>115</v>
      </c>
      <c r="H45" t="s">
        <v>105</v>
      </c>
      <c r="I45" s="76">
        <v>9096</v>
      </c>
      <c r="J45" s="76">
        <v>20940</v>
      </c>
      <c r="K45" s="76">
        <v>1904.7023999999999</v>
      </c>
      <c r="L45" s="76">
        <v>0.05</v>
      </c>
      <c r="M45" s="76">
        <v>0.69</v>
      </c>
      <c r="N45" s="76">
        <v>0.11</v>
      </c>
    </row>
    <row r="46" spans="2:14">
      <c r="B46" t="s">
        <v>756</v>
      </c>
      <c r="C46" t="s">
        <v>757</v>
      </c>
      <c r="D46" t="s">
        <v>103</v>
      </c>
      <c r="E46" t="s">
        <v>126</v>
      </c>
      <c r="F46" t="s">
        <v>758</v>
      </c>
      <c r="G46" t="s">
        <v>443</v>
      </c>
      <c r="H46" t="s">
        <v>105</v>
      </c>
      <c r="I46" s="76">
        <v>611164.12</v>
      </c>
      <c r="J46" s="76">
        <v>245.2</v>
      </c>
      <c r="K46" s="76">
        <v>1498.5744222400001</v>
      </c>
      <c r="L46" s="76">
        <v>0.06</v>
      </c>
      <c r="M46" s="76">
        <v>0.54</v>
      </c>
      <c r="N46" s="76">
        <v>0.08</v>
      </c>
    </row>
    <row r="47" spans="2:14">
      <c r="B47" t="s">
        <v>759</v>
      </c>
      <c r="C47" t="s">
        <v>760</v>
      </c>
      <c r="D47" t="s">
        <v>103</v>
      </c>
      <c r="E47" t="s">
        <v>126</v>
      </c>
      <c r="F47" t="s">
        <v>749</v>
      </c>
      <c r="G47" t="s">
        <v>475</v>
      </c>
      <c r="H47" t="s">
        <v>105</v>
      </c>
      <c r="I47" s="76">
        <v>1510</v>
      </c>
      <c r="J47" s="76">
        <v>7000</v>
      </c>
      <c r="K47" s="76">
        <v>105.7</v>
      </c>
      <c r="L47" s="76">
        <v>0.01</v>
      </c>
      <c r="M47" s="76">
        <v>0.04</v>
      </c>
      <c r="N47" s="76">
        <v>0.01</v>
      </c>
    </row>
    <row r="48" spans="2:14">
      <c r="B48" t="s">
        <v>761</v>
      </c>
      <c r="C48" t="s">
        <v>762</v>
      </c>
      <c r="D48" t="s">
        <v>103</v>
      </c>
      <c r="E48" t="s">
        <v>126</v>
      </c>
      <c r="F48" t="s">
        <v>763</v>
      </c>
      <c r="G48" t="s">
        <v>475</v>
      </c>
      <c r="H48" t="s">
        <v>105</v>
      </c>
      <c r="I48" s="76">
        <v>157774</v>
      </c>
      <c r="J48" s="76">
        <v>2839</v>
      </c>
      <c r="K48" s="76">
        <v>4479.2038599999996</v>
      </c>
      <c r="L48" s="76">
        <v>0.17</v>
      </c>
      <c r="M48" s="76">
        <v>1.62</v>
      </c>
      <c r="N48" s="76">
        <v>0.25</v>
      </c>
    </row>
    <row r="49" spans="2:14">
      <c r="B49" t="s">
        <v>764</v>
      </c>
      <c r="C49" t="s">
        <v>765</v>
      </c>
      <c r="D49" t="s">
        <v>103</v>
      </c>
      <c r="E49" t="s">
        <v>126</v>
      </c>
      <c r="F49" t="s">
        <v>766</v>
      </c>
      <c r="G49" t="s">
        <v>475</v>
      </c>
      <c r="H49" t="s">
        <v>105</v>
      </c>
      <c r="I49" s="76">
        <v>169497</v>
      </c>
      <c r="J49" s="76">
        <v>1830</v>
      </c>
      <c r="K49" s="76">
        <v>3101.7950999999998</v>
      </c>
      <c r="L49" s="76">
        <v>0.08</v>
      </c>
      <c r="M49" s="76">
        <v>1.1200000000000001</v>
      </c>
      <c r="N49" s="76">
        <v>0.17</v>
      </c>
    </row>
    <row r="50" spans="2:14">
      <c r="B50" t="s">
        <v>767</v>
      </c>
      <c r="C50" t="s">
        <v>768</v>
      </c>
      <c r="D50" t="s">
        <v>103</v>
      </c>
      <c r="E50" t="s">
        <v>126</v>
      </c>
      <c r="F50" t="s">
        <v>769</v>
      </c>
      <c r="G50" t="s">
        <v>770</v>
      </c>
      <c r="H50" t="s">
        <v>105</v>
      </c>
      <c r="I50" s="76">
        <v>462991</v>
      </c>
      <c r="J50" s="76">
        <v>1664</v>
      </c>
      <c r="K50" s="76">
        <v>7704.1702400000004</v>
      </c>
      <c r="L50" s="76">
        <v>0.43</v>
      </c>
      <c r="M50" s="76">
        <v>2.79</v>
      </c>
      <c r="N50" s="76">
        <v>0.43</v>
      </c>
    </row>
    <row r="51" spans="2:14">
      <c r="B51" t="s">
        <v>771</v>
      </c>
      <c r="C51" t="s">
        <v>772</v>
      </c>
      <c r="D51" t="s">
        <v>103</v>
      </c>
      <c r="E51" t="s">
        <v>126</v>
      </c>
      <c r="F51" t="s">
        <v>773</v>
      </c>
      <c r="G51" t="s">
        <v>770</v>
      </c>
      <c r="H51" t="s">
        <v>105</v>
      </c>
      <c r="I51" s="76">
        <v>371638</v>
      </c>
      <c r="J51" s="76">
        <v>1107</v>
      </c>
      <c r="K51" s="76">
        <v>4114.0326599999999</v>
      </c>
      <c r="L51" s="76">
        <v>0.11</v>
      </c>
      <c r="M51" s="76">
        <v>1.49</v>
      </c>
      <c r="N51" s="76">
        <v>0.23</v>
      </c>
    </row>
    <row r="52" spans="2:14">
      <c r="B52" t="s">
        <v>774</v>
      </c>
      <c r="C52" t="s">
        <v>775</v>
      </c>
      <c r="D52" t="s">
        <v>103</v>
      </c>
      <c r="E52" t="s">
        <v>126</v>
      </c>
      <c r="F52" t="s">
        <v>507</v>
      </c>
      <c r="G52" t="s">
        <v>341</v>
      </c>
      <c r="H52" t="s">
        <v>105</v>
      </c>
      <c r="I52" s="76">
        <v>861594</v>
      </c>
      <c r="J52" s="76">
        <v>379.3</v>
      </c>
      <c r="K52" s="76">
        <v>3268.026042</v>
      </c>
      <c r="L52" s="76">
        <v>0.41</v>
      </c>
      <c r="M52" s="76">
        <v>1.18</v>
      </c>
      <c r="N52" s="76">
        <v>0.18</v>
      </c>
    </row>
    <row r="53" spans="2:14">
      <c r="B53" t="s">
        <v>776</v>
      </c>
      <c r="C53" t="s">
        <v>777</v>
      </c>
      <c r="D53" t="s">
        <v>103</v>
      </c>
      <c r="E53" t="s">
        <v>126</v>
      </c>
      <c r="F53" t="s">
        <v>778</v>
      </c>
      <c r="G53" t="s">
        <v>341</v>
      </c>
      <c r="H53" t="s">
        <v>105</v>
      </c>
      <c r="I53" s="76">
        <v>54474.94</v>
      </c>
      <c r="J53" s="76">
        <v>4784</v>
      </c>
      <c r="K53" s="76">
        <v>2606.0811296000002</v>
      </c>
      <c r="L53" s="76">
        <v>0.14000000000000001</v>
      </c>
      <c r="M53" s="76">
        <v>0.94</v>
      </c>
      <c r="N53" s="76">
        <v>0.15</v>
      </c>
    </row>
    <row r="54" spans="2:14">
      <c r="B54" t="s">
        <v>779</v>
      </c>
      <c r="C54" t="s">
        <v>780</v>
      </c>
      <c r="D54" t="s">
        <v>103</v>
      </c>
      <c r="E54" t="s">
        <v>126</v>
      </c>
      <c r="F54" t="s">
        <v>781</v>
      </c>
      <c r="G54" t="s">
        <v>341</v>
      </c>
      <c r="H54" t="s">
        <v>105</v>
      </c>
      <c r="I54" s="76">
        <v>98312</v>
      </c>
      <c r="J54" s="76">
        <v>7135</v>
      </c>
      <c r="K54" s="76">
        <v>7014.5612000000001</v>
      </c>
      <c r="L54" s="76">
        <v>0.78</v>
      </c>
      <c r="M54" s="76">
        <v>2.54</v>
      </c>
      <c r="N54" s="76">
        <v>0.4</v>
      </c>
    </row>
    <row r="55" spans="2:14">
      <c r="B55" t="s">
        <v>782</v>
      </c>
      <c r="C55" t="s">
        <v>783</v>
      </c>
      <c r="D55" t="s">
        <v>103</v>
      </c>
      <c r="E55" t="s">
        <v>126</v>
      </c>
      <c r="F55" t="s">
        <v>350</v>
      </c>
      <c r="G55" t="s">
        <v>341</v>
      </c>
      <c r="H55" t="s">
        <v>105</v>
      </c>
      <c r="I55" s="76">
        <v>4838</v>
      </c>
      <c r="J55" s="76">
        <v>35370</v>
      </c>
      <c r="K55" s="76">
        <v>1711.2005999999999</v>
      </c>
      <c r="L55" s="76">
        <v>7.0000000000000007E-2</v>
      </c>
      <c r="M55" s="76">
        <v>0.62</v>
      </c>
      <c r="N55" s="76">
        <v>0.1</v>
      </c>
    </row>
    <row r="56" spans="2:14">
      <c r="B56" t="s">
        <v>784</v>
      </c>
      <c r="C56" t="s">
        <v>785</v>
      </c>
      <c r="D56" t="s">
        <v>103</v>
      </c>
      <c r="E56" t="s">
        <v>126</v>
      </c>
      <c r="F56" t="s">
        <v>786</v>
      </c>
      <c r="G56" t="s">
        <v>341</v>
      </c>
      <c r="H56" t="s">
        <v>105</v>
      </c>
      <c r="I56" s="76">
        <v>464261</v>
      </c>
      <c r="J56" s="76">
        <v>886.7</v>
      </c>
      <c r="K56" s="76">
        <v>4116.6022869999997</v>
      </c>
      <c r="L56" s="76">
        <v>0.18</v>
      </c>
      <c r="M56" s="76">
        <v>1.49</v>
      </c>
      <c r="N56" s="76">
        <v>0.23</v>
      </c>
    </row>
    <row r="57" spans="2:14">
      <c r="B57" t="s">
        <v>787</v>
      </c>
      <c r="C57" t="s">
        <v>788</v>
      </c>
      <c r="D57" t="s">
        <v>103</v>
      </c>
      <c r="E57" t="s">
        <v>126</v>
      </c>
      <c r="F57" t="s">
        <v>789</v>
      </c>
      <c r="G57" t="s">
        <v>341</v>
      </c>
      <c r="H57" t="s">
        <v>105</v>
      </c>
      <c r="I57" s="76">
        <v>532055</v>
      </c>
      <c r="J57" s="76">
        <v>676.2</v>
      </c>
      <c r="K57" s="76">
        <v>3597.7559099999999</v>
      </c>
      <c r="L57" s="76">
        <v>0.38</v>
      </c>
      <c r="M57" s="76">
        <v>1.3</v>
      </c>
      <c r="N57" s="76">
        <v>0.2</v>
      </c>
    </row>
    <row r="58" spans="2:14">
      <c r="B58" t="s">
        <v>790</v>
      </c>
      <c r="C58" t="s">
        <v>791</v>
      </c>
      <c r="D58" t="s">
        <v>103</v>
      </c>
      <c r="E58" t="s">
        <v>126</v>
      </c>
      <c r="F58" t="s">
        <v>792</v>
      </c>
      <c r="G58" t="s">
        <v>341</v>
      </c>
      <c r="H58" t="s">
        <v>105</v>
      </c>
      <c r="I58" s="76">
        <v>355067</v>
      </c>
      <c r="J58" s="76">
        <v>1305</v>
      </c>
      <c r="K58" s="76">
        <v>4633.62435</v>
      </c>
      <c r="L58" s="76">
        <v>0.22</v>
      </c>
      <c r="M58" s="76">
        <v>1.68</v>
      </c>
      <c r="N58" s="76">
        <v>0.26</v>
      </c>
    </row>
    <row r="59" spans="2:14">
      <c r="B59" t="s">
        <v>793</v>
      </c>
      <c r="C59" t="s">
        <v>794</v>
      </c>
      <c r="D59" t="s">
        <v>103</v>
      </c>
      <c r="E59" t="s">
        <v>126</v>
      </c>
      <c r="F59" t="s">
        <v>402</v>
      </c>
      <c r="G59" t="s">
        <v>341</v>
      </c>
      <c r="H59" t="s">
        <v>105</v>
      </c>
      <c r="I59" s="76">
        <v>304973</v>
      </c>
      <c r="J59" s="76">
        <v>906.8</v>
      </c>
      <c r="K59" s="76">
        <v>2765.4951639999999</v>
      </c>
      <c r="L59" s="76">
        <v>7.0000000000000007E-2</v>
      </c>
      <c r="M59" s="76">
        <v>1</v>
      </c>
      <c r="N59" s="76">
        <v>0.16</v>
      </c>
    </row>
    <row r="60" spans="2:14">
      <c r="B60" t="s">
        <v>795</v>
      </c>
      <c r="C60" t="s">
        <v>796</v>
      </c>
      <c r="D60" t="s">
        <v>103</v>
      </c>
      <c r="E60" t="s">
        <v>126</v>
      </c>
      <c r="F60" t="s">
        <v>797</v>
      </c>
      <c r="G60" t="s">
        <v>128</v>
      </c>
      <c r="H60" t="s">
        <v>105</v>
      </c>
      <c r="I60" s="76">
        <v>296492</v>
      </c>
      <c r="J60" s="76">
        <v>293.60000000000002</v>
      </c>
      <c r="K60" s="76">
        <v>870.50051199999996</v>
      </c>
      <c r="L60" s="76">
        <v>0.08</v>
      </c>
      <c r="M60" s="76">
        <v>0.32</v>
      </c>
      <c r="N60" s="76">
        <v>0.05</v>
      </c>
    </row>
    <row r="61" spans="2:14">
      <c r="B61" t="s">
        <v>798</v>
      </c>
      <c r="C61" t="s">
        <v>799</v>
      </c>
      <c r="D61" t="s">
        <v>103</v>
      </c>
      <c r="E61" t="s">
        <v>126</v>
      </c>
      <c r="F61" t="s">
        <v>800</v>
      </c>
      <c r="G61" t="s">
        <v>131</v>
      </c>
      <c r="H61" t="s">
        <v>105</v>
      </c>
      <c r="I61" s="76">
        <v>216718</v>
      </c>
      <c r="J61" s="76">
        <v>2431</v>
      </c>
      <c r="K61" s="76">
        <v>5268.4145799999997</v>
      </c>
      <c r="L61" s="76">
        <v>0.66</v>
      </c>
      <c r="M61" s="76">
        <v>1.91</v>
      </c>
      <c r="N61" s="76">
        <v>0.3</v>
      </c>
    </row>
    <row r="62" spans="2:14">
      <c r="B62" s="77" t="s">
        <v>801</v>
      </c>
      <c r="E62" s="16"/>
      <c r="F62" s="16"/>
      <c r="G62" s="16"/>
      <c r="I62" s="78">
        <v>6615109</v>
      </c>
      <c r="K62" s="78">
        <v>27634.446382999999</v>
      </c>
      <c r="M62" s="78">
        <v>10.02</v>
      </c>
      <c r="N62" s="78">
        <v>1.56</v>
      </c>
    </row>
    <row r="63" spans="2:14">
      <c r="B63" t="s">
        <v>802</v>
      </c>
      <c r="C63" t="s">
        <v>803</v>
      </c>
      <c r="D63" t="s">
        <v>103</v>
      </c>
      <c r="E63" t="s">
        <v>126</v>
      </c>
      <c r="F63" t="s">
        <v>804</v>
      </c>
      <c r="G63" t="s">
        <v>126</v>
      </c>
      <c r="H63" t="s">
        <v>105</v>
      </c>
      <c r="I63" s="76">
        <v>133956</v>
      </c>
      <c r="J63" s="76">
        <v>1807</v>
      </c>
      <c r="K63" s="76">
        <v>2420.5849199999998</v>
      </c>
      <c r="L63" s="76">
        <v>0</v>
      </c>
      <c r="M63" s="76">
        <v>0.88</v>
      </c>
      <c r="N63" s="76">
        <v>0.14000000000000001</v>
      </c>
    </row>
    <row r="64" spans="2:14">
      <c r="B64" t="s">
        <v>805</v>
      </c>
      <c r="C64" t="s">
        <v>806</v>
      </c>
      <c r="D64" t="s">
        <v>103</v>
      </c>
      <c r="E64" t="s">
        <v>126</v>
      </c>
      <c r="F64" t="s">
        <v>562</v>
      </c>
      <c r="G64" t="s">
        <v>475</v>
      </c>
      <c r="H64" t="s">
        <v>105</v>
      </c>
      <c r="I64" s="76">
        <v>4309499</v>
      </c>
      <c r="J64" s="76">
        <v>227.9</v>
      </c>
      <c r="K64" s="76">
        <v>9821.3482210000002</v>
      </c>
      <c r="L64" s="76">
        <v>2.88</v>
      </c>
      <c r="M64" s="76">
        <v>3.56</v>
      </c>
      <c r="N64" s="76">
        <v>0.55000000000000004</v>
      </c>
    </row>
    <row r="65" spans="2:14">
      <c r="B65" t="s">
        <v>807</v>
      </c>
      <c r="C65" t="s">
        <v>808</v>
      </c>
      <c r="D65" t="s">
        <v>103</v>
      </c>
      <c r="E65" t="s">
        <v>126</v>
      </c>
      <c r="F65" t="s">
        <v>809</v>
      </c>
      <c r="G65" t="s">
        <v>341</v>
      </c>
      <c r="H65" t="s">
        <v>105</v>
      </c>
      <c r="I65" s="76">
        <v>385929</v>
      </c>
      <c r="J65" s="76">
        <v>608.1</v>
      </c>
      <c r="K65" s="76">
        <v>2346.834249</v>
      </c>
      <c r="L65" s="76">
        <v>0.68</v>
      </c>
      <c r="M65" s="76">
        <v>0.85</v>
      </c>
      <c r="N65" s="76">
        <v>0.13</v>
      </c>
    </row>
    <row r="66" spans="2:14">
      <c r="B66" t="s">
        <v>810</v>
      </c>
      <c r="C66" t="s">
        <v>811</v>
      </c>
      <c r="D66" t="s">
        <v>103</v>
      </c>
      <c r="E66" t="s">
        <v>126</v>
      </c>
      <c r="F66" t="s">
        <v>812</v>
      </c>
      <c r="G66" t="s">
        <v>341</v>
      </c>
      <c r="H66" t="s">
        <v>105</v>
      </c>
      <c r="I66" s="76">
        <v>744011</v>
      </c>
      <c r="J66" s="76">
        <v>946.5</v>
      </c>
      <c r="K66" s="76">
        <v>7042.0641150000001</v>
      </c>
      <c r="L66" s="76">
        <v>1.48</v>
      </c>
      <c r="M66" s="76">
        <v>2.5499999999999998</v>
      </c>
      <c r="N66" s="76">
        <v>0.4</v>
      </c>
    </row>
    <row r="67" spans="2:14">
      <c r="B67" t="s">
        <v>813</v>
      </c>
      <c r="C67" t="s">
        <v>814</v>
      </c>
      <c r="D67" t="s">
        <v>103</v>
      </c>
      <c r="E67" t="s">
        <v>126</v>
      </c>
      <c r="F67" t="s">
        <v>815</v>
      </c>
      <c r="G67" t="s">
        <v>341</v>
      </c>
      <c r="H67" t="s">
        <v>105</v>
      </c>
      <c r="I67" s="76">
        <v>453600</v>
      </c>
      <c r="J67" s="76">
        <v>554</v>
      </c>
      <c r="K67" s="76">
        <v>2512.944</v>
      </c>
      <c r="L67" s="76">
        <v>0</v>
      </c>
      <c r="M67" s="76">
        <v>0.91</v>
      </c>
      <c r="N67" s="76">
        <v>0.14000000000000001</v>
      </c>
    </row>
    <row r="68" spans="2:14">
      <c r="B68" t="s">
        <v>816</v>
      </c>
      <c r="C68" t="s">
        <v>817</v>
      </c>
      <c r="D68" t="s">
        <v>103</v>
      </c>
      <c r="E68" t="s">
        <v>126</v>
      </c>
      <c r="F68" t="s">
        <v>818</v>
      </c>
      <c r="G68" t="s">
        <v>341</v>
      </c>
      <c r="H68" t="s">
        <v>105</v>
      </c>
      <c r="I68" s="76">
        <v>5597</v>
      </c>
      <c r="J68" s="76">
        <v>17260</v>
      </c>
      <c r="K68" s="76">
        <v>966.04219999999998</v>
      </c>
      <c r="L68" s="76">
        <v>0.17</v>
      </c>
      <c r="M68" s="76">
        <v>0.35</v>
      </c>
      <c r="N68" s="76">
        <v>0.05</v>
      </c>
    </row>
    <row r="69" spans="2:14">
      <c r="B69" t="s">
        <v>819</v>
      </c>
      <c r="C69" t="s">
        <v>820</v>
      </c>
      <c r="D69" t="s">
        <v>103</v>
      </c>
      <c r="E69" t="s">
        <v>126</v>
      </c>
      <c r="F69" t="s">
        <v>821</v>
      </c>
      <c r="G69" t="s">
        <v>341</v>
      </c>
      <c r="H69" t="s">
        <v>105</v>
      </c>
      <c r="I69" s="76">
        <v>582517</v>
      </c>
      <c r="J69" s="76">
        <v>433.4</v>
      </c>
      <c r="K69" s="76">
        <v>2524.628678</v>
      </c>
      <c r="L69" s="76">
        <v>0.69</v>
      </c>
      <c r="M69" s="76">
        <v>0.92</v>
      </c>
      <c r="N69" s="76">
        <v>0.14000000000000001</v>
      </c>
    </row>
    <row r="70" spans="2:14">
      <c r="B70" s="77" t="s">
        <v>822</v>
      </c>
      <c r="E70" s="16"/>
      <c r="F70" s="16"/>
      <c r="G70" s="16"/>
      <c r="I70" s="78">
        <v>0</v>
      </c>
      <c r="K70" s="78">
        <v>0</v>
      </c>
      <c r="M70" s="78">
        <v>0</v>
      </c>
      <c r="N70" s="78">
        <v>0</v>
      </c>
    </row>
    <row r="71" spans="2:14">
      <c r="B71" t="s">
        <v>213</v>
      </c>
      <c r="C71" t="s">
        <v>213</v>
      </c>
      <c r="E71" s="16"/>
      <c r="F71" s="16"/>
      <c r="G71" t="s">
        <v>213</v>
      </c>
      <c r="H71" t="s">
        <v>213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</row>
    <row r="72" spans="2:14">
      <c r="B72" s="77" t="s">
        <v>218</v>
      </c>
      <c r="E72" s="16"/>
      <c r="F72" s="16"/>
      <c r="G72" s="16"/>
      <c r="I72" s="78">
        <v>252683</v>
      </c>
      <c r="K72" s="78">
        <v>36925.113766080001</v>
      </c>
      <c r="M72" s="78">
        <v>13.39</v>
      </c>
      <c r="N72" s="78">
        <v>2.08</v>
      </c>
    </row>
    <row r="73" spans="2:14">
      <c r="B73" s="77" t="s">
        <v>293</v>
      </c>
      <c r="E73" s="16"/>
      <c r="F73" s="16"/>
      <c r="G73" s="16"/>
      <c r="I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E74" s="16"/>
      <c r="F74" s="16"/>
      <c r="G74" t="s">
        <v>213</v>
      </c>
      <c r="H74" t="s">
        <v>213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s="77" t="s">
        <v>294</v>
      </c>
      <c r="E75" s="16"/>
      <c r="F75" s="16"/>
      <c r="G75" s="16"/>
      <c r="I75" s="78">
        <v>252683</v>
      </c>
      <c r="K75" s="78">
        <v>36925.113766080001</v>
      </c>
      <c r="M75" s="78">
        <v>13.39</v>
      </c>
      <c r="N75" s="78">
        <v>2.08</v>
      </c>
    </row>
    <row r="76" spans="2:14">
      <c r="B76" t="s">
        <v>823</v>
      </c>
      <c r="C76" t="s">
        <v>824</v>
      </c>
      <c r="D76" t="s">
        <v>297</v>
      </c>
      <c r="E76" t="s">
        <v>298</v>
      </c>
      <c r="F76" t="s">
        <v>825</v>
      </c>
      <c r="G76" t="s">
        <v>580</v>
      </c>
      <c r="H76" t="s">
        <v>109</v>
      </c>
      <c r="I76" s="76">
        <v>55313</v>
      </c>
      <c r="J76" s="76">
        <v>1874</v>
      </c>
      <c r="K76" s="76">
        <v>3623.83340752</v>
      </c>
      <c r="L76" s="76">
        <v>0</v>
      </c>
      <c r="M76" s="76">
        <v>1.31</v>
      </c>
      <c r="N76" s="76">
        <v>0.2</v>
      </c>
    </row>
    <row r="77" spans="2:14">
      <c r="B77" t="s">
        <v>826</v>
      </c>
      <c r="C77" t="s">
        <v>827</v>
      </c>
      <c r="D77" t="s">
        <v>297</v>
      </c>
      <c r="E77" t="s">
        <v>298</v>
      </c>
      <c r="F77" t="s">
        <v>828</v>
      </c>
      <c r="G77" t="s">
        <v>829</v>
      </c>
      <c r="H77" t="s">
        <v>109</v>
      </c>
      <c r="I77" s="76">
        <v>3173</v>
      </c>
      <c r="J77" s="76">
        <v>24169</v>
      </c>
      <c r="K77" s="76">
        <v>2681.0207655200002</v>
      </c>
      <c r="L77" s="76">
        <v>0</v>
      </c>
      <c r="M77" s="76">
        <v>0.97</v>
      </c>
      <c r="N77" s="76">
        <v>0.15</v>
      </c>
    </row>
    <row r="78" spans="2:14">
      <c r="B78" t="s">
        <v>830</v>
      </c>
      <c r="C78" t="s">
        <v>831</v>
      </c>
      <c r="D78" t="s">
        <v>297</v>
      </c>
      <c r="E78" t="s">
        <v>298</v>
      </c>
      <c r="F78" t="s">
        <v>832</v>
      </c>
      <c r="G78" t="s">
        <v>575</v>
      </c>
      <c r="H78" t="s">
        <v>109</v>
      </c>
      <c r="I78" s="76">
        <v>11125</v>
      </c>
      <c r="J78" s="76">
        <v>9378</v>
      </c>
      <c r="K78" s="76">
        <v>3647.3855400000002</v>
      </c>
      <c r="L78" s="76">
        <v>0</v>
      </c>
      <c r="M78" s="76">
        <v>1.32</v>
      </c>
      <c r="N78" s="76">
        <v>0.21</v>
      </c>
    </row>
    <row r="79" spans="2:14">
      <c r="B79" t="s">
        <v>833</v>
      </c>
      <c r="C79" t="s">
        <v>834</v>
      </c>
      <c r="D79" t="s">
        <v>297</v>
      </c>
      <c r="E79" t="s">
        <v>298</v>
      </c>
      <c r="F79" t="s">
        <v>835</v>
      </c>
      <c r="G79" t="s">
        <v>836</v>
      </c>
      <c r="H79" t="s">
        <v>109</v>
      </c>
      <c r="I79" s="76">
        <v>7211</v>
      </c>
      <c r="J79" s="76">
        <v>6409</v>
      </c>
      <c r="K79" s="76">
        <v>1615.68685304</v>
      </c>
      <c r="L79" s="76">
        <v>0</v>
      </c>
      <c r="M79" s="76">
        <v>0.59</v>
      </c>
      <c r="N79" s="76">
        <v>0.09</v>
      </c>
    </row>
    <row r="80" spans="2:14">
      <c r="B80" t="s">
        <v>837</v>
      </c>
      <c r="C80" t="s">
        <v>838</v>
      </c>
      <c r="D80" t="s">
        <v>297</v>
      </c>
      <c r="E80" t="s">
        <v>298</v>
      </c>
      <c r="F80" t="s">
        <v>839</v>
      </c>
      <c r="G80" t="s">
        <v>840</v>
      </c>
      <c r="H80" t="s">
        <v>109</v>
      </c>
      <c r="I80" s="76">
        <v>601</v>
      </c>
      <c r="J80" s="76">
        <v>96800</v>
      </c>
      <c r="K80" s="76">
        <v>2033.8609280000001</v>
      </c>
      <c r="L80" s="76">
        <v>0</v>
      </c>
      <c r="M80" s="76">
        <v>0.74</v>
      </c>
      <c r="N80" s="76">
        <v>0.11</v>
      </c>
    </row>
    <row r="81" spans="2:14">
      <c r="B81" t="s">
        <v>841</v>
      </c>
      <c r="C81" t="s">
        <v>842</v>
      </c>
      <c r="D81" t="s">
        <v>297</v>
      </c>
      <c r="E81" t="s">
        <v>298</v>
      </c>
      <c r="F81" t="s">
        <v>843</v>
      </c>
      <c r="G81" t="s">
        <v>840</v>
      </c>
      <c r="H81" t="s">
        <v>109</v>
      </c>
      <c r="I81" s="76">
        <v>52910</v>
      </c>
      <c r="J81" s="76">
        <v>1935</v>
      </c>
      <c r="K81" s="76">
        <v>3579.234516</v>
      </c>
      <c r="L81" s="76">
        <v>0</v>
      </c>
      <c r="M81" s="76">
        <v>1.3</v>
      </c>
      <c r="N81" s="76">
        <v>0.2</v>
      </c>
    </row>
    <row r="82" spans="2:14">
      <c r="B82" t="s">
        <v>844</v>
      </c>
      <c r="C82" t="s">
        <v>845</v>
      </c>
      <c r="D82" t="s">
        <v>297</v>
      </c>
      <c r="E82" t="s">
        <v>298</v>
      </c>
      <c r="F82" t="s">
        <v>846</v>
      </c>
      <c r="G82" t="s">
        <v>847</v>
      </c>
      <c r="H82" t="s">
        <v>109</v>
      </c>
      <c r="I82" s="76">
        <v>44491</v>
      </c>
      <c r="J82" s="76">
        <v>2986</v>
      </c>
      <c r="K82" s="76">
        <v>4644.4404049599998</v>
      </c>
      <c r="L82" s="76">
        <v>0</v>
      </c>
      <c r="M82" s="76">
        <v>1.68</v>
      </c>
      <c r="N82" s="76">
        <v>0.26</v>
      </c>
    </row>
    <row r="83" spans="2:14">
      <c r="B83" t="s">
        <v>848</v>
      </c>
      <c r="C83" t="s">
        <v>849</v>
      </c>
      <c r="D83" t="s">
        <v>297</v>
      </c>
      <c r="E83" t="s">
        <v>298</v>
      </c>
      <c r="F83" t="s">
        <v>850</v>
      </c>
      <c r="G83" t="s">
        <v>300</v>
      </c>
      <c r="H83" t="s">
        <v>109</v>
      </c>
      <c r="I83" s="76">
        <v>23570</v>
      </c>
      <c r="J83" s="76">
        <v>4995</v>
      </c>
      <c r="K83" s="76">
        <v>4115.9159639999998</v>
      </c>
      <c r="L83" s="76">
        <v>0</v>
      </c>
      <c r="M83" s="76">
        <v>1.49</v>
      </c>
      <c r="N83" s="76">
        <v>0.23</v>
      </c>
    </row>
    <row r="84" spans="2:14">
      <c r="B84" t="s">
        <v>851</v>
      </c>
      <c r="C84" t="s">
        <v>852</v>
      </c>
      <c r="D84" t="s">
        <v>853</v>
      </c>
      <c r="E84" t="s">
        <v>298</v>
      </c>
      <c r="F84" t="s">
        <v>854</v>
      </c>
      <c r="G84" t="s">
        <v>300</v>
      </c>
      <c r="H84" t="s">
        <v>109</v>
      </c>
      <c r="I84" s="76">
        <v>10762</v>
      </c>
      <c r="J84" s="76">
        <v>5367</v>
      </c>
      <c r="K84" s="76">
        <v>2019.27750384</v>
      </c>
      <c r="L84" s="76">
        <v>0</v>
      </c>
      <c r="M84" s="76">
        <v>0.73</v>
      </c>
      <c r="N84" s="76">
        <v>0.11</v>
      </c>
    </row>
    <row r="85" spans="2:14">
      <c r="B85" t="s">
        <v>855</v>
      </c>
      <c r="C85" t="s">
        <v>856</v>
      </c>
      <c r="D85" t="s">
        <v>853</v>
      </c>
      <c r="E85" t="s">
        <v>298</v>
      </c>
      <c r="F85" t="s">
        <v>857</v>
      </c>
      <c r="G85" t="s">
        <v>300</v>
      </c>
      <c r="H85" t="s">
        <v>109</v>
      </c>
      <c r="I85" s="76">
        <v>10580</v>
      </c>
      <c r="J85" s="76">
        <v>6960</v>
      </c>
      <c r="K85" s="76">
        <v>2574.3425280000001</v>
      </c>
      <c r="L85" s="76">
        <v>0</v>
      </c>
      <c r="M85" s="76">
        <v>0.93</v>
      </c>
      <c r="N85" s="76">
        <v>0.14000000000000001</v>
      </c>
    </row>
    <row r="86" spans="2:14">
      <c r="B86" t="s">
        <v>858</v>
      </c>
      <c r="C86" t="s">
        <v>859</v>
      </c>
      <c r="D86" t="s">
        <v>853</v>
      </c>
      <c r="E86" t="s">
        <v>298</v>
      </c>
      <c r="F86" t="s">
        <v>860</v>
      </c>
      <c r="G86" t="s">
        <v>861</v>
      </c>
      <c r="H86" t="s">
        <v>109</v>
      </c>
      <c r="I86" s="76">
        <v>795</v>
      </c>
      <c r="J86" s="76">
        <v>92968</v>
      </c>
      <c r="K86" s="76">
        <v>2583.8782176</v>
      </c>
      <c r="L86" s="76">
        <v>0</v>
      </c>
      <c r="M86" s="76">
        <v>0.94</v>
      </c>
      <c r="N86" s="76">
        <v>0.15</v>
      </c>
    </row>
    <row r="87" spans="2:14">
      <c r="B87" t="s">
        <v>862</v>
      </c>
      <c r="C87" t="s">
        <v>863</v>
      </c>
      <c r="D87" t="s">
        <v>297</v>
      </c>
      <c r="E87" t="s">
        <v>298</v>
      </c>
      <c r="F87" t="s">
        <v>864</v>
      </c>
      <c r="G87" t="s">
        <v>861</v>
      </c>
      <c r="H87" t="s">
        <v>109</v>
      </c>
      <c r="I87" s="76">
        <v>30060</v>
      </c>
      <c r="J87" s="76">
        <v>2000</v>
      </c>
      <c r="K87" s="76">
        <v>2101.7952</v>
      </c>
      <c r="L87" s="76">
        <v>0</v>
      </c>
      <c r="M87" s="76">
        <v>0.76</v>
      </c>
      <c r="N87" s="76">
        <v>0.12</v>
      </c>
    </row>
    <row r="88" spans="2:14">
      <c r="B88" t="s">
        <v>865</v>
      </c>
      <c r="C88" t="s">
        <v>866</v>
      </c>
      <c r="D88" t="s">
        <v>297</v>
      </c>
      <c r="E88" t="s">
        <v>298</v>
      </c>
      <c r="F88" t="s">
        <v>867</v>
      </c>
      <c r="G88" t="s">
        <v>840</v>
      </c>
      <c r="H88" t="s">
        <v>109</v>
      </c>
      <c r="I88" s="76">
        <v>2092</v>
      </c>
      <c r="J88" s="76">
        <v>23305</v>
      </c>
      <c r="K88" s="76">
        <v>1704.4419376000001</v>
      </c>
      <c r="L88" s="76">
        <v>0</v>
      </c>
      <c r="M88" s="76">
        <v>0.62</v>
      </c>
      <c r="N88" s="76">
        <v>0.1</v>
      </c>
    </row>
    <row r="89" spans="2:14">
      <c r="B89" t="s">
        <v>220</v>
      </c>
      <c r="E89" s="16"/>
      <c r="F89" s="16"/>
      <c r="G89" s="16"/>
    </row>
    <row r="90" spans="2:14">
      <c r="B90" t="s">
        <v>288</v>
      </c>
      <c r="E90" s="16"/>
      <c r="F90" s="16"/>
      <c r="G90" s="16"/>
    </row>
    <row r="91" spans="2:14">
      <c r="B91" t="s">
        <v>289</v>
      </c>
      <c r="E91" s="16"/>
      <c r="F91" s="16"/>
      <c r="G91" s="16"/>
    </row>
    <row r="92" spans="2:14">
      <c r="B92" t="s">
        <v>290</v>
      </c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activeCell="F67" sqref="F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20023807</v>
      </c>
      <c r="I11" s="7"/>
      <c r="J11" s="75">
        <v>0</v>
      </c>
      <c r="K11" s="75">
        <v>390367.66327891999</v>
      </c>
      <c r="L11" s="7"/>
      <c r="M11" s="75">
        <v>100</v>
      </c>
      <c r="N11" s="75">
        <v>21.98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19650145</v>
      </c>
      <c r="J12" s="78">
        <v>0</v>
      </c>
      <c r="K12" s="78">
        <v>314290.02224899997</v>
      </c>
      <c r="M12" s="78">
        <v>80.510000000000005</v>
      </c>
      <c r="N12" s="78">
        <v>17.7</v>
      </c>
    </row>
    <row r="13" spans="2:63">
      <c r="B13" s="77" t="s">
        <v>868</v>
      </c>
      <c r="D13" s="16"/>
      <c r="E13" s="16"/>
      <c r="F13" s="16"/>
      <c r="G13" s="16"/>
      <c r="H13" s="78">
        <v>5158921</v>
      </c>
      <c r="J13" s="78">
        <v>0</v>
      </c>
      <c r="K13" s="78">
        <v>44843.049416000002</v>
      </c>
      <c r="M13" s="78">
        <v>11.49</v>
      </c>
      <c r="N13" s="78">
        <v>2.5299999999999998</v>
      </c>
    </row>
    <row r="14" spans="2:63">
      <c r="B14" t="s">
        <v>869</v>
      </c>
      <c r="C14" t="s">
        <v>870</v>
      </c>
      <c r="D14" t="s">
        <v>103</v>
      </c>
      <c r="E14" t="s">
        <v>871</v>
      </c>
      <c r="F14" t="s">
        <v>872</v>
      </c>
      <c r="G14" t="s">
        <v>105</v>
      </c>
      <c r="H14" s="76">
        <v>530000</v>
      </c>
      <c r="I14" s="76">
        <v>1637</v>
      </c>
      <c r="J14" s="76">
        <v>0</v>
      </c>
      <c r="K14" s="76">
        <v>8676.1</v>
      </c>
      <c r="L14" s="76">
        <v>0.71</v>
      </c>
      <c r="M14" s="76">
        <v>2.2200000000000002</v>
      </c>
      <c r="N14" s="76">
        <v>0.49</v>
      </c>
    </row>
    <row r="15" spans="2:63">
      <c r="B15" t="s">
        <v>873</v>
      </c>
      <c r="C15" t="s">
        <v>874</v>
      </c>
      <c r="D15" t="s">
        <v>103</v>
      </c>
      <c r="E15" t="s">
        <v>871</v>
      </c>
      <c r="F15" t="s">
        <v>872</v>
      </c>
      <c r="G15" t="s">
        <v>105</v>
      </c>
      <c r="H15" s="76">
        <v>700000</v>
      </c>
      <c r="I15" s="76">
        <v>704.7</v>
      </c>
      <c r="J15" s="76">
        <v>0</v>
      </c>
      <c r="K15" s="76">
        <v>4932.8999999999996</v>
      </c>
      <c r="L15" s="76">
        <v>0.97</v>
      </c>
      <c r="M15" s="76">
        <v>1.26</v>
      </c>
      <c r="N15" s="76">
        <v>0.28000000000000003</v>
      </c>
    </row>
    <row r="16" spans="2:63">
      <c r="B16" t="s">
        <v>875</v>
      </c>
      <c r="C16" t="s">
        <v>876</v>
      </c>
      <c r="D16" t="s">
        <v>103</v>
      </c>
      <c r="E16" t="s">
        <v>871</v>
      </c>
      <c r="F16" t="s">
        <v>872</v>
      </c>
      <c r="G16" t="s">
        <v>105</v>
      </c>
      <c r="H16" s="76">
        <v>587339</v>
      </c>
      <c r="I16" s="76">
        <v>1434</v>
      </c>
      <c r="J16" s="76">
        <v>0</v>
      </c>
      <c r="K16" s="76">
        <v>8422.4412599999996</v>
      </c>
      <c r="L16" s="76">
        <v>0.69</v>
      </c>
      <c r="M16" s="76">
        <v>2.16</v>
      </c>
      <c r="N16" s="76">
        <v>0.47</v>
      </c>
    </row>
    <row r="17" spans="2:14">
      <c r="B17" t="s">
        <v>877</v>
      </c>
      <c r="C17" t="s">
        <v>878</v>
      </c>
      <c r="D17" t="s">
        <v>103</v>
      </c>
      <c r="E17" t="s">
        <v>879</v>
      </c>
      <c r="F17" t="s">
        <v>872</v>
      </c>
      <c r="G17" t="s">
        <v>105</v>
      </c>
      <c r="H17" s="76">
        <v>1587406</v>
      </c>
      <c r="I17" s="76">
        <v>95.1</v>
      </c>
      <c r="J17" s="76">
        <v>0</v>
      </c>
      <c r="K17" s="76">
        <v>1509.623106</v>
      </c>
      <c r="L17" s="76">
        <v>0</v>
      </c>
      <c r="M17" s="76">
        <v>0.39</v>
      </c>
      <c r="N17" s="76">
        <v>0.09</v>
      </c>
    </row>
    <row r="18" spans="2:14">
      <c r="B18" t="s">
        <v>880</v>
      </c>
      <c r="C18" t="s">
        <v>881</v>
      </c>
      <c r="D18" t="s">
        <v>103</v>
      </c>
      <c r="E18" t="s">
        <v>882</v>
      </c>
      <c r="F18" t="s">
        <v>872</v>
      </c>
      <c r="G18" t="s">
        <v>105</v>
      </c>
      <c r="H18" s="76">
        <v>272899</v>
      </c>
      <c r="I18" s="76">
        <v>1279</v>
      </c>
      <c r="J18" s="76">
        <v>0</v>
      </c>
      <c r="K18" s="76">
        <v>3490.3782099999999</v>
      </c>
      <c r="L18" s="76">
        <v>0.55000000000000004</v>
      </c>
      <c r="M18" s="76">
        <v>0.89</v>
      </c>
      <c r="N18" s="76">
        <v>0.2</v>
      </c>
    </row>
    <row r="19" spans="2:14">
      <c r="B19" t="s">
        <v>883</v>
      </c>
      <c r="C19" t="s">
        <v>884</v>
      </c>
      <c r="D19" t="s">
        <v>103</v>
      </c>
      <c r="E19" t="s">
        <v>885</v>
      </c>
      <c r="F19" t="s">
        <v>872</v>
      </c>
      <c r="G19" t="s">
        <v>105</v>
      </c>
      <c r="H19" s="76">
        <v>87000</v>
      </c>
      <c r="I19" s="76">
        <v>9383</v>
      </c>
      <c r="J19" s="76">
        <v>0</v>
      </c>
      <c r="K19" s="76">
        <v>8163.21</v>
      </c>
      <c r="L19" s="76">
        <v>0.11</v>
      </c>
      <c r="M19" s="76">
        <v>2.09</v>
      </c>
      <c r="N19" s="76">
        <v>0.46</v>
      </c>
    </row>
    <row r="20" spans="2:14">
      <c r="B20" t="s">
        <v>886</v>
      </c>
      <c r="C20" t="s">
        <v>887</v>
      </c>
      <c r="D20" t="s">
        <v>103</v>
      </c>
      <c r="E20" t="s">
        <v>888</v>
      </c>
      <c r="F20" t="s">
        <v>872</v>
      </c>
      <c r="G20" t="s">
        <v>105</v>
      </c>
      <c r="H20" s="76">
        <v>1394277</v>
      </c>
      <c r="I20" s="76">
        <v>692</v>
      </c>
      <c r="J20" s="76">
        <v>0</v>
      </c>
      <c r="K20" s="76">
        <v>9648.3968399999994</v>
      </c>
      <c r="L20" s="76">
        <v>0.25</v>
      </c>
      <c r="M20" s="76">
        <v>2.4700000000000002</v>
      </c>
      <c r="N20" s="76">
        <v>0.54</v>
      </c>
    </row>
    <row r="21" spans="2:14">
      <c r="B21" s="77" t="s">
        <v>889</v>
      </c>
      <c r="D21" s="16"/>
      <c r="E21" s="16"/>
      <c r="F21" s="16"/>
      <c r="G21" s="16"/>
      <c r="H21" s="78">
        <v>13318537</v>
      </c>
      <c r="J21" s="78">
        <v>0</v>
      </c>
      <c r="K21" s="78">
        <v>230934.10607000001</v>
      </c>
      <c r="M21" s="78">
        <v>59.16</v>
      </c>
      <c r="N21" s="78">
        <v>13</v>
      </c>
    </row>
    <row r="22" spans="2:14">
      <c r="B22" t="s">
        <v>890</v>
      </c>
      <c r="C22" t="s">
        <v>891</v>
      </c>
      <c r="D22" t="s">
        <v>103</v>
      </c>
      <c r="E22" t="s">
        <v>871</v>
      </c>
      <c r="F22" t="s">
        <v>872</v>
      </c>
      <c r="G22" t="s">
        <v>109</v>
      </c>
      <c r="H22" s="76">
        <v>290388</v>
      </c>
      <c r="I22" s="76">
        <v>2064</v>
      </c>
      <c r="J22" s="76">
        <v>0</v>
      </c>
      <c r="K22" s="76">
        <v>5993.6083200000003</v>
      </c>
      <c r="L22" s="76">
        <v>0.28999999999999998</v>
      </c>
      <c r="M22" s="76">
        <v>1.54</v>
      </c>
      <c r="N22" s="76">
        <v>0.34</v>
      </c>
    </row>
    <row r="23" spans="2:14">
      <c r="B23" t="s">
        <v>892</v>
      </c>
      <c r="C23" t="s">
        <v>893</v>
      </c>
      <c r="D23" t="s">
        <v>103</v>
      </c>
      <c r="E23" t="s">
        <v>871</v>
      </c>
      <c r="F23" t="s">
        <v>872</v>
      </c>
      <c r="G23" t="s">
        <v>105</v>
      </c>
      <c r="H23" s="76">
        <v>597741</v>
      </c>
      <c r="I23" s="76">
        <v>1212</v>
      </c>
      <c r="J23" s="76">
        <v>0</v>
      </c>
      <c r="K23" s="76">
        <v>7244.6209200000003</v>
      </c>
      <c r="L23" s="76">
        <v>3.91</v>
      </c>
      <c r="M23" s="76">
        <v>1.86</v>
      </c>
      <c r="N23" s="76">
        <v>0.41</v>
      </c>
    </row>
    <row r="24" spans="2:14">
      <c r="B24" t="s">
        <v>894</v>
      </c>
      <c r="C24" t="s">
        <v>895</v>
      </c>
      <c r="D24" t="s">
        <v>103</v>
      </c>
      <c r="E24" t="s">
        <v>882</v>
      </c>
      <c r="F24" t="s">
        <v>872</v>
      </c>
      <c r="G24" t="s">
        <v>109</v>
      </c>
      <c r="H24" s="76">
        <v>70795</v>
      </c>
      <c r="I24" s="76">
        <v>8235</v>
      </c>
      <c r="J24" s="76">
        <v>0</v>
      </c>
      <c r="K24" s="76">
        <v>5829.9682499999999</v>
      </c>
      <c r="L24" s="76">
        <v>0.47</v>
      </c>
      <c r="M24" s="76">
        <v>1.49</v>
      </c>
      <c r="N24" s="76">
        <v>0.33</v>
      </c>
    </row>
    <row r="25" spans="2:14">
      <c r="B25" t="s">
        <v>896</v>
      </c>
      <c r="C25" t="s">
        <v>897</v>
      </c>
      <c r="D25" t="s">
        <v>103</v>
      </c>
      <c r="E25" t="s">
        <v>882</v>
      </c>
      <c r="F25" t="s">
        <v>872</v>
      </c>
      <c r="G25" t="s">
        <v>105</v>
      </c>
      <c r="H25" s="76">
        <v>293798</v>
      </c>
      <c r="I25" s="76">
        <v>3923</v>
      </c>
      <c r="J25" s="76">
        <v>0</v>
      </c>
      <c r="K25" s="76">
        <v>11525.695540000001</v>
      </c>
      <c r="L25" s="76">
        <v>1.76</v>
      </c>
      <c r="M25" s="76">
        <v>2.95</v>
      </c>
      <c r="N25" s="76">
        <v>0.65</v>
      </c>
    </row>
    <row r="26" spans="2:14">
      <c r="B26" t="s">
        <v>898</v>
      </c>
      <c r="C26" t="s">
        <v>899</v>
      </c>
      <c r="D26" t="s">
        <v>103</v>
      </c>
      <c r="E26" t="s">
        <v>882</v>
      </c>
      <c r="F26" t="s">
        <v>872</v>
      </c>
      <c r="G26" t="s">
        <v>105</v>
      </c>
      <c r="H26" s="76">
        <v>131558</v>
      </c>
      <c r="I26" s="76">
        <v>11980</v>
      </c>
      <c r="J26" s="76">
        <v>0</v>
      </c>
      <c r="K26" s="76">
        <v>15760.6484</v>
      </c>
      <c r="L26" s="76">
        <v>0.56999999999999995</v>
      </c>
      <c r="M26" s="76">
        <v>4.04</v>
      </c>
      <c r="N26" s="76">
        <v>0.89</v>
      </c>
    </row>
    <row r="27" spans="2:14">
      <c r="B27" t="s">
        <v>900</v>
      </c>
      <c r="C27" t="s">
        <v>901</v>
      </c>
      <c r="D27" t="s">
        <v>103</v>
      </c>
      <c r="E27" t="s">
        <v>882</v>
      </c>
      <c r="F27" t="s">
        <v>872</v>
      </c>
      <c r="G27" t="s">
        <v>105</v>
      </c>
      <c r="H27" s="76">
        <v>413859</v>
      </c>
      <c r="I27" s="76">
        <v>3961</v>
      </c>
      <c r="J27" s="76">
        <v>0</v>
      </c>
      <c r="K27" s="76">
        <v>16392.954989999998</v>
      </c>
      <c r="L27" s="76">
        <v>0.62</v>
      </c>
      <c r="M27" s="76">
        <v>4.2</v>
      </c>
      <c r="N27" s="76">
        <v>0.92</v>
      </c>
    </row>
    <row r="28" spans="2:14">
      <c r="B28" t="s">
        <v>902</v>
      </c>
      <c r="C28" t="s">
        <v>903</v>
      </c>
      <c r="D28" t="s">
        <v>103</v>
      </c>
      <c r="E28" t="s">
        <v>882</v>
      </c>
      <c r="F28" t="s">
        <v>872</v>
      </c>
      <c r="G28" t="s">
        <v>105</v>
      </c>
      <c r="H28" s="76">
        <v>92132</v>
      </c>
      <c r="I28" s="76">
        <v>27160</v>
      </c>
      <c r="J28" s="76">
        <v>0</v>
      </c>
      <c r="K28" s="76">
        <v>25023.051200000002</v>
      </c>
      <c r="L28" s="76">
        <v>0.74</v>
      </c>
      <c r="M28" s="76">
        <v>6.41</v>
      </c>
      <c r="N28" s="76">
        <v>1.41</v>
      </c>
    </row>
    <row r="29" spans="2:14">
      <c r="B29" t="s">
        <v>904</v>
      </c>
      <c r="C29" t="s">
        <v>905</v>
      </c>
      <c r="D29" t="s">
        <v>103</v>
      </c>
      <c r="E29" t="s">
        <v>885</v>
      </c>
      <c r="F29" t="s">
        <v>872</v>
      </c>
      <c r="G29" t="s">
        <v>105</v>
      </c>
      <c r="H29" s="76">
        <v>99176</v>
      </c>
      <c r="I29" s="76">
        <v>2684</v>
      </c>
      <c r="J29" s="76">
        <v>0</v>
      </c>
      <c r="K29" s="76">
        <v>2661.88384</v>
      </c>
      <c r="L29" s="76">
        <v>0.09</v>
      </c>
      <c r="M29" s="76">
        <v>0.68</v>
      </c>
      <c r="N29" s="76">
        <v>0.15</v>
      </c>
    </row>
    <row r="30" spans="2:14">
      <c r="B30" t="s">
        <v>906</v>
      </c>
      <c r="C30" t="s">
        <v>907</v>
      </c>
      <c r="D30" t="s">
        <v>103</v>
      </c>
      <c r="E30" t="s">
        <v>885</v>
      </c>
      <c r="F30" t="s">
        <v>872</v>
      </c>
      <c r="G30" t="s">
        <v>105</v>
      </c>
      <c r="H30" s="76">
        <v>1020000</v>
      </c>
      <c r="I30" s="76">
        <v>2394</v>
      </c>
      <c r="J30" s="76">
        <v>0</v>
      </c>
      <c r="K30" s="76">
        <v>24418.799999999999</v>
      </c>
      <c r="L30" s="76">
        <v>1.7</v>
      </c>
      <c r="M30" s="76">
        <v>6.26</v>
      </c>
      <c r="N30" s="76">
        <v>1.38</v>
      </c>
    </row>
    <row r="31" spans="2:14">
      <c r="B31" t="s">
        <v>908</v>
      </c>
      <c r="C31" t="s">
        <v>909</v>
      </c>
      <c r="D31" t="s">
        <v>103</v>
      </c>
      <c r="E31" t="s">
        <v>885</v>
      </c>
      <c r="F31" t="s">
        <v>872</v>
      </c>
      <c r="G31" t="s">
        <v>105</v>
      </c>
      <c r="H31" s="76">
        <v>59672</v>
      </c>
      <c r="I31" s="76">
        <v>12010</v>
      </c>
      <c r="J31" s="76">
        <v>0</v>
      </c>
      <c r="K31" s="76">
        <v>7166.6072000000004</v>
      </c>
      <c r="L31" s="76">
        <v>0.39</v>
      </c>
      <c r="M31" s="76">
        <v>1.84</v>
      </c>
      <c r="N31" s="76">
        <v>0.4</v>
      </c>
    </row>
    <row r="32" spans="2:14">
      <c r="B32" t="s">
        <v>910</v>
      </c>
      <c r="C32" t="s">
        <v>911</v>
      </c>
      <c r="D32" t="s">
        <v>103</v>
      </c>
      <c r="E32" t="s">
        <v>885</v>
      </c>
      <c r="F32" t="s">
        <v>872</v>
      </c>
      <c r="G32" t="s">
        <v>109</v>
      </c>
      <c r="H32" s="76">
        <v>76164</v>
      </c>
      <c r="I32" s="76">
        <v>18930</v>
      </c>
      <c r="J32" s="76">
        <v>0</v>
      </c>
      <c r="K32" s="76">
        <v>14417.8452</v>
      </c>
      <c r="L32" s="76">
        <v>0.56000000000000005</v>
      </c>
      <c r="M32" s="76">
        <v>3.69</v>
      </c>
      <c r="N32" s="76">
        <v>0.81</v>
      </c>
    </row>
    <row r="33" spans="2:14">
      <c r="B33" t="s">
        <v>912</v>
      </c>
      <c r="C33" t="s">
        <v>913</v>
      </c>
      <c r="D33" t="s">
        <v>103</v>
      </c>
      <c r="E33" t="s">
        <v>885</v>
      </c>
      <c r="F33" t="s">
        <v>872</v>
      </c>
      <c r="G33" t="s">
        <v>105</v>
      </c>
      <c r="H33" s="76">
        <v>40848</v>
      </c>
      <c r="I33" s="76">
        <v>8683</v>
      </c>
      <c r="J33" s="76">
        <v>0</v>
      </c>
      <c r="K33" s="76">
        <v>3546.8318399999998</v>
      </c>
      <c r="L33" s="76">
        <v>1.54</v>
      </c>
      <c r="M33" s="76">
        <v>0.91</v>
      </c>
      <c r="N33" s="76">
        <v>0.2</v>
      </c>
    </row>
    <row r="34" spans="2:14">
      <c r="B34" t="s">
        <v>914</v>
      </c>
      <c r="C34" t="s">
        <v>915</v>
      </c>
      <c r="D34" t="s">
        <v>103</v>
      </c>
      <c r="E34" t="s">
        <v>916</v>
      </c>
      <c r="F34" t="s">
        <v>872</v>
      </c>
      <c r="G34" t="s">
        <v>113</v>
      </c>
      <c r="H34" s="76">
        <v>195027</v>
      </c>
      <c r="I34" s="76">
        <v>4768</v>
      </c>
      <c r="J34" s="76">
        <v>0</v>
      </c>
      <c r="K34" s="76">
        <v>9298.8873600000006</v>
      </c>
      <c r="L34" s="76">
        <v>1.67</v>
      </c>
      <c r="M34" s="76">
        <v>2.38</v>
      </c>
      <c r="N34" s="76">
        <v>0.52</v>
      </c>
    </row>
    <row r="35" spans="2:14">
      <c r="B35" t="s">
        <v>917</v>
      </c>
      <c r="C35" t="s">
        <v>918</v>
      </c>
      <c r="D35" t="s">
        <v>103</v>
      </c>
      <c r="E35" t="s">
        <v>888</v>
      </c>
      <c r="F35" t="s">
        <v>872</v>
      </c>
      <c r="G35" t="s">
        <v>105</v>
      </c>
      <c r="H35" s="76">
        <v>83600</v>
      </c>
      <c r="I35" s="76">
        <v>12430</v>
      </c>
      <c r="J35" s="76">
        <v>0</v>
      </c>
      <c r="K35" s="76">
        <v>10391.48</v>
      </c>
      <c r="L35" s="76">
        <v>1.17</v>
      </c>
      <c r="M35" s="76">
        <v>2.66</v>
      </c>
      <c r="N35" s="76">
        <v>0.59</v>
      </c>
    </row>
    <row r="36" spans="2:14">
      <c r="B36" t="s">
        <v>919</v>
      </c>
      <c r="C36" t="s">
        <v>920</v>
      </c>
      <c r="D36" t="s">
        <v>103</v>
      </c>
      <c r="E36" t="s">
        <v>888</v>
      </c>
      <c r="F36" t="s">
        <v>872</v>
      </c>
      <c r="G36" t="s">
        <v>105</v>
      </c>
      <c r="H36" s="76">
        <v>57015</v>
      </c>
      <c r="I36" s="76">
        <v>12000</v>
      </c>
      <c r="J36" s="76">
        <v>0</v>
      </c>
      <c r="K36" s="76">
        <v>6841.8</v>
      </c>
      <c r="L36" s="76">
        <v>0.52</v>
      </c>
      <c r="M36" s="76">
        <v>1.75</v>
      </c>
      <c r="N36" s="76">
        <v>0.39</v>
      </c>
    </row>
    <row r="37" spans="2:14">
      <c r="B37" t="s">
        <v>921</v>
      </c>
      <c r="C37" t="s">
        <v>922</v>
      </c>
      <c r="D37" t="s">
        <v>103</v>
      </c>
      <c r="E37" t="s">
        <v>888</v>
      </c>
      <c r="F37" t="s">
        <v>872</v>
      </c>
      <c r="G37" t="s">
        <v>105</v>
      </c>
      <c r="H37" s="76">
        <v>761108</v>
      </c>
      <c r="I37" s="76">
        <v>1439</v>
      </c>
      <c r="J37" s="76">
        <v>0</v>
      </c>
      <c r="K37" s="76">
        <v>10952.34412</v>
      </c>
      <c r="L37" s="76">
        <v>0.75</v>
      </c>
      <c r="M37" s="76">
        <v>2.81</v>
      </c>
      <c r="N37" s="76">
        <v>0.62</v>
      </c>
    </row>
    <row r="38" spans="2:14">
      <c r="B38" t="s">
        <v>923</v>
      </c>
      <c r="C38" t="s">
        <v>924</v>
      </c>
      <c r="D38" t="s">
        <v>103</v>
      </c>
      <c r="E38" t="s">
        <v>888</v>
      </c>
      <c r="F38" t="s">
        <v>872</v>
      </c>
      <c r="G38" t="s">
        <v>105</v>
      </c>
      <c r="H38" s="76">
        <v>188043</v>
      </c>
      <c r="I38" s="76">
        <v>5663</v>
      </c>
      <c r="J38" s="76">
        <v>0</v>
      </c>
      <c r="K38" s="76">
        <v>10648.87509</v>
      </c>
      <c r="L38" s="76">
        <v>1.1499999999999999</v>
      </c>
      <c r="M38" s="76">
        <v>2.73</v>
      </c>
      <c r="N38" s="76">
        <v>0.6</v>
      </c>
    </row>
    <row r="39" spans="2:14">
      <c r="B39" t="s">
        <v>925</v>
      </c>
      <c r="C39" t="s">
        <v>926</v>
      </c>
      <c r="D39" t="s">
        <v>103</v>
      </c>
      <c r="E39" t="s">
        <v>888</v>
      </c>
      <c r="F39" t="s">
        <v>872</v>
      </c>
      <c r="G39" t="s">
        <v>109</v>
      </c>
      <c r="H39" s="76">
        <v>664838</v>
      </c>
      <c r="I39" s="76">
        <v>1028</v>
      </c>
      <c r="J39" s="76">
        <v>0</v>
      </c>
      <c r="K39" s="76">
        <v>6834.5346399999999</v>
      </c>
      <c r="L39" s="76">
        <v>1.89</v>
      </c>
      <c r="M39" s="76">
        <v>1.75</v>
      </c>
      <c r="N39" s="76">
        <v>0.38</v>
      </c>
    </row>
    <row r="40" spans="2:14">
      <c r="B40" t="s">
        <v>927</v>
      </c>
      <c r="C40" t="s">
        <v>928</v>
      </c>
      <c r="D40" t="s">
        <v>103</v>
      </c>
      <c r="E40" t="s">
        <v>888</v>
      </c>
      <c r="F40" t="s">
        <v>872</v>
      </c>
      <c r="G40" t="s">
        <v>105</v>
      </c>
      <c r="H40" s="76">
        <v>7928519</v>
      </c>
      <c r="I40" s="76">
        <v>208</v>
      </c>
      <c r="J40" s="76">
        <v>0</v>
      </c>
      <c r="K40" s="76">
        <v>16491.319520000001</v>
      </c>
      <c r="L40" s="76">
        <v>4.84</v>
      </c>
      <c r="M40" s="76">
        <v>4.22</v>
      </c>
      <c r="N40" s="76">
        <v>0.93</v>
      </c>
    </row>
    <row r="41" spans="2:14">
      <c r="B41" t="s">
        <v>929</v>
      </c>
      <c r="C41" t="s">
        <v>930</v>
      </c>
      <c r="D41" t="s">
        <v>103</v>
      </c>
      <c r="E41" t="s">
        <v>888</v>
      </c>
      <c r="F41" t="s">
        <v>872</v>
      </c>
      <c r="G41" t="s">
        <v>105</v>
      </c>
      <c r="H41" s="76">
        <v>150732</v>
      </c>
      <c r="I41" s="76">
        <v>9995</v>
      </c>
      <c r="J41" s="76">
        <v>0</v>
      </c>
      <c r="K41" s="76">
        <v>15065.663399999999</v>
      </c>
      <c r="L41" s="76">
        <v>4.09</v>
      </c>
      <c r="M41" s="76">
        <v>3.86</v>
      </c>
      <c r="N41" s="76">
        <v>0.85</v>
      </c>
    </row>
    <row r="42" spans="2:14">
      <c r="B42" t="s">
        <v>931</v>
      </c>
      <c r="C42" t="s">
        <v>932</v>
      </c>
      <c r="D42" t="s">
        <v>103</v>
      </c>
      <c r="E42" t="s">
        <v>888</v>
      </c>
      <c r="F42" t="s">
        <v>872</v>
      </c>
      <c r="G42" t="s">
        <v>105</v>
      </c>
      <c r="H42" s="76">
        <v>103524</v>
      </c>
      <c r="I42" s="76">
        <v>4276</v>
      </c>
      <c r="J42" s="76">
        <v>0</v>
      </c>
      <c r="K42" s="76">
        <v>4426.68624</v>
      </c>
      <c r="L42" s="76">
        <v>1.48</v>
      </c>
      <c r="M42" s="76">
        <v>1.1299999999999999</v>
      </c>
      <c r="N42" s="76">
        <v>0.25</v>
      </c>
    </row>
    <row r="43" spans="2:14">
      <c r="B43" s="77" t="s">
        <v>933</v>
      </c>
      <c r="D43" s="16"/>
      <c r="E43" s="16"/>
      <c r="F43" s="16"/>
      <c r="G43" s="16"/>
      <c r="H43" s="78">
        <v>1172687</v>
      </c>
      <c r="J43" s="78">
        <v>0</v>
      </c>
      <c r="K43" s="78">
        <v>38512.866762999998</v>
      </c>
      <c r="M43" s="78">
        <v>9.8699999999999992</v>
      </c>
      <c r="N43" s="78">
        <v>2.17</v>
      </c>
    </row>
    <row r="44" spans="2:14">
      <c r="B44" t="s">
        <v>934</v>
      </c>
      <c r="C44" t="s">
        <v>935</v>
      </c>
      <c r="D44" t="s">
        <v>103</v>
      </c>
      <c r="E44" t="s">
        <v>882</v>
      </c>
      <c r="F44" t="s">
        <v>872</v>
      </c>
      <c r="G44" t="s">
        <v>105</v>
      </c>
      <c r="H44" s="76">
        <v>640000</v>
      </c>
      <c r="I44" s="76">
        <v>3241.92</v>
      </c>
      <c r="J44" s="76">
        <v>0</v>
      </c>
      <c r="K44" s="76">
        <v>20748.288</v>
      </c>
      <c r="L44" s="76">
        <v>2.17</v>
      </c>
      <c r="M44" s="76">
        <v>5.32</v>
      </c>
      <c r="N44" s="76">
        <v>1.17</v>
      </c>
    </row>
    <row r="45" spans="2:14">
      <c r="B45" t="s">
        <v>936</v>
      </c>
      <c r="C45" t="s">
        <v>937</v>
      </c>
      <c r="D45" t="s">
        <v>103</v>
      </c>
      <c r="E45" t="s">
        <v>882</v>
      </c>
      <c r="F45" t="s">
        <v>872</v>
      </c>
      <c r="G45" t="s">
        <v>105</v>
      </c>
      <c r="H45" s="76">
        <v>532687</v>
      </c>
      <c r="I45" s="76">
        <v>3334.9</v>
      </c>
      <c r="J45" s="76">
        <v>0</v>
      </c>
      <c r="K45" s="76">
        <v>17764.578763000001</v>
      </c>
      <c r="L45" s="76">
        <v>2.68</v>
      </c>
      <c r="M45" s="76">
        <v>4.55</v>
      </c>
      <c r="N45" s="76">
        <v>1</v>
      </c>
    </row>
    <row r="46" spans="2:14">
      <c r="B46" s="77" t="s">
        <v>938</v>
      </c>
      <c r="D46" s="16"/>
      <c r="E46" s="16"/>
      <c r="F46" s="16"/>
      <c r="G46" s="16"/>
      <c r="H46" s="78">
        <v>0</v>
      </c>
      <c r="J46" s="78">
        <v>0</v>
      </c>
      <c r="K46" s="78">
        <v>0</v>
      </c>
      <c r="M46" s="78">
        <v>0</v>
      </c>
      <c r="N46" s="78">
        <v>0</v>
      </c>
    </row>
    <row r="47" spans="2:14">
      <c r="B47" t="s">
        <v>213</v>
      </c>
      <c r="C47" t="s">
        <v>213</v>
      </c>
      <c r="D47" s="16"/>
      <c r="E47" s="16"/>
      <c r="F47" t="s">
        <v>213</v>
      </c>
      <c r="G47" t="s">
        <v>213</v>
      </c>
      <c r="H47" s="76">
        <v>0</v>
      </c>
      <c r="I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2:14">
      <c r="B48" s="77" t="s">
        <v>571</v>
      </c>
      <c r="D48" s="16"/>
      <c r="E48" s="16"/>
      <c r="F48" s="16"/>
      <c r="G48" s="16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t="s">
        <v>213</v>
      </c>
      <c r="C49" t="s">
        <v>213</v>
      </c>
      <c r="D49" s="16"/>
      <c r="E49" s="16"/>
      <c r="F49" t="s">
        <v>213</v>
      </c>
      <c r="G49" t="s">
        <v>213</v>
      </c>
      <c r="H49" s="76">
        <v>0</v>
      </c>
      <c r="I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939</v>
      </c>
      <c r="D50" s="16"/>
      <c r="E50" s="16"/>
      <c r="F50" s="16"/>
      <c r="G50" s="16"/>
      <c r="H50" s="78">
        <v>0</v>
      </c>
      <c r="J50" s="78">
        <v>0</v>
      </c>
      <c r="K50" s="78">
        <v>0</v>
      </c>
      <c r="M50" s="78">
        <v>0</v>
      </c>
      <c r="N50" s="78">
        <v>0</v>
      </c>
    </row>
    <row r="51" spans="2:14">
      <c r="B51" t="s">
        <v>213</v>
      </c>
      <c r="C51" t="s">
        <v>213</v>
      </c>
      <c r="D51" s="16"/>
      <c r="E51" s="16"/>
      <c r="F51" t="s">
        <v>213</v>
      </c>
      <c r="G51" t="s">
        <v>213</v>
      </c>
      <c r="H51" s="76">
        <v>0</v>
      </c>
      <c r="I51" s="76">
        <v>0</v>
      </c>
      <c r="K51" s="76">
        <v>0</v>
      </c>
      <c r="L51" s="76">
        <v>0</v>
      </c>
      <c r="M51" s="76">
        <v>0</v>
      </c>
      <c r="N51" s="76">
        <v>0</v>
      </c>
    </row>
    <row r="52" spans="2:14">
      <c r="B52" s="77" t="s">
        <v>218</v>
      </c>
      <c r="D52" s="16"/>
      <c r="E52" s="16"/>
      <c r="F52" s="16"/>
      <c r="G52" s="16"/>
      <c r="H52" s="78">
        <v>373662</v>
      </c>
      <c r="J52" s="78">
        <v>0</v>
      </c>
      <c r="K52" s="78">
        <v>76077.641029920007</v>
      </c>
      <c r="M52" s="78">
        <v>19.489999999999998</v>
      </c>
      <c r="N52" s="78">
        <v>4.28</v>
      </c>
    </row>
    <row r="53" spans="2:14">
      <c r="B53" s="77" t="s">
        <v>940</v>
      </c>
      <c r="D53" s="16"/>
      <c r="E53" s="16"/>
      <c r="F53" s="16"/>
      <c r="G53" s="16"/>
      <c r="H53" s="78">
        <v>345224</v>
      </c>
      <c r="J53" s="78">
        <v>0</v>
      </c>
      <c r="K53" s="78">
        <v>67289.973699199996</v>
      </c>
      <c r="M53" s="78">
        <v>17.239999999999998</v>
      </c>
      <c r="N53" s="78">
        <v>3.79</v>
      </c>
    </row>
    <row r="54" spans="2:14">
      <c r="B54" t="s">
        <v>941</v>
      </c>
      <c r="C54" t="s">
        <v>942</v>
      </c>
      <c r="D54" t="s">
        <v>297</v>
      </c>
      <c r="E54" t="s">
        <v>943</v>
      </c>
      <c r="F54" t="s">
        <v>580</v>
      </c>
      <c r="G54" t="s">
        <v>109</v>
      </c>
      <c r="H54" s="76">
        <v>23568</v>
      </c>
      <c r="I54" s="76">
        <v>4352</v>
      </c>
      <c r="J54" s="76">
        <v>0</v>
      </c>
      <c r="K54" s="76">
        <v>3585.7750425600002</v>
      </c>
      <c r="L54" s="76">
        <v>0</v>
      </c>
      <c r="M54" s="76">
        <v>0.92</v>
      </c>
      <c r="N54" s="76">
        <v>0.2</v>
      </c>
    </row>
    <row r="55" spans="2:14">
      <c r="B55" t="s">
        <v>944</v>
      </c>
      <c r="C55" t="s">
        <v>945</v>
      </c>
      <c r="D55" t="s">
        <v>297</v>
      </c>
      <c r="E55" t="s">
        <v>946</v>
      </c>
      <c r="F55" t="s">
        <v>840</v>
      </c>
      <c r="G55" t="s">
        <v>109</v>
      </c>
      <c r="H55" s="76">
        <v>23090</v>
      </c>
      <c r="I55" s="76">
        <v>3284</v>
      </c>
      <c r="J55" s="76">
        <v>0</v>
      </c>
      <c r="K55" s="76">
        <v>2650.9314976000001</v>
      </c>
      <c r="L55" s="76">
        <v>0</v>
      </c>
      <c r="M55" s="76">
        <v>0.68</v>
      </c>
      <c r="N55" s="76">
        <v>0.15</v>
      </c>
    </row>
    <row r="56" spans="2:14">
      <c r="B56" t="s">
        <v>947</v>
      </c>
      <c r="C56" t="s">
        <v>948</v>
      </c>
      <c r="D56" t="s">
        <v>853</v>
      </c>
      <c r="E56" t="s">
        <v>949</v>
      </c>
      <c r="F56" t="s">
        <v>840</v>
      </c>
      <c r="G56" t="s">
        <v>109</v>
      </c>
      <c r="H56" s="76">
        <v>13549</v>
      </c>
      <c r="I56" s="76">
        <v>13764</v>
      </c>
      <c r="J56" s="76">
        <v>0</v>
      </c>
      <c r="K56" s="76">
        <v>6519.6357225600004</v>
      </c>
      <c r="L56" s="76">
        <v>0</v>
      </c>
      <c r="M56" s="76">
        <v>1.67</v>
      </c>
      <c r="N56" s="76">
        <v>0.37</v>
      </c>
    </row>
    <row r="57" spans="2:14">
      <c r="B57" t="s">
        <v>950</v>
      </c>
      <c r="C57" t="s">
        <v>951</v>
      </c>
      <c r="D57" t="s">
        <v>297</v>
      </c>
      <c r="E57" t="s">
        <v>952</v>
      </c>
      <c r="F57" t="s">
        <v>840</v>
      </c>
      <c r="G57" t="s">
        <v>109</v>
      </c>
      <c r="H57" s="76">
        <v>8767</v>
      </c>
      <c r="I57" s="76">
        <v>4790</v>
      </c>
      <c r="J57" s="76">
        <v>0</v>
      </c>
      <c r="K57" s="76">
        <v>1468.1077928</v>
      </c>
      <c r="L57" s="76">
        <v>0</v>
      </c>
      <c r="M57" s="76">
        <v>0.38</v>
      </c>
      <c r="N57" s="76">
        <v>0.08</v>
      </c>
    </row>
    <row r="58" spans="2:14">
      <c r="B58" t="s">
        <v>953</v>
      </c>
      <c r="C58" t="s">
        <v>954</v>
      </c>
      <c r="D58" t="s">
        <v>126</v>
      </c>
      <c r="E58" t="s">
        <v>955</v>
      </c>
      <c r="F58" t="s">
        <v>840</v>
      </c>
      <c r="G58" t="s">
        <v>113</v>
      </c>
      <c r="H58" s="76">
        <v>3415</v>
      </c>
      <c r="I58" s="76">
        <v>19419</v>
      </c>
      <c r="J58" s="76">
        <v>0</v>
      </c>
      <c r="K58" s="76">
        <v>2643.2848602150002</v>
      </c>
      <c r="L58" s="76">
        <v>0</v>
      </c>
      <c r="M58" s="76">
        <v>0.68</v>
      </c>
      <c r="N58" s="76">
        <v>0.15</v>
      </c>
    </row>
    <row r="59" spans="2:14">
      <c r="B59" t="s">
        <v>956</v>
      </c>
      <c r="C59" t="s">
        <v>957</v>
      </c>
      <c r="D59" t="s">
        <v>297</v>
      </c>
      <c r="E59" t="s">
        <v>958</v>
      </c>
      <c r="F59" t="s">
        <v>840</v>
      </c>
      <c r="G59" t="s">
        <v>109</v>
      </c>
      <c r="H59" s="76">
        <v>6253</v>
      </c>
      <c r="I59" s="76">
        <v>8186</v>
      </c>
      <c r="J59" s="76">
        <v>0</v>
      </c>
      <c r="K59" s="76">
        <v>1789.49954768</v>
      </c>
      <c r="L59" s="76">
        <v>0</v>
      </c>
      <c r="M59" s="76">
        <v>0.46</v>
      </c>
      <c r="N59" s="76">
        <v>0.1</v>
      </c>
    </row>
    <row r="60" spans="2:14">
      <c r="B60" t="s">
        <v>1105</v>
      </c>
      <c r="C60" t="s">
        <v>959</v>
      </c>
      <c r="D60" t="s">
        <v>596</v>
      </c>
      <c r="E60" t="s">
        <v>960</v>
      </c>
      <c r="F60" t="s">
        <v>840</v>
      </c>
      <c r="G60" t="s">
        <v>109</v>
      </c>
      <c r="H60" s="76">
        <v>22150</v>
      </c>
      <c r="I60" s="76">
        <v>8360</v>
      </c>
      <c r="J60" s="76">
        <v>0</v>
      </c>
      <c r="K60" s="76">
        <v>6473.6830399999999</v>
      </c>
      <c r="L60" s="76">
        <v>0</v>
      </c>
      <c r="M60" s="76">
        <v>1.66</v>
      </c>
      <c r="N60" s="76">
        <v>0.36</v>
      </c>
    </row>
    <row r="61" spans="2:14">
      <c r="B61" t="s">
        <v>961</v>
      </c>
      <c r="C61" t="s">
        <v>962</v>
      </c>
      <c r="D61" t="s">
        <v>297</v>
      </c>
      <c r="E61" t="s">
        <v>943</v>
      </c>
      <c r="F61" t="s">
        <v>840</v>
      </c>
      <c r="G61" t="s">
        <v>109</v>
      </c>
      <c r="H61" s="76">
        <v>8681</v>
      </c>
      <c r="I61" s="76">
        <v>21324</v>
      </c>
      <c r="J61" s="76">
        <v>0</v>
      </c>
      <c r="K61" s="76">
        <v>6471.5729942400003</v>
      </c>
      <c r="L61" s="76">
        <v>0</v>
      </c>
      <c r="M61" s="76">
        <v>1.66</v>
      </c>
      <c r="N61" s="76">
        <v>0.36</v>
      </c>
    </row>
    <row r="62" spans="2:14">
      <c r="B62" t="s">
        <v>963</v>
      </c>
      <c r="C62" t="s">
        <v>964</v>
      </c>
      <c r="D62" t="s">
        <v>297</v>
      </c>
      <c r="E62" t="s">
        <v>965</v>
      </c>
      <c r="F62" t="s">
        <v>840</v>
      </c>
      <c r="G62" t="s">
        <v>109</v>
      </c>
      <c r="H62" s="76">
        <v>14430</v>
      </c>
      <c r="I62" s="76">
        <v>5573</v>
      </c>
      <c r="J62" s="76">
        <v>0</v>
      </c>
      <c r="K62" s="76">
        <v>2811.4269144</v>
      </c>
      <c r="L62" s="76">
        <v>0</v>
      </c>
      <c r="M62" s="76">
        <v>0.72</v>
      </c>
      <c r="N62" s="76">
        <v>0.16</v>
      </c>
    </row>
    <row r="63" spans="2:14">
      <c r="B63" t="s">
        <v>966</v>
      </c>
      <c r="C63" t="s">
        <v>967</v>
      </c>
      <c r="D63" t="s">
        <v>297</v>
      </c>
      <c r="E63" t="s">
        <v>968</v>
      </c>
      <c r="F63" t="s">
        <v>840</v>
      </c>
      <c r="G63" t="s">
        <v>109</v>
      </c>
      <c r="H63" s="76">
        <v>41310</v>
      </c>
      <c r="I63" s="76">
        <v>5200</v>
      </c>
      <c r="J63" s="76">
        <v>0</v>
      </c>
      <c r="K63" s="76">
        <v>7509.8275199999998</v>
      </c>
      <c r="L63" s="76">
        <v>0</v>
      </c>
      <c r="M63" s="76">
        <v>1.92</v>
      </c>
      <c r="N63" s="76">
        <v>0.42</v>
      </c>
    </row>
    <row r="64" spans="2:14">
      <c r="B64" t="s">
        <v>969</v>
      </c>
      <c r="C64" t="s">
        <v>970</v>
      </c>
      <c r="D64" t="s">
        <v>297</v>
      </c>
      <c r="E64" t="s">
        <v>968</v>
      </c>
      <c r="F64" t="s">
        <v>840</v>
      </c>
      <c r="G64" t="s">
        <v>109</v>
      </c>
      <c r="H64" s="76">
        <v>69743</v>
      </c>
      <c r="I64" s="76">
        <v>2451</v>
      </c>
      <c r="J64" s="76">
        <v>0</v>
      </c>
      <c r="K64" s="76">
        <v>5976.0656512799997</v>
      </c>
      <c r="L64" s="76">
        <v>0</v>
      </c>
      <c r="M64" s="76">
        <v>1.53</v>
      </c>
      <c r="N64" s="76">
        <v>0.34</v>
      </c>
    </row>
    <row r="65" spans="2:14">
      <c r="B65" t="s">
        <v>971</v>
      </c>
      <c r="C65" t="s">
        <v>972</v>
      </c>
      <c r="D65" t="s">
        <v>297</v>
      </c>
      <c r="E65" t="s">
        <v>973</v>
      </c>
      <c r="F65" t="s">
        <v>300</v>
      </c>
      <c r="G65" t="s">
        <v>109</v>
      </c>
      <c r="H65" s="76">
        <v>5283</v>
      </c>
      <c r="I65" s="76">
        <v>13678</v>
      </c>
      <c r="J65" s="76">
        <v>0</v>
      </c>
      <c r="K65" s="76">
        <v>2526.24015504</v>
      </c>
      <c r="L65" s="76">
        <v>0</v>
      </c>
      <c r="M65" s="76">
        <v>0.65</v>
      </c>
      <c r="N65" s="76">
        <v>0.14000000000000001</v>
      </c>
    </row>
    <row r="66" spans="2:14">
      <c r="B66" t="s">
        <v>974</v>
      </c>
      <c r="C66" t="s">
        <v>975</v>
      </c>
      <c r="D66" t="s">
        <v>297</v>
      </c>
      <c r="E66" t="s">
        <v>976</v>
      </c>
      <c r="F66" t="s">
        <v>861</v>
      </c>
      <c r="G66" t="s">
        <v>109</v>
      </c>
      <c r="H66" s="76">
        <v>30200</v>
      </c>
      <c r="I66" s="76">
        <v>4108</v>
      </c>
      <c r="J66" s="76">
        <v>0</v>
      </c>
      <c r="K66" s="76">
        <v>4337.1935359999998</v>
      </c>
      <c r="L66" s="76">
        <v>0</v>
      </c>
      <c r="M66" s="76">
        <v>1.1100000000000001</v>
      </c>
      <c r="N66" s="76">
        <v>0.24</v>
      </c>
    </row>
    <row r="67" spans="2:14">
      <c r="B67" t="s">
        <v>977</v>
      </c>
      <c r="C67" t="s">
        <v>978</v>
      </c>
      <c r="D67" t="s">
        <v>297</v>
      </c>
      <c r="E67" t="s">
        <v>979</v>
      </c>
      <c r="F67" t="s">
        <v>300</v>
      </c>
      <c r="G67" t="s">
        <v>109</v>
      </c>
      <c r="H67" s="76">
        <v>40880</v>
      </c>
      <c r="I67" s="76">
        <v>1848</v>
      </c>
      <c r="J67" s="76">
        <v>0</v>
      </c>
      <c r="K67" s="76">
        <v>2641.0965504000001</v>
      </c>
      <c r="L67" s="76">
        <v>0</v>
      </c>
      <c r="M67" s="76">
        <v>0.68</v>
      </c>
      <c r="N67" s="76">
        <v>0.15</v>
      </c>
    </row>
    <row r="68" spans="2:14">
      <c r="B68" t="s">
        <v>980</v>
      </c>
      <c r="C68" t="s">
        <v>981</v>
      </c>
      <c r="D68" t="s">
        <v>982</v>
      </c>
      <c r="E68" t="s">
        <v>983</v>
      </c>
      <c r="F68" t="s">
        <v>840</v>
      </c>
      <c r="G68" t="s">
        <v>113</v>
      </c>
      <c r="H68" s="76">
        <v>33905</v>
      </c>
      <c r="I68" s="76">
        <v>7315</v>
      </c>
      <c r="J68" s="76">
        <v>0</v>
      </c>
      <c r="K68" s="76">
        <v>9885.6328744250004</v>
      </c>
      <c r="L68" s="76">
        <v>0</v>
      </c>
      <c r="M68" s="76">
        <v>2.5299999999999998</v>
      </c>
      <c r="N68" s="76">
        <v>0.56000000000000005</v>
      </c>
    </row>
    <row r="69" spans="2:14">
      <c r="B69" s="77" t="s">
        <v>984</v>
      </c>
      <c r="D69" s="16"/>
      <c r="E69" s="16"/>
      <c r="F69" s="16"/>
      <c r="G69" s="16"/>
      <c r="H69" s="78">
        <v>28438</v>
      </c>
      <c r="J69" s="78">
        <v>0</v>
      </c>
      <c r="K69" s="78">
        <v>8787.6673307199999</v>
      </c>
      <c r="M69" s="78">
        <v>2.25</v>
      </c>
      <c r="N69" s="78">
        <v>0.49</v>
      </c>
    </row>
    <row r="70" spans="2:14">
      <c r="B70" t="s">
        <v>985</v>
      </c>
      <c r="C70" t="s">
        <v>986</v>
      </c>
      <c r="D70" t="s">
        <v>297</v>
      </c>
      <c r="E70" t="s">
        <v>973</v>
      </c>
      <c r="F70" t="s">
        <v>840</v>
      </c>
      <c r="G70" t="s">
        <v>109</v>
      </c>
      <c r="H70" s="76">
        <v>28438</v>
      </c>
      <c r="I70" s="76">
        <v>8839</v>
      </c>
      <c r="J70" s="76">
        <v>0</v>
      </c>
      <c r="K70" s="76">
        <v>8787.6673307199999</v>
      </c>
      <c r="L70" s="76">
        <v>0</v>
      </c>
      <c r="M70" s="76">
        <v>2.25</v>
      </c>
      <c r="N70" s="76">
        <v>0.49</v>
      </c>
    </row>
    <row r="71" spans="2:14">
      <c r="B71" s="77" t="s">
        <v>571</v>
      </c>
      <c r="D71" s="16"/>
      <c r="E71" s="16"/>
      <c r="F71" s="16"/>
      <c r="G71" s="16"/>
      <c r="H71" s="78">
        <v>0</v>
      </c>
      <c r="J71" s="78">
        <v>0</v>
      </c>
      <c r="K71" s="78">
        <v>0</v>
      </c>
      <c r="M71" s="78">
        <v>0</v>
      </c>
      <c r="N71" s="78">
        <v>0</v>
      </c>
    </row>
    <row r="72" spans="2:14">
      <c r="B72" t="s">
        <v>213</v>
      </c>
      <c r="C72" t="s">
        <v>213</v>
      </c>
      <c r="D72" s="16"/>
      <c r="E72" s="16"/>
      <c r="F72" t="s">
        <v>213</v>
      </c>
      <c r="G72" t="s">
        <v>213</v>
      </c>
      <c r="H72" s="76">
        <v>0</v>
      </c>
      <c r="I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s="77" t="s">
        <v>939</v>
      </c>
      <c r="D73" s="16"/>
      <c r="E73" s="16"/>
      <c r="F73" s="16"/>
      <c r="G73" s="16"/>
      <c r="H73" s="78">
        <v>0</v>
      </c>
      <c r="J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D74" s="16"/>
      <c r="E74" s="16"/>
      <c r="F74" t="s">
        <v>213</v>
      </c>
      <c r="G74" t="s">
        <v>213</v>
      </c>
      <c r="H74" s="76">
        <v>0</v>
      </c>
      <c r="I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t="s">
        <v>220</v>
      </c>
      <c r="D75" s="16"/>
      <c r="E75" s="16"/>
      <c r="F75" s="16"/>
      <c r="G75" s="16"/>
    </row>
    <row r="76" spans="2:14">
      <c r="B76" t="s">
        <v>288</v>
      </c>
      <c r="D76" s="16"/>
      <c r="E76" s="16"/>
      <c r="F76" s="16"/>
      <c r="G76" s="16"/>
    </row>
    <row r="77" spans="2:14">
      <c r="B77" t="s">
        <v>289</v>
      </c>
      <c r="D77" s="16"/>
      <c r="E77" s="16"/>
      <c r="F77" s="16"/>
      <c r="G77" s="16"/>
    </row>
    <row r="78" spans="2:14">
      <c r="B78" t="s">
        <v>290</v>
      </c>
      <c r="D78" s="16"/>
      <c r="E78" s="16"/>
      <c r="F78" s="16"/>
      <c r="G78" s="16"/>
    </row>
    <row r="79" spans="2:14">
      <c r="B79" t="s">
        <v>669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15183813.83</v>
      </c>
      <c r="K11" s="7"/>
      <c r="L11" s="75">
        <v>33844.026974467197</v>
      </c>
      <c r="M11" s="7"/>
      <c r="N11" s="75">
        <v>100</v>
      </c>
      <c r="O11" s="75">
        <v>1.91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15145809</v>
      </c>
      <c r="L12" s="78">
        <v>19821.466939800001</v>
      </c>
      <c r="N12" s="78">
        <v>58.57</v>
      </c>
      <c r="O12" s="78">
        <v>1.1200000000000001</v>
      </c>
    </row>
    <row r="13" spans="2:65">
      <c r="B13" s="77" t="s">
        <v>987</v>
      </c>
      <c r="C13" s="16"/>
      <c r="D13" s="16"/>
      <c r="E13" s="16"/>
      <c r="J13" s="78">
        <v>15145809</v>
      </c>
      <c r="L13" s="78">
        <v>19821.466939800001</v>
      </c>
      <c r="N13" s="78">
        <v>58.57</v>
      </c>
      <c r="O13" s="78">
        <v>1.1200000000000001</v>
      </c>
    </row>
    <row r="14" spans="2:65">
      <c r="B14" t="s">
        <v>988</v>
      </c>
      <c r="C14" t="s">
        <v>989</v>
      </c>
      <c r="D14" t="s">
        <v>103</v>
      </c>
      <c r="E14" t="s">
        <v>879</v>
      </c>
      <c r="F14" t="s">
        <v>126</v>
      </c>
      <c r="G14" t="s">
        <v>213</v>
      </c>
      <c r="H14" t="s">
        <v>563</v>
      </c>
      <c r="I14" t="s">
        <v>105</v>
      </c>
      <c r="J14" s="76">
        <v>5075400</v>
      </c>
      <c r="K14" s="76">
        <v>141.63999999999999</v>
      </c>
      <c r="L14" s="76">
        <v>7188.7965599999998</v>
      </c>
      <c r="M14" s="76">
        <v>0</v>
      </c>
      <c r="N14" s="76">
        <v>21.24</v>
      </c>
      <c r="O14" s="76">
        <v>0.4</v>
      </c>
    </row>
    <row r="15" spans="2:65">
      <c r="B15" t="s">
        <v>990</v>
      </c>
      <c r="C15" t="s">
        <v>991</v>
      </c>
      <c r="D15" t="s">
        <v>103</v>
      </c>
      <c r="E15" t="s">
        <v>879</v>
      </c>
      <c r="F15" t="s">
        <v>126</v>
      </c>
      <c r="G15" t="s">
        <v>213</v>
      </c>
      <c r="H15" t="s">
        <v>563</v>
      </c>
      <c r="I15" t="s">
        <v>105</v>
      </c>
      <c r="J15" s="76">
        <v>5485893</v>
      </c>
      <c r="K15" s="76">
        <v>133.82</v>
      </c>
      <c r="L15" s="76">
        <v>7341.2220126000002</v>
      </c>
      <c r="M15" s="76">
        <v>0</v>
      </c>
      <c r="N15" s="76">
        <v>21.69</v>
      </c>
      <c r="O15" s="76">
        <v>0.41</v>
      </c>
    </row>
    <row r="16" spans="2:65">
      <c r="B16" t="s">
        <v>992</v>
      </c>
      <c r="C16" t="s">
        <v>993</v>
      </c>
      <c r="D16" t="s">
        <v>103</v>
      </c>
      <c r="E16" t="s">
        <v>879</v>
      </c>
      <c r="F16" t="s">
        <v>126</v>
      </c>
      <c r="G16" t="s">
        <v>213</v>
      </c>
      <c r="H16" t="s">
        <v>563</v>
      </c>
      <c r="I16" t="s">
        <v>105</v>
      </c>
      <c r="J16" s="76">
        <v>4584516</v>
      </c>
      <c r="K16" s="76">
        <v>115.42</v>
      </c>
      <c r="L16" s="76">
        <v>5291.4483671999997</v>
      </c>
      <c r="M16" s="76">
        <v>0</v>
      </c>
      <c r="N16" s="76">
        <v>15.63</v>
      </c>
      <c r="O16" s="76">
        <v>0.3</v>
      </c>
    </row>
    <row r="17" spans="2:15">
      <c r="B17" s="77" t="s">
        <v>218</v>
      </c>
      <c r="C17" s="16"/>
      <c r="D17" s="16"/>
      <c r="E17" s="16"/>
      <c r="J17" s="78">
        <v>38004.83</v>
      </c>
      <c r="L17" s="78">
        <v>14022.5600346672</v>
      </c>
      <c r="N17" s="78">
        <v>41.43</v>
      </c>
      <c r="O17" s="78">
        <v>0.79</v>
      </c>
    </row>
    <row r="18" spans="2:15">
      <c r="B18" s="77" t="s">
        <v>994</v>
      </c>
      <c r="C18" s="16"/>
      <c r="D18" s="16"/>
      <c r="E18" s="16"/>
      <c r="J18" s="78">
        <v>38004.83</v>
      </c>
      <c r="L18" s="78">
        <v>14022.5600346672</v>
      </c>
      <c r="N18" s="78">
        <v>41.43</v>
      </c>
      <c r="O18" s="78">
        <v>0.79</v>
      </c>
    </row>
    <row r="19" spans="2:15">
      <c r="B19" t="s">
        <v>995</v>
      </c>
      <c r="C19" t="s">
        <v>996</v>
      </c>
      <c r="D19" t="s">
        <v>997</v>
      </c>
      <c r="E19" t="s">
        <v>998</v>
      </c>
      <c r="F19" t="s">
        <v>840</v>
      </c>
      <c r="G19" t="s">
        <v>213</v>
      </c>
      <c r="H19" t="s">
        <v>563</v>
      </c>
      <c r="I19" t="s">
        <v>109</v>
      </c>
      <c r="J19" s="76">
        <v>38004.83</v>
      </c>
      <c r="K19" s="76">
        <v>10554</v>
      </c>
      <c r="L19" s="76">
        <v>14022.5600346672</v>
      </c>
      <c r="M19" s="76">
        <v>0</v>
      </c>
      <c r="N19" s="76">
        <v>41.43</v>
      </c>
      <c r="O19" s="76">
        <v>0.79</v>
      </c>
    </row>
    <row r="20" spans="2:15">
      <c r="B20" t="s">
        <v>220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B22" t="s">
        <v>289</v>
      </c>
      <c r="C22" s="16"/>
      <c r="D22" s="16"/>
      <c r="E22" s="16"/>
    </row>
    <row r="23" spans="2:15">
      <c r="B23" t="s">
        <v>290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14" sqref="K14:K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f>G12</f>
        <v>148400</v>
      </c>
      <c r="H11" s="7"/>
      <c r="I11" s="75">
        <f>I12</f>
        <v>48.304200000000002</v>
      </c>
      <c r="J11" s="25"/>
      <c r="K11" s="75">
        <v>100</v>
      </c>
      <c r="L11" s="75">
        <f>L12</f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148400</v>
      </c>
      <c r="I12" s="78">
        <v>48.304200000000002</v>
      </c>
      <c r="K12" s="78">
        <v>100</v>
      </c>
      <c r="L12" s="78">
        <v>0</v>
      </c>
    </row>
    <row r="13" spans="2:60">
      <c r="B13" s="77" t="s">
        <v>999</v>
      </c>
      <c r="D13" s="16"/>
      <c r="E13" s="16"/>
      <c r="G13" s="78">
        <v>148400</v>
      </c>
      <c r="I13" s="78">
        <v>48.304200000000002</v>
      </c>
      <c r="K13" s="78">
        <v>100</v>
      </c>
      <c r="L13" s="78">
        <v>0</v>
      </c>
    </row>
    <row r="14" spans="2:60">
      <c r="B14" t="s">
        <v>1000</v>
      </c>
      <c r="C14" t="s">
        <v>1001</v>
      </c>
      <c r="D14" t="s">
        <v>103</v>
      </c>
      <c r="E14" t="s">
        <v>341</v>
      </c>
      <c r="F14" t="s">
        <v>105</v>
      </c>
      <c r="G14" s="76">
        <v>74200</v>
      </c>
      <c r="H14" s="76">
        <v>25.4</v>
      </c>
      <c r="I14" s="76">
        <v>18.846800000000002</v>
      </c>
      <c r="J14" s="76">
        <v>1.25</v>
      </c>
      <c r="K14" s="76">
        <f>I14/$I$13*100</f>
        <v>39.016897081413212</v>
      </c>
      <c r="L14" s="76">
        <v>0</v>
      </c>
    </row>
    <row r="15" spans="2:60">
      <c r="B15" t="s">
        <v>1002</v>
      </c>
      <c r="C15" t="s">
        <v>1003</v>
      </c>
      <c r="D15" t="s">
        <v>103</v>
      </c>
      <c r="E15" t="s">
        <v>341</v>
      </c>
      <c r="F15" t="s">
        <v>105</v>
      </c>
      <c r="G15" s="76">
        <v>74200</v>
      </c>
      <c r="H15" s="76">
        <v>39.700000000000003</v>
      </c>
      <c r="I15" s="76">
        <v>29.4574</v>
      </c>
      <c r="J15" s="76">
        <v>1.25</v>
      </c>
      <c r="K15" s="76">
        <f>I15/$I$13*100</f>
        <v>60.983102918586788</v>
      </c>
      <c r="L15" s="76">
        <v>0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1004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22" spans="2:12">
      <c r="B22" t="s">
        <v>220</v>
      </c>
      <c r="D22" s="16"/>
      <c r="E22" s="16"/>
    </row>
    <row r="23" spans="2:12">
      <c r="B23" t="s">
        <v>288</v>
      </c>
      <c r="D23" s="16"/>
      <c r="E23" s="16"/>
    </row>
    <row r="24" spans="2:12">
      <c r="B24" t="s">
        <v>289</v>
      </c>
      <c r="D24" s="16"/>
      <c r="E24" s="16"/>
    </row>
    <row r="25" spans="2:12">
      <c r="B25" t="s">
        <v>290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22:XFD1048576 A1:XF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828976-5A26-42D7-BB67-7ED1B124C570}"/>
</file>

<file path=customXml/itemProps2.xml><?xml version="1.0" encoding="utf-8"?>
<ds:datastoreItem xmlns:ds="http://schemas.openxmlformats.org/officeDocument/2006/customXml" ds:itemID="{5AF1F811-E254-47EE-AF67-1F49F96F99F2}"/>
</file>

<file path=customXml/itemProps3.xml><?xml version="1.0" encoding="utf-8"?>
<ds:datastoreItem xmlns:ds="http://schemas.openxmlformats.org/officeDocument/2006/customXml" ds:itemID="{8E8BE032-1E5F-483E-BD3E-0EF3C357D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520042177_b62_0217</dc:title>
  <dc:creator>Yuli</dc:creator>
  <cp:lastModifiedBy>עוז סגל</cp:lastModifiedBy>
  <dcterms:created xsi:type="dcterms:W3CDTF">2015-11-10T09:34:27Z</dcterms:created>
  <dcterms:modified xsi:type="dcterms:W3CDTF">2017-07-16T07:14:04Z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