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20" i="1" l="1"/>
  <c r="D19" i="1"/>
  <c r="C19" i="1"/>
  <c r="L11" i="10"/>
  <c r="K11" i="10"/>
  <c r="I11" i="10"/>
  <c r="G11" i="10"/>
  <c r="K24" i="10"/>
  <c r="K25" i="10"/>
  <c r="K23" i="10"/>
  <c r="L22" i="10"/>
  <c r="I22" i="10"/>
  <c r="G22" i="10"/>
  <c r="K15" i="9"/>
  <c r="K16" i="9"/>
  <c r="K14" i="9"/>
  <c r="L11" i="9"/>
  <c r="K11" i="9"/>
  <c r="I11" i="9"/>
  <c r="G11" i="9"/>
  <c r="K22" i="10" l="1"/>
  <c r="K62" i="5"/>
  <c r="K63" i="5"/>
  <c r="K64" i="5"/>
  <c r="K61" i="5"/>
  <c r="I11" i="26" l="1"/>
  <c r="I16" i="26"/>
  <c r="C16" i="1"/>
  <c r="C20" i="1" l="1"/>
  <c r="C42" i="1" s="1"/>
</calcChain>
</file>

<file path=xl/sharedStrings.xml><?xml version="1.0" encoding="utf-8"?>
<sst xmlns="http://schemas.openxmlformats.org/spreadsheetml/2006/main" count="3684" uniqueCount="858">
  <si>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</si>
  <si>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</si>
  <si>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</si>
  <si>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</si>
  <si>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</si>
  <si>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</si>
  <si>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</si>
  <si>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</si>
  <si>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</si>
  <si>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</si>
  <si>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</si>
  <si>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</si>
  <si>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</si>
  <si>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</si>
  <si>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</si>
  <si>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</si>
  <si>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</si>
  <si>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</si>
  <si>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</si>
  <si>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</si>
  <si>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</si>
  <si>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</si>
  <si>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</si>
  <si>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</si>
  <si>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</si>
  <si>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</si>
  <si>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</si>
  <si>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</si>
  <si>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</si>
  <si>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</si>
  <si>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</si>
  <si>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</si>
  <si>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</si>
  <si>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</si>
  <si>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</si>
  <si>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</si>
  <si>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</si>
  <si>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</si>
  <si>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</si>
  <si>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</si>
  <si>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</si>
  <si>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</si>
  <si>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</si>
  <si>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</si>
  <si>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</si>
  <si>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</si>
  <si>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</si>
  <si>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</si>
  <si>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</si>
  <si>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</si>
  <si>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</si>
  <si>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</si>
  <si>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</si>
  <si>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</si>
  <si>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</si>
  <si>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</si>
  <si>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</si>
  <si>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</si>
  <si>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</si>
  <si>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</si>
  <si>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</si>
  <si>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</si>
  <si>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</si>
  <si>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</si>
  <si>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</si>
  <si>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</si>
  <si>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</si>
  <si>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</si>
  <si>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</si>
  <si>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</si>
  <si>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</si>
  <si>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</si>
  <si>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</si>
  <si>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</si>
  <si>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</si>
  <si>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</si>
  <si>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</si>
  <si>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</si>
  <si>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</si>
  <si>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</si>
  <si>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</si>
  <si>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</si>
  <si>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</si>
  <si>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</si>
  <si>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</si>
  <si>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</si>
  <si>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</si>
  <si>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</si>
  <si>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</si>
  <si>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</si>
  <si>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</si>
  <si>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</si>
  <si>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</si>
  <si>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</si>
  <si>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</si>
  <si>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</si>
  <si>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</si>
  <si>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</si>
  <si>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</si>
  <si>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</si>
  <si>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</si>
  <si>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</si>
  <si>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</si>
  <si>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</si>
  <si>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</si>
  <si>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</si>
  <si>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</si>
  <si>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</si>
  <si>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</si>
  <si>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</si>
  <si>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</si>
  <si>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</si>
  <si>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</si>
  <si>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</si>
  <si>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</si>
  <si>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</si>
  <si>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</si>
  <si>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</si>
  <si>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</si>
  <si>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</si>
  <si>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</si>
  <si>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</si>
  <si>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</si>
  <si>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</si>
  <si>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</si>
  <si>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</si>
  <si>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</si>
  <si>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</si>
  <si>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</si>
  <si>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</si>
  <si>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</si>
  <si>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</si>
  <si>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</si>
  <si>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</si>
  <si>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</si>
  <si>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</si>
  <si>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</si>
  <si>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</si>
  <si>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</si>
  <si>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</si>
  <si>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</si>
  <si>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</si>
  <si>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</si>
  <si>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</si>
  <si>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</si>
  <si>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</si>
  <si>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</si>
  <si>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</si>
  <si>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</si>
  <si>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</si>
  <si>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</si>
  <si>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</si>
  <si>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</si>
  <si>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</si>
  <si>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</si>
  <si>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</si>
  <si>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</si>
  <si>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</si>
  <si>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</si>
  <si>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</si>
  <si>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</si>
  <si>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</si>
  <si>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</si>
  <si>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</si>
  <si>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</si>
  <si>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</si>
  <si>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</si>
  <si>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</si>
  <si>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</si>
  <si>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</si>
  <si>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</si>
  <si>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</si>
  <si>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</si>
  <si>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</si>
  <si>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</si>
  <si>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</si>
  <si>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</si>
  <si>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</si>
  <si>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</si>
  <si>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</si>
  <si>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</si>
  <si>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</si>
  <si>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</si>
  <si>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</si>
  <si>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</si>
  <si>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</si>
  <si>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</si>
  <si>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</si>
  <si>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</si>
  <si>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</si>
  <si>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</si>
  <si>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</si>
  <si>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</si>
  <si>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</si>
  <si>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</si>
  <si>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</si>
  <si>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</si>
  <si>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הכשרה ביטוח לבני 60 ומעלה</t>
  </si>
  <si>
    <t>הכשרה לבני 60 ומעלה 558978</t>
  </si>
  <si>
    <t>9631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</si>
  <si>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</si>
  <si>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</si>
  <si>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</si>
  <si>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</si>
  <si>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</si>
  <si>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</si>
  <si>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</si>
  <si>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</si>
  <si>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</si>
  <si>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</si>
  <si>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</si>
  <si>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</si>
  <si>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</si>
  <si>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</si>
  <si>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</si>
  <si>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</si>
  <si>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</si>
  <si>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</si>
  <si>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</si>
  <si>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</si>
  <si>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</si>
  <si>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</si>
  <si>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</si>
  <si>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</si>
  <si>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</si>
  <si>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</si>
  <si>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16/05/17</t>
  </si>
  <si>
    <t>5904 גליל- האוצר - ממשלתית צמודה</t>
  </si>
  <si>
    <t>9590431</t>
  </si>
  <si>
    <t>15/06/17</t>
  </si>
  <si>
    <t>ממצמ0922- האוצר - ממשלתית צמודה</t>
  </si>
  <si>
    <t>1124056</t>
  </si>
  <si>
    <t>18/08/16</t>
  </si>
  <si>
    <t>ממצמ0923</t>
  </si>
  <si>
    <t>1128081</t>
  </si>
  <si>
    <t>12/06/17</t>
  </si>
  <si>
    <t>ממשל צמודה 1025- האוצר - ממשלתית צמודה</t>
  </si>
  <si>
    <t>1135912</t>
  </si>
  <si>
    <t>20/06/17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</si>
  <si>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</si>
  <si>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</si>
  <si>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</si>
  <si>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</si>
  <si>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</si>
  <si>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21/04/16</t>
  </si>
  <si>
    <t>סה"כ לא צמודות</t>
  </si>
  <si>
    <t>סה"כ מלווה קצר מועד</t>
  </si>
  <si>
    <t>מ.ק.מ 1217- האוצר - ממשלתית קצרה</t>
  </si>
  <si>
    <t>8171217</t>
  </si>
  <si>
    <t>29/12/16</t>
  </si>
  <si>
    <t>סה"כ שחר</t>
  </si>
  <si>
    <t>ממשל שקלית 0327</t>
  </si>
  <si>
    <t>1139344</t>
  </si>
  <si>
    <t>13/04/17</t>
  </si>
  <si>
    <t>ממשל שקלית 1018- האוצר - ממשלתית שקלית</t>
  </si>
  <si>
    <t>1136548</t>
  </si>
  <si>
    <t>ממשלתי 0120</t>
  </si>
  <si>
    <t>1115773</t>
  </si>
  <si>
    <t>07/11/16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</si>
  <si>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</si>
  <si>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</si>
  <si>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</si>
  <si>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</si>
  <si>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</si>
  <si>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</si>
  <si>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</si>
  <si>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</si>
  <si>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</si>
  <si>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</si>
  <si>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</si>
  <si>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27/04/17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</si>
  <si>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</si>
  <si>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</si>
  <si>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</si>
  <si>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</si>
  <si>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</si>
  <si>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</si>
  <si>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</si>
  <si>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</si>
  <si>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</si>
  <si>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</si>
  <si>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</si>
  <si>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</si>
  <si>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</si>
  <si>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</si>
  <si>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</si>
  <si>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</si>
  <si>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</si>
  <si>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</si>
  <si>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</si>
  <si>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25/09/16</t>
  </si>
  <si>
    <t>פועלים הנפ אג32- פועלים</t>
  </si>
  <si>
    <t>1940535</t>
  </si>
  <si>
    <t>662</t>
  </si>
  <si>
    <t>בינלאומי הנפק אגח ט</t>
  </si>
  <si>
    <t>1135177</t>
  </si>
  <si>
    <t>593</t>
  </si>
  <si>
    <t>AA+</t>
  </si>
  <si>
    <t>31/08/16</t>
  </si>
  <si>
    <t>לאומי התח נד יד- לאומי</t>
  </si>
  <si>
    <t>6040299</t>
  </si>
  <si>
    <t>604</t>
  </si>
  <si>
    <t>22/06/17</t>
  </si>
  <si>
    <t>פועלים הנפקות אג"ח 10</t>
  </si>
  <si>
    <t>1940402</t>
  </si>
  <si>
    <t>23/08/16</t>
  </si>
  <si>
    <t>בל"ל ש"ה נד 200- לאומי</t>
  </si>
  <si>
    <t>6040141</t>
  </si>
  <si>
    <t>AA</t>
  </si>
  <si>
    <t>11/06/17</t>
  </si>
  <si>
    <t>בראק אן וי אגח 1- בראק אן וי</t>
  </si>
  <si>
    <t>1122860</t>
  </si>
  <si>
    <t>1560</t>
  </si>
  <si>
    <t>נדל"ן ובינוי</t>
  </si>
  <si>
    <t>AA-</t>
  </si>
  <si>
    <t>18/05/17</t>
  </si>
  <si>
    <t>גבים.ק6- גב-ים</t>
  </si>
  <si>
    <t>7590128</t>
  </si>
  <si>
    <t>759</t>
  </si>
  <si>
    <t>גזית גלוב אג11- גזית גלוב</t>
  </si>
  <si>
    <t>1260546</t>
  </si>
  <si>
    <t>126</t>
  </si>
  <si>
    <t>07/06/17</t>
  </si>
  <si>
    <t>ריט אג"ח 4- ריט</t>
  </si>
  <si>
    <t>1129899</t>
  </si>
  <si>
    <t>1357</t>
  </si>
  <si>
    <t>25/04/17</t>
  </si>
  <si>
    <t>מזרחי טפחות שה 1</t>
  </si>
  <si>
    <t>6950083</t>
  </si>
  <si>
    <t>A+</t>
  </si>
  <si>
    <t>אלרוב נדלן אגח ד- אלרוב נדל"ן</t>
  </si>
  <si>
    <t>3870128</t>
  </si>
  <si>
    <t>387</t>
  </si>
  <si>
    <t>A2</t>
  </si>
  <si>
    <t>03/05/17</t>
  </si>
  <si>
    <t>אשטרום נכסים אגח 8- אשטרום נכסים</t>
  </si>
  <si>
    <t>2510162</t>
  </si>
  <si>
    <t>251</t>
  </si>
  <si>
    <t>A</t>
  </si>
  <si>
    <t>24/05/17</t>
  </si>
  <si>
    <t>מגה אור החזקות אג"ח 6</t>
  </si>
  <si>
    <t>1138668</t>
  </si>
  <si>
    <t>1450</t>
  </si>
  <si>
    <t>12/07/16</t>
  </si>
  <si>
    <t>אדגר אג"ח 9- אדגר השקעות</t>
  </si>
  <si>
    <t>1820190</t>
  </si>
  <si>
    <t>182</t>
  </si>
  <si>
    <t>A3</t>
  </si>
  <si>
    <t>13/09/16</t>
  </si>
  <si>
    <t>אפריקה ישראל נכסים בע"מ אג"ח 7</t>
  </si>
  <si>
    <t>1132232</t>
  </si>
  <si>
    <t>1172</t>
  </si>
  <si>
    <t>03/04/17</t>
  </si>
  <si>
    <t>דיסקונט הש אג6- דיסקונט השקעות</t>
  </si>
  <si>
    <t>6390207</t>
  </si>
  <si>
    <t>639</t>
  </si>
  <si>
    <t>Baa3</t>
  </si>
  <si>
    <t>לאומי   אגח 178- לאומי</t>
  </si>
  <si>
    <t>6040323</t>
  </si>
  <si>
    <t>קרסו אגח א- קרסו מוטורס</t>
  </si>
  <si>
    <t>1136464</t>
  </si>
  <si>
    <t>1585</t>
  </si>
  <si>
    <t>מסחר</t>
  </si>
  <si>
    <t>Aa3</t>
  </si>
  <si>
    <t>26/10/16</t>
  </si>
  <si>
    <t>לייטסטון אג1- לייטסטון</t>
  </si>
  <si>
    <t>1133891</t>
  </si>
  <si>
    <t>1630</t>
  </si>
  <si>
    <t>26/03/17</t>
  </si>
  <si>
    <t>מויניאן אג"ח א'- מויניאן לימיטד</t>
  </si>
  <si>
    <t>1135656</t>
  </si>
  <si>
    <t>1643</t>
  </si>
  <si>
    <t>A1</t>
  </si>
  <si>
    <t>08/06/17</t>
  </si>
  <si>
    <t>רילייטד אג1- רילייטד</t>
  </si>
  <si>
    <t>1134923</t>
  </si>
  <si>
    <t>1638</t>
  </si>
  <si>
    <t>אול-יר    אגח ג- אול יר</t>
  </si>
  <si>
    <t>1140136</t>
  </si>
  <si>
    <t>1631</t>
  </si>
  <si>
    <t>22/03/17</t>
  </si>
  <si>
    <t>אזורים   אגח 12</t>
  </si>
  <si>
    <t>7150360</t>
  </si>
  <si>
    <t>715</t>
  </si>
  <si>
    <t>04/08/16</t>
  </si>
  <si>
    <t>אקסטל אגח א- אקסטל לימיטד</t>
  </si>
  <si>
    <t>1132299</t>
  </si>
  <si>
    <t>1622</t>
  </si>
  <si>
    <t>ויתניה    אגח ד- ויתניה</t>
  </si>
  <si>
    <t>1139476</t>
  </si>
  <si>
    <t>1515</t>
  </si>
  <si>
    <t>05/04/17</t>
  </si>
  <si>
    <t>לוינשטיין הנדסה  אגח ג</t>
  </si>
  <si>
    <t>5730080</t>
  </si>
  <si>
    <t>573</t>
  </si>
  <si>
    <t>19/07/16</t>
  </si>
  <si>
    <t>ספנסר  אגח א- ספנסר</t>
  </si>
  <si>
    <t>1133800</t>
  </si>
  <si>
    <t>1628</t>
  </si>
  <si>
    <t>קופרליין  אגח ב- קופרליין</t>
  </si>
  <si>
    <t>1140177</t>
  </si>
  <si>
    <t>1648</t>
  </si>
  <si>
    <t>אורון אג"ח 1- אורון קבוצה</t>
  </si>
  <si>
    <t>1135714</t>
  </si>
  <si>
    <t>1644</t>
  </si>
  <si>
    <t>A-</t>
  </si>
  <si>
    <t>25/06/17</t>
  </si>
  <si>
    <t>אמ.די.ג'י אגח ב- אמ.די.ג'י</t>
  </si>
  <si>
    <t>1140557</t>
  </si>
  <si>
    <t>1632</t>
  </si>
  <si>
    <t>20/04/17</t>
  </si>
  <si>
    <t>קליין  אגח א- קבוצת קליין</t>
  </si>
  <si>
    <t>1136977</t>
  </si>
  <si>
    <t>1658</t>
  </si>
  <si>
    <t>אופל בלאנס אגחג- אופל בלאנס</t>
  </si>
  <si>
    <t>1140664</t>
  </si>
  <si>
    <t>1287</t>
  </si>
  <si>
    <t>Baa1</t>
  </si>
  <si>
    <t>12/04/17</t>
  </si>
  <si>
    <t>אלדן תחבורה אגח א'- אלדן תחבורה</t>
  </si>
  <si>
    <t>1134840</t>
  </si>
  <si>
    <t>1636</t>
  </si>
  <si>
    <t>אלדן תחבורה אגח ב</t>
  </si>
  <si>
    <t>1138254</t>
  </si>
  <si>
    <t>22/11/16</t>
  </si>
  <si>
    <t>אנקור     אגח א- אנקור</t>
  </si>
  <si>
    <t>1141118</t>
  </si>
  <si>
    <t>4846</t>
  </si>
  <si>
    <t>BBB+</t>
  </si>
  <si>
    <t>סאות'רן   אגח א- סאות'רן</t>
  </si>
  <si>
    <t>1140094</t>
  </si>
  <si>
    <t>1670</t>
  </si>
  <si>
    <t>04/04/17</t>
  </si>
  <si>
    <t>דלתא      אגח ו- דלתא גליל</t>
  </si>
  <si>
    <t>6270193</t>
  </si>
  <si>
    <t>627</t>
  </si>
  <si>
    <t>בזן       אגח ט- בתי זיקוק</t>
  </si>
  <si>
    <t>2590461</t>
  </si>
  <si>
    <t>259</t>
  </si>
  <si>
    <t>כימיה, גומי ופלסטיק</t>
  </si>
  <si>
    <t>סה"כ אחר</t>
  </si>
  <si>
    <t>SWEDA 5.5 12/49</t>
  </si>
  <si>
    <t>XS1190655776</t>
  </si>
  <si>
    <t>NYSE</t>
  </si>
  <si>
    <t>בלומברג</t>
  </si>
  <si>
    <t>4842</t>
  </si>
  <si>
    <t>Banks</t>
  </si>
  <si>
    <t>BBB</t>
  </si>
  <si>
    <t>S&amp;P</t>
  </si>
  <si>
    <t>ANZ 6.75 PREP CORP</t>
  </si>
  <si>
    <t>us05254haa23</t>
  </si>
  <si>
    <t>4830</t>
  </si>
  <si>
    <t>BBB-</t>
  </si>
  <si>
    <t>25/05/17</t>
  </si>
  <si>
    <t>VIACOM 5.875 28</t>
  </si>
  <si>
    <t>us92553pbd33</t>
  </si>
  <si>
    <t>4829</t>
  </si>
  <si>
    <t>BB</t>
  </si>
  <si>
    <t>GOODYEAR 5/26 5</t>
  </si>
  <si>
    <t>US382550BF73</t>
  </si>
  <si>
    <t>4852</t>
  </si>
  <si>
    <t>Ba3</t>
  </si>
  <si>
    <t>Moodys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</si>
  <si>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</si>
  <si>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</si>
  <si>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</si>
  <si>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</si>
  <si>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</si>
  <si>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</si>
  <si>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</si>
  <si>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</si>
  <si>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</si>
  <si>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</si>
  <si>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</si>
  <si>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</si>
  <si>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</si>
  <si>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</si>
  <si>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</si>
  <si>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</si>
  <si>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</si>
  <si>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</si>
  <si>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</si>
  <si>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</si>
  <si>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</si>
  <si>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</si>
  <si>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</si>
  <si>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</si>
  <si>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1095</t>
  </si>
  <si>
    <t>דלק קד יהש- דלק קידוחים</t>
  </si>
  <si>
    <t>475020</t>
  </si>
  <si>
    <t>475</t>
  </si>
  <si>
    <t>חיפושי נפט וגז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</si>
  <si>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</si>
  <si>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</si>
  <si>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</si>
  <si>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</si>
  <si>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</si>
  <si>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</si>
  <si>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</si>
  <si>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</si>
  <si>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</si>
  <si>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</si>
  <si>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</si>
  <si>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</si>
  <si>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</si>
  <si>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</si>
  <si>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</si>
  <si>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</si>
  <si>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מזון</t>
  </si>
  <si>
    <t>שטראוס- שטראוס</t>
  </si>
  <si>
    <t>746016</t>
  </si>
  <si>
    <t>746</t>
  </si>
  <si>
    <t>מיילן- מיילן</t>
  </si>
  <si>
    <t>1136704</t>
  </si>
  <si>
    <t>1655</t>
  </si>
  <si>
    <t>אלוני חץ- אלוני חץ</t>
  </si>
  <si>
    <t>390013</t>
  </si>
  <si>
    <t>390</t>
  </si>
  <si>
    <t>אמות- אמות</t>
  </si>
  <si>
    <t>1097278</t>
  </si>
  <si>
    <t>1328</t>
  </si>
  <si>
    <t>גזית גלוב- גזית גלוב</t>
  </si>
  <si>
    <t>126011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</si>
  <si>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</si>
  <si>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</si>
  <si>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</si>
  <si>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</si>
  <si>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</si>
  <si>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</si>
  <si>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</si>
  <si>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</si>
  <si>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</si>
  <si>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סה"כ תל אביב 90</t>
  </si>
  <si>
    <t>איידיאיי ביטוח</t>
  </si>
  <si>
    <t>1129501</t>
  </si>
  <si>
    <t>1608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</si>
  <si>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</si>
  <si>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</si>
  <si>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</si>
  <si>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</si>
  <si>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</si>
  <si>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</si>
  <si>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מנורה    1- מנורה מבטחים הח</t>
  </si>
  <si>
    <t>566018</t>
  </si>
  <si>
    <t>566</t>
  </si>
  <si>
    <t>אלקטרה- אלקטרה</t>
  </si>
  <si>
    <t>739037</t>
  </si>
  <si>
    <t>739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</si>
  <si>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</si>
  <si>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</si>
  <si>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</si>
  <si>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</si>
  <si>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</si>
  <si>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</si>
  <si>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</si>
  <si>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</si>
  <si>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</si>
  <si>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</si>
  <si>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</si>
  <si>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</si>
  <si>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</si>
  <si>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</si>
  <si>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</si>
  <si>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</si>
  <si>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</si>
  <si>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</si>
  <si>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</si>
  <si>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</si>
  <si>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</si>
  <si>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</si>
  <si>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</si>
  <si>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איי דיי או אירופה- איי.די.או</t>
  </si>
  <si>
    <t>505016</t>
  </si>
  <si>
    <t>505</t>
  </si>
  <si>
    <t>אפריקה מגורים</t>
  </si>
  <si>
    <t>1097948</t>
  </si>
  <si>
    <t>1338</t>
  </si>
  <si>
    <t>בראק אן וי- בראק אן וי</t>
  </si>
  <si>
    <t>1121607</t>
  </si>
  <si>
    <t>כלכלית  ים- כלכלית</t>
  </si>
  <si>
    <t>198010</t>
  </si>
  <si>
    <t>198</t>
  </si>
  <si>
    <t>סלע נדל"ן- סלע נדלן</t>
  </si>
  <si>
    <t>1109644</t>
  </si>
  <si>
    <t>1514</t>
  </si>
  <si>
    <t>שיכון ובינוי- שיכון ובינוי</t>
  </si>
  <si>
    <t>1081942</t>
  </si>
  <si>
    <t>1068</t>
  </si>
  <si>
    <t>אנרג'יקס- אנרג'יקס</t>
  </si>
  <si>
    <t>1123355</t>
  </si>
  <si>
    <t>1581</t>
  </si>
  <si>
    <t>נאוי- נאוי</t>
  </si>
  <si>
    <t>208017</t>
  </si>
  <si>
    <t>208</t>
  </si>
  <si>
    <t>סה"כ מניות היתר</t>
  </si>
  <si>
    <t>אירונאוטיקס- אירונאוטיקס</t>
  </si>
  <si>
    <t>1141142</t>
  </si>
  <si>
    <t>4850</t>
  </si>
  <si>
    <t>אלקטרה נדלן- אלקטרה נדל"ן</t>
  </si>
  <si>
    <t>1094044</t>
  </si>
  <si>
    <t>1264</t>
  </si>
  <si>
    <t>חג'ג' נדל"ן- חג'ג' נדלן</t>
  </si>
  <si>
    <t>823013</t>
  </si>
  <si>
    <t>823</t>
  </si>
  <si>
    <t>לסיכו- לסיכו</t>
  </si>
  <si>
    <t>1140946</t>
  </si>
  <si>
    <t>4833</t>
  </si>
  <si>
    <t>מהדרין- מהדרין</t>
  </si>
  <si>
    <t>686014</t>
  </si>
  <si>
    <t>686</t>
  </si>
  <si>
    <t>מנרב פרויקטים- מנרב אחזקות</t>
  </si>
  <si>
    <t>1140243</t>
  </si>
  <si>
    <t>155</t>
  </si>
  <si>
    <t>סה"כ call 001 אופציות</t>
  </si>
  <si>
    <t>KEYCORP</t>
  </si>
  <si>
    <t>US4932671088</t>
  </si>
  <si>
    <t>4844</t>
  </si>
  <si>
    <t>MOHAWK INDUSTRI- Mohawk Industries Inc</t>
  </si>
  <si>
    <t>327551</t>
  </si>
  <si>
    <t>4832</t>
  </si>
  <si>
    <t>Consumer Durables &amp; Apparel</t>
  </si>
  <si>
    <t>V - VISA INC-CLASS- VISA INC</t>
  </si>
  <si>
    <t>US92826C8394</t>
  </si>
  <si>
    <t>2495</t>
  </si>
  <si>
    <t>Diversified Financials</t>
  </si>
  <si>
    <t>MERCK AND CO IN-MRK</t>
  </si>
  <si>
    <t>US58933Y1055</t>
  </si>
  <si>
    <t>4330</t>
  </si>
  <si>
    <t>Health Care Equipment &amp; Services</t>
  </si>
  <si>
    <t>AMAZON-AMZN COM</t>
  </si>
  <si>
    <t>US0231351067</t>
  </si>
  <si>
    <t>2340</t>
  </si>
  <si>
    <t>Other</t>
  </si>
  <si>
    <t>KORNIT DIGITAL-KRNT</t>
  </si>
  <si>
    <t>IL0011216723</t>
  </si>
  <si>
    <t>4734</t>
  </si>
  <si>
    <t>MICRON TECH-INC</t>
  </si>
  <si>
    <t>US5951121038</t>
  </si>
  <si>
    <t>2360</t>
  </si>
  <si>
    <t>Semiconductors &amp; Semiconductor Equipment</t>
  </si>
  <si>
    <t>CYBER ARKCYBR US</t>
  </si>
  <si>
    <t>448498</t>
  </si>
  <si>
    <t>4733</t>
  </si>
  <si>
    <t>Software &amp; Services</t>
  </si>
  <si>
    <t>PYPL US- PYPL</t>
  </si>
  <si>
    <t>US70450Y1038</t>
  </si>
  <si>
    <t>NASDAQ</t>
  </si>
  <si>
    <t>4673</t>
  </si>
  <si>
    <t>WIX -  WIX.COM- WIX.COM</t>
  </si>
  <si>
    <t>IL0011301780</t>
  </si>
  <si>
    <t>4270</t>
  </si>
  <si>
    <t>SOLAREDGE</t>
  </si>
  <si>
    <t>US83417M1045</t>
  </si>
  <si>
    <t>4744</t>
  </si>
  <si>
    <t>Technology Hardware &amp; Equipment</t>
  </si>
  <si>
    <t>BROADCOM LTD</t>
  </si>
  <si>
    <t>SG9999014823</t>
  </si>
  <si>
    <t>2610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</si>
  <si>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</si>
  <si>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</si>
  <si>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</si>
  <si>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</si>
  <si>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</si>
  <si>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מגדל תא-SME 150- מגדל בטוח</t>
  </si>
  <si>
    <t>5124714</t>
  </si>
  <si>
    <t>1041</t>
  </si>
  <si>
    <t>פסגות א ת"א 25- פסגות תעודות סל בע"מ</t>
  </si>
  <si>
    <t>1125319</t>
  </si>
  <si>
    <t>1108</t>
  </si>
  <si>
    <t>קסם יתר 50- קסם תעודות סל ומוצרי מדדים בע"מ</t>
  </si>
  <si>
    <t>1116938</t>
  </si>
  <si>
    <t>1224</t>
  </si>
  <si>
    <t>תכלית יתר 50</t>
  </si>
  <si>
    <t>1109305</t>
  </si>
  <si>
    <t>1223</t>
  </si>
  <si>
    <t>סה"כ שמחקות מדדי מניות בחו"ל</t>
  </si>
  <si>
    <t>הראל סל נאסד"ק 100</t>
  </si>
  <si>
    <t>1116458</t>
  </si>
  <si>
    <t>הראל סל פיננסים אירופה- הראל סל בע"מ</t>
  </si>
  <si>
    <t>1131788</t>
  </si>
  <si>
    <t>הראל סל שקלי S&amp;P500- הראל סל בע"מ</t>
  </si>
  <si>
    <t>1123249</t>
  </si>
  <si>
    <t>פסגות סל אירופה מוטה יצוא בנטרול החשיפה המטבעית- פסגות תעודות סל בע"מ</t>
  </si>
  <si>
    <t>1137991</t>
  </si>
  <si>
    <t>פסגות סל דאקס שקל- פסגות תעודות סל בע"מ</t>
  </si>
  <si>
    <t>1120203</t>
  </si>
  <si>
    <t>פסגות סל יפן שקלית- פסגות תעודות סל בע"מ</t>
  </si>
  <si>
    <t>1138015</t>
  </si>
  <si>
    <t>פסגות סל שקלי S&amp;P 500- פסגות תעודות סל בע"מ</t>
  </si>
  <si>
    <t>1116060</t>
  </si>
  <si>
    <t>קסם S&amp;P500- קסם תעודות סל ומוצרי מדדים בע"מ</t>
  </si>
  <si>
    <t>1117324</t>
  </si>
  <si>
    <t>קסם S&amp;P500 שקלי- קסם תעודות סל ומוצרי מדדים בע"מ</t>
  </si>
  <si>
    <t>1117639</t>
  </si>
  <si>
    <t>קסם גרמניה MID CAP מנוטרלת מטח- קסם תעודות סל ומוצרי מדדים בע"מ</t>
  </si>
  <si>
    <t>1130731</t>
  </si>
  <si>
    <t>קסם ת"א בלוסטאר ישראל גלובל טכנולוגיה- קסם תעודות סל ומוצרי מדדים בע"מ</t>
  </si>
  <si>
    <t>1137959</t>
  </si>
  <si>
    <t>תכלית גרמניה 30DAX  שקלי- תכלית תעודות סל בע"מ</t>
  </si>
  <si>
    <t>1114891</t>
  </si>
  <si>
    <t>תכלית גרמניה MDAX שקלי- תכלית תעודות סל בע"מ</t>
  </si>
  <si>
    <t>1130624</t>
  </si>
  <si>
    <t>תכלית נאסד"ק 100 מנוטרלת מטבע- תכלית תעודות סל בע"מ</t>
  </si>
  <si>
    <t>1137553</t>
  </si>
  <si>
    <t>תכלית סייבר ארהב</t>
  </si>
  <si>
    <t>1137728</t>
  </si>
  <si>
    <t>תכלית ספרד מנוטרלת- תכלית תעודות סל בע"מ</t>
  </si>
  <si>
    <t>1135631</t>
  </si>
  <si>
    <t>תכלית צרפת CA מנוטרלת מטבע- תכלית תעודות סל בע"מ</t>
  </si>
  <si>
    <t>1135649</t>
  </si>
  <si>
    <t>תכלית תל בונד שקלי סד.2</t>
  </si>
  <si>
    <t>1116524</t>
  </si>
  <si>
    <t>תכלית תעשיות בטחוניות ארה"ב S&amp;P- תכלית תעודות סל בע"מ</t>
  </si>
  <si>
    <t>1140334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</si>
  <si>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</si>
  <si>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</si>
  <si>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</si>
  <si>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</si>
  <si>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</si>
  <si>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</si>
  <si>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</si>
  <si>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20</t>
  </si>
  <si>
    <t>1101633</t>
  </si>
  <si>
    <t>קסם תל בונד 60</t>
  </si>
  <si>
    <t>1109248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</si>
  <si>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</si>
  <si>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</si>
  <si>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</si>
  <si>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</si>
  <si>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</si>
  <si>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</si>
  <si>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</si>
  <si>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</si>
  <si>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</si>
  <si>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</si>
  <si>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EWP - MSCI SPAIN- BlackRock Fund Advisors</t>
  </si>
  <si>
    <t>US4642867646</t>
  </si>
  <si>
    <t>2235</t>
  </si>
  <si>
    <t>QQQQ - Nasdaq 100- INVESCO-POWERSHARES</t>
  </si>
  <si>
    <t>US73935A1043</t>
  </si>
  <si>
    <t>4643</t>
  </si>
  <si>
    <t>CSI-KWEB CHINA</t>
  </si>
  <si>
    <t>US5007673065</t>
  </si>
  <si>
    <t>4782</t>
  </si>
  <si>
    <t>CAC MID 60-LYX ETF</t>
  </si>
  <si>
    <t>FR0011041334</t>
  </si>
  <si>
    <t>4853</t>
  </si>
  <si>
    <t>SMH US-VANECK VECTORS</t>
  </si>
  <si>
    <t>US92189F6768</t>
  </si>
  <si>
    <t>4821</t>
  </si>
  <si>
    <t>449603</t>
  </si>
  <si>
    <t>IE00B94ZB998</t>
  </si>
  <si>
    <t>LSE</t>
  </si>
  <si>
    <t>4585</t>
  </si>
  <si>
    <t>DIA - Dow Jones- STATE STREET-SPDRS</t>
  </si>
  <si>
    <t>US78467X1090</t>
  </si>
  <si>
    <t>VANECK VECTORS INDIA S CAP</t>
  </si>
  <si>
    <t>US92189F7675</t>
  </si>
  <si>
    <t>4816</t>
  </si>
  <si>
    <t>WISDOMTREE INDIA</t>
  </si>
  <si>
    <t>US97717W422</t>
  </si>
  <si>
    <t>3115</t>
  </si>
  <si>
    <t>ISHARES S&amp;P TEC</t>
  </si>
  <si>
    <t>us4642875151</t>
  </si>
  <si>
    <t>4831</t>
  </si>
  <si>
    <t>GAMR US GAMING ETF</t>
  </si>
  <si>
    <t>US26924G7060</t>
  </si>
  <si>
    <t>4839</t>
  </si>
  <si>
    <t>GLOBAL X FINTEC</t>
  </si>
  <si>
    <t>US37954Y8140</t>
  </si>
  <si>
    <t>4838</t>
  </si>
  <si>
    <t>השקעות בהיי-טק</t>
  </si>
  <si>
    <t>source esb-s7xe</t>
  </si>
  <si>
    <t>IE00B3Q19T94</t>
  </si>
  <si>
    <t>FWB</t>
  </si>
  <si>
    <t>4822</t>
  </si>
  <si>
    <t>סה"כ שמחקות מדדים אחרים</t>
  </si>
  <si>
    <t>ISHARES IBOXX H</t>
  </si>
  <si>
    <t>US4642885135</t>
  </si>
  <si>
    <t>סה"כ תעודות השתתפות בקרנות נאמנות בישראל</t>
  </si>
  <si>
    <t>מגדל MTF טכנולוגיה ארה"ב מגודרת מט"ח- מגדל בטוח</t>
  </si>
  <si>
    <t>5121934</t>
  </si>
  <si>
    <t>לא מדורג</t>
  </si>
  <si>
    <t>ת"א יתר 50 MTF</t>
  </si>
  <si>
    <t>5118997</t>
  </si>
  <si>
    <t>1597</t>
  </si>
  <si>
    <t>סה"כ תעודות השתתפות בקרנות נאמנות בחו"ל</t>
  </si>
  <si>
    <t>סה"כ כתבי אופציות בישראל</t>
  </si>
  <si>
    <t>אופל בלאנס אפ 3 15/10/19 מימוש 370- אופל בלאנס</t>
  </si>
  <si>
    <t>1140706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</si>
  <si>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</si>
  <si>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</si>
  <si>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</si>
  <si>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</si>
  <si>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</si>
  <si>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DAX PUT 12150 21.07.17- DES</t>
  </si>
  <si>
    <t>275321</t>
  </si>
  <si>
    <t>DAX PUT 12250 18.08.17- DES</t>
  </si>
  <si>
    <t>31003379</t>
  </si>
  <si>
    <t>SPX PUT 2375 18.08.17- SPX</t>
  </si>
  <si>
    <t>31003015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</si>
  <si>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</si>
  <si>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</si>
  <si>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</si>
  <si>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</si>
  <si>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</si>
  <si>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</si>
  <si>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</si>
  <si>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</si>
  <si>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</si>
  <si>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</si>
  <si>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</si>
  <si>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</si>
  <si>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</si>
  <si>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</si>
  <si>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</si>
  <si>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</si>
  <si>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</si>
  <si>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</si>
  <si>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</si>
  <si>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</si>
  <si>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</si>
  <si>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</si>
  <si>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</si>
  <si>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</si>
  <si>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</si>
  <si>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</si>
  <si>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</si>
  <si>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</si>
  <si>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</si>
  <si>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</si>
  <si>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</si>
  <si>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פורוורד דולר/שקל 3.5076 12/09/17</t>
  </si>
  <si>
    <t>152869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</si>
  <si>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</si>
  <si>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</si>
  <si>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</si>
  <si>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</si>
  <si>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</si>
  <si>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</si>
  <si>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</si>
  <si>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</si>
  <si>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</si>
  <si>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</si>
  <si>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</si>
  <si>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</si>
  <si>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</si>
  <si>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</si>
  <si>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</si>
  <si>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הראל     1(דיבידנד לקבל)</t>
  </si>
  <si>
    <t>דלק רכב(דיבידנד לקבל)</t>
  </si>
  <si>
    <t>גזית גלוב(דיבידנד לקבל)</t>
  </si>
  <si>
    <t>MERCK AND CO IN-MRK(דיבידנד לקבל)</t>
  </si>
  <si>
    <t>42606</t>
  </si>
  <si>
    <t>QQQQ - Nasdaq 100(דיבידנד לקבל)</t>
  </si>
  <si>
    <t>51516</t>
  </si>
  <si>
    <t>DIA - Dow Jones(דיבידנד לקבל)</t>
  </si>
  <si>
    <t>45526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</si>
</sst>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sum_0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תעודות סל"/>
      <sheetName val="מניות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>
        <row r="508">
          <cell r="B508" t="str">
            <v>GE CAP TR 67 SFR-15/11/2017- GE CAPITAL</v>
          </cell>
          <cell r="C508" t="str">
            <v>US36830GAA22</v>
          </cell>
          <cell r="D508" t="str">
            <v>NYSE</v>
          </cell>
          <cell r="E508" t="str">
            <v>בלומברג</v>
          </cell>
          <cell r="F508" t="str">
            <v>3195</v>
          </cell>
          <cell r="G508" t="str">
            <v>Diversified Financials</v>
          </cell>
          <cell r="H508" t="str">
            <v>A2</v>
          </cell>
          <cell r="I508" t="str">
            <v>Moodys</v>
          </cell>
          <cell r="J508" t="str">
            <v>01/03/16</v>
          </cell>
          <cell r="K508">
            <v>0.38</v>
          </cell>
        </row>
        <row r="509">
          <cell r="B509" t="str">
            <v>GE CAP TR 67 SFR-15/11/2017- GE CAPITAL</v>
          </cell>
          <cell r="C509" t="str">
            <v>US36830GAA22</v>
          </cell>
          <cell r="D509" t="str">
            <v>NYSE</v>
          </cell>
          <cell r="E509" t="str">
            <v>בלומברג</v>
          </cell>
          <cell r="F509" t="str">
            <v>3195</v>
          </cell>
          <cell r="G509" t="str">
            <v>Diversified Financials</v>
          </cell>
          <cell r="H509" t="str">
            <v>A2</v>
          </cell>
          <cell r="I509" t="str">
            <v>Moodys</v>
          </cell>
          <cell r="J509" t="str">
            <v>01/03/16</v>
          </cell>
          <cell r="K509">
            <v>0.38</v>
          </cell>
        </row>
        <row r="510">
          <cell r="B510" t="str">
            <v>US94974BGP94</v>
          </cell>
          <cell r="C510" t="str">
            <v>US94974BGP94</v>
          </cell>
          <cell r="D510" t="str">
            <v>NYSE</v>
          </cell>
          <cell r="E510" t="str">
            <v>בלומברג</v>
          </cell>
          <cell r="F510" t="str">
            <v>2465</v>
          </cell>
          <cell r="G510" t="str">
            <v>Banks</v>
          </cell>
          <cell r="H510" t="str">
            <v>A</v>
          </cell>
          <cell r="I510" t="str">
            <v>S&amp;P</v>
          </cell>
          <cell r="J510" t="str">
            <v>01/03/17</v>
          </cell>
          <cell r="K510">
            <v>0.45</v>
          </cell>
        </row>
        <row r="511">
          <cell r="B511" t="str">
            <v>WELLS FARGO&amp;COMPANY - WFC-09/09/2024- WELLS FARGO</v>
          </cell>
          <cell r="C511" t="str">
            <v>US94974BGA26</v>
          </cell>
          <cell r="D511" t="str">
            <v>NYSE</v>
          </cell>
          <cell r="E511" t="str">
            <v>בלומברג</v>
          </cell>
          <cell r="F511" t="str">
            <v>2465</v>
          </cell>
          <cell r="G511" t="str">
            <v>Banks</v>
          </cell>
          <cell r="H511" t="str">
            <v>A</v>
          </cell>
          <cell r="I511" t="str">
            <v>S&amp;P</v>
          </cell>
          <cell r="J511" t="str">
            <v>05/01/16</v>
          </cell>
          <cell r="K511">
            <v>6.41</v>
          </cell>
        </row>
        <row r="512">
          <cell r="B512" t="str">
            <v>01/22/JPM 4.5 24- JP MORGAN CHASE</v>
          </cell>
          <cell r="C512" t="str">
            <v>US46625HJD35</v>
          </cell>
          <cell r="D512" t="str">
            <v>NYSE</v>
          </cell>
          <cell r="E512" t="str">
            <v>בלומברג</v>
          </cell>
          <cell r="F512" t="str">
            <v>2260</v>
          </cell>
          <cell r="G512" t="str">
            <v>Banks</v>
          </cell>
          <cell r="H512" t="str">
            <v>A-</v>
          </cell>
          <cell r="I512" t="str">
            <v>S&amp;P</v>
          </cell>
          <cell r="J512" t="str">
            <v>02/02/16</v>
          </cell>
          <cell r="K512">
            <v>4.13</v>
          </cell>
        </row>
        <row r="513">
          <cell r="B513" t="str">
            <v>ABIBB 3.65 01/11/2025- ABIBB</v>
          </cell>
          <cell r="C513" t="str">
            <v>US035242AP13</v>
          </cell>
          <cell r="D513" t="str">
            <v>NYSE</v>
          </cell>
          <cell r="E513" t="str">
            <v>בלומברג</v>
          </cell>
          <cell r="F513" t="str">
            <v>4756</v>
          </cell>
          <cell r="G513" t="str">
            <v>Food &amp; Staples Retailing</v>
          </cell>
          <cell r="H513" t="str">
            <v>A-</v>
          </cell>
          <cell r="I513" t="str">
            <v>S&amp;P</v>
          </cell>
          <cell r="J513" t="str">
            <v>30/12/16</v>
          </cell>
          <cell r="K513">
            <v>7.18</v>
          </cell>
        </row>
        <row r="514">
          <cell r="B514" t="str">
            <v>JPM 3.9 07/25</v>
          </cell>
          <cell r="C514" t="str">
            <v>US46625HMN79</v>
          </cell>
          <cell r="D514" t="str">
            <v>NYSE</v>
          </cell>
          <cell r="E514" t="str">
            <v>בלומברג</v>
          </cell>
          <cell r="F514" t="str">
            <v>2260</v>
          </cell>
          <cell r="G514" t="str">
            <v>Banks</v>
          </cell>
          <cell r="H514" t="str">
            <v>A-</v>
          </cell>
          <cell r="I514" t="str">
            <v>S&amp;P</v>
          </cell>
          <cell r="J514" t="str">
            <v>01/03/17</v>
          </cell>
          <cell r="K514">
            <v>6.71</v>
          </cell>
        </row>
        <row r="515">
          <cell r="B515" t="str">
            <v>BAC   4.0 04/24</v>
          </cell>
          <cell r="C515" t="str">
            <v>US06051GFF19</v>
          </cell>
          <cell r="D515" t="str">
            <v>NYSE</v>
          </cell>
          <cell r="E515" t="str">
            <v>בלומברג</v>
          </cell>
          <cell r="F515" t="str">
            <v>4767</v>
          </cell>
          <cell r="G515" t="str">
            <v>Banks</v>
          </cell>
          <cell r="H515" t="str">
            <v>BBB+</v>
          </cell>
          <cell r="I515" t="str">
            <v>S&amp;P</v>
          </cell>
          <cell r="J515" t="str">
            <v>01/03/17</v>
          </cell>
          <cell r="K515">
            <v>5.96</v>
          </cell>
        </row>
        <row r="516">
          <cell r="B516" t="str">
            <v>BANK OF AMERICA  5.7 24/01/2022- Bank of  America</v>
          </cell>
          <cell r="C516" t="str">
            <v>US06051GEM78</v>
          </cell>
          <cell r="D516" t="str">
            <v>NYSE</v>
          </cell>
          <cell r="E516" t="str">
            <v>בלומברג</v>
          </cell>
          <cell r="F516" t="str">
            <v>2180</v>
          </cell>
          <cell r="G516" t="str">
            <v>Banks</v>
          </cell>
          <cell r="H516" t="str">
            <v>BBB+</v>
          </cell>
          <cell r="I516" t="str">
            <v>S&amp;P</v>
          </cell>
          <cell r="J516" t="str">
            <v>02/02/16</v>
          </cell>
          <cell r="K516">
            <v>4.04</v>
          </cell>
        </row>
        <row r="517">
          <cell r="B517" t="str">
            <v>CITIGGROUP-INC 4.5 01/22</v>
          </cell>
          <cell r="C517" t="str">
            <v>US172967FT34</v>
          </cell>
          <cell r="D517" t="str">
            <v>NYSE</v>
          </cell>
          <cell r="E517" t="str">
            <v>בלומברג</v>
          </cell>
          <cell r="F517" t="str">
            <v>2600</v>
          </cell>
          <cell r="G517" t="str">
            <v>Banks</v>
          </cell>
          <cell r="H517" t="str">
            <v>BBB+</v>
          </cell>
          <cell r="I517" t="str">
            <v>S&amp;P</v>
          </cell>
          <cell r="J517" t="str">
            <v>02/02/16</v>
          </cell>
          <cell r="K517">
            <v>4.0999999999999996</v>
          </cell>
        </row>
        <row r="518">
          <cell r="B518" t="str">
            <v>CITIGROUP 3.7 01/26</v>
          </cell>
          <cell r="C518" t="str">
            <v>US172967KG57</v>
          </cell>
          <cell r="D518" t="str">
            <v>NYSE</v>
          </cell>
          <cell r="E518" t="str">
            <v>בלומברג</v>
          </cell>
          <cell r="F518" t="str">
            <v>2600</v>
          </cell>
          <cell r="G518" t="str">
            <v>Banks</v>
          </cell>
          <cell r="H518" t="str">
            <v>BBB+</v>
          </cell>
          <cell r="I518" t="str">
            <v>S&amp;P</v>
          </cell>
          <cell r="J518" t="str">
            <v>01/03/17</v>
          </cell>
          <cell r="K518">
            <v>7.29</v>
          </cell>
        </row>
        <row r="519">
          <cell r="B519" t="str">
            <v>PETROLEOS MEXICANOS-PEMEX</v>
          </cell>
          <cell r="C519" t="str">
            <v>US71654QBW15</v>
          </cell>
          <cell r="D519" t="str">
            <v>אחר</v>
          </cell>
          <cell r="E519" t="str">
            <v>בלומברג</v>
          </cell>
          <cell r="F519" t="str">
            <v>4768</v>
          </cell>
          <cell r="G519" t="str">
            <v>Energy</v>
          </cell>
          <cell r="H519" t="str">
            <v>BBB+</v>
          </cell>
          <cell r="I519" t="str">
            <v>S&amp;P</v>
          </cell>
          <cell r="J519" t="str">
            <v>11/05/17</v>
          </cell>
          <cell r="K519">
            <v>7.04</v>
          </cell>
        </row>
        <row r="520">
          <cell r="B520" t="str">
            <v>VZ 4.125 16/3/27- VERIZON</v>
          </cell>
          <cell r="C520" t="str">
            <v>235374</v>
          </cell>
          <cell r="D520" t="str">
            <v>NYSE</v>
          </cell>
          <cell r="E520" t="str">
            <v>בלומברג</v>
          </cell>
          <cell r="F520" t="str">
            <v>4808</v>
          </cell>
          <cell r="G520" t="str">
            <v>Commercial &amp; Professional Services</v>
          </cell>
          <cell r="H520" t="str">
            <v>BBB+</v>
          </cell>
          <cell r="I520" t="str">
            <v>S&amp;P</v>
          </cell>
          <cell r="J520" t="str">
            <v>03/04/17</v>
          </cell>
          <cell r="K520">
            <v>6.45</v>
          </cell>
        </row>
        <row r="521">
          <cell r="B521" t="str">
            <v>23/TEVA 2.8 21/07</v>
          </cell>
          <cell r="C521" t="str">
            <v>US88167AAD37</v>
          </cell>
          <cell r="D521" t="str">
            <v>NYSE</v>
          </cell>
          <cell r="E521" t="str">
            <v>בלומברג</v>
          </cell>
          <cell r="F521" t="str">
            <v>629</v>
          </cell>
          <cell r="G521" t="str">
            <v>Pharmaceuticals &amp; Biotechnology</v>
          </cell>
          <cell r="H521" t="str">
            <v>Baa2</v>
          </cell>
          <cell r="I521" t="str">
            <v>Moodys</v>
          </cell>
          <cell r="J521" t="str">
            <v>01/11/16</v>
          </cell>
          <cell r="K521">
            <v>5.54</v>
          </cell>
        </row>
        <row r="522">
          <cell r="B522" t="str">
            <v>ABBV 3.6 14/02/2025- ABBV</v>
          </cell>
          <cell r="C522" t="str">
            <v>US00287YAQ26</v>
          </cell>
          <cell r="D522" t="str">
            <v>NYSE</v>
          </cell>
          <cell r="E522" t="str">
            <v>בלומברג</v>
          </cell>
          <cell r="F522" t="str">
            <v>4757</v>
          </cell>
          <cell r="G522" t="str">
            <v>Pharmaceuticals &amp; Biotechnology</v>
          </cell>
          <cell r="H522" t="str">
            <v>Baa2</v>
          </cell>
          <cell r="I522" t="str">
            <v>Moodys</v>
          </cell>
          <cell r="J522" t="str">
            <v>30/12/16</v>
          </cell>
          <cell r="K522">
            <v>6.72</v>
          </cell>
        </row>
        <row r="523">
          <cell r="B523" t="str">
            <v>ABN 4.4 27/3/2028</v>
          </cell>
          <cell r="C523" t="str">
            <v>XS1586330604</v>
          </cell>
          <cell r="D523" t="str">
            <v>NYSE</v>
          </cell>
          <cell r="E523" t="str">
            <v>בלומברג</v>
          </cell>
          <cell r="F523" t="str">
            <v>4825</v>
          </cell>
          <cell r="G523" t="str">
            <v>Banks</v>
          </cell>
          <cell r="H523" t="str">
            <v>Baa2</v>
          </cell>
          <cell r="I523" t="str">
            <v>Moodys</v>
          </cell>
          <cell r="J523" t="str">
            <v>17/05/17</v>
          </cell>
          <cell r="K523">
            <v>5.09</v>
          </cell>
        </row>
        <row r="524">
          <cell r="B524" t="str">
            <v>ABN 4.4 27/3/2028</v>
          </cell>
          <cell r="C524" t="str">
            <v>XS1586330604</v>
          </cell>
          <cell r="D524" t="str">
            <v>NYSE</v>
          </cell>
          <cell r="E524" t="str">
            <v>בלומברג</v>
          </cell>
          <cell r="F524" t="str">
            <v>4825</v>
          </cell>
          <cell r="G524" t="str">
            <v>Banks</v>
          </cell>
          <cell r="H524" t="str">
            <v>Baa2</v>
          </cell>
          <cell r="I524" t="str">
            <v>Moodys</v>
          </cell>
          <cell r="J524" t="str">
            <v>17/05/17</v>
          </cell>
          <cell r="K524">
            <v>5.09</v>
          </cell>
        </row>
        <row r="525">
          <cell r="B525" t="str">
            <v>ALATPF 2 1/8 13</v>
          </cell>
          <cell r="C525" t="str">
            <v>XS1532877757</v>
          </cell>
          <cell r="D525" t="str">
            <v>FWB</v>
          </cell>
          <cell r="E525" t="str">
            <v>בלומברג</v>
          </cell>
          <cell r="F525" t="str">
            <v>4759</v>
          </cell>
          <cell r="G525" t="str">
            <v>Other</v>
          </cell>
          <cell r="H525" t="str">
            <v>BBB</v>
          </cell>
          <cell r="I525" t="str">
            <v>S&amp;P</v>
          </cell>
          <cell r="J525" t="str">
            <v>06/12/16</v>
          </cell>
          <cell r="K525">
            <v>5.41</v>
          </cell>
        </row>
        <row r="526">
          <cell r="B526" t="str">
            <v>BAC 4.2 26/08/2024</v>
          </cell>
          <cell r="C526" t="str">
            <v>us06051gfh74</v>
          </cell>
          <cell r="D526" t="str">
            <v>NYSE</v>
          </cell>
          <cell r="E526" t="str">
            <v>בלומברג</v>
          </cell>
          <cell r="F526" t="str">
            <v>4767</v>
          </cell>
          <cell r="G526" t="str">
            <v>Banks</v>
          </cell>
          <cell r="H526" t="str">
            <v>BBB</v>
          </cell>
          <cell r="I526" t="str">
            <v>S&amp;P</v>
          </cell>
          <cell r="J526" t="str">
            <v>20/04/17</v>
          </cell>
          <cell r="K526">
            <v>6.19</v>
          </cell>
        </row>
        <row r="527">
          <cell r="B527" t="str">
            <v>BAC 4.2 26/08/2024</v>
          </cell>
          <cell r="C527" t="str">
            <v>us06051gfh74</v>
          </cell>
          <cell r="D527" t="str">
            <v>NYSE</v>
          </cell>
          <cell r="E527" t="str">
            <v>בלומברג</v>
          </cell>
          <cell r="F527" t="str">
            <v>4767</v>
          </cell>
          <cell r="G527" t="str">
            <v>Banks</v>
          </cell>
          <cell r="H527" t="str">
            <v>BBB</v>
          </cell>
          <cell r="I527" t="str">
            <v>S&amp;P</v>
          </cell>
          <cell r="J527" t="str">
            <v>20/04/17</v>
          </cell>
          <cell r="K527">
            <v>6.19</v>
          </cell>
        </row>
        <row r="528">
          <cell r="B528" t="str">
            <v>BAYER 3.75 07/74</v>
          </cell>
          <cell r="C528" t="str">
            <v>DE000A11QR73</v>
          </cell>
          <cell r="D528" t="str">
            <v>NYSE</v>
          </cell>
          <cell r="E528" t="str">
            <v>בלומברג</v>
          </cell>
          <cell r="F528" t="str">
            <v>4770</v>
          </cell>
          <cell r="G528" t="str">
            <v>כימיה, גומי ופלסטיק</v>
          </cell>
          <cell r="H528" t="str">
            <v>BBB</v>
          </cell>
          <cell r="I528" t="str">
            <v>S&amp;P</v>
          </cell>
          <cell r="J528" t="str">
            <v>24/04/17</v>
          </cell>
          <cell r="K528">
            <v>6.08</v>
          </cell>
        </row>
        <row r="529">
          <cell r="B529" t="str">
            <v>brfsbz 4.45 22/05/2024- BRFSBZ</v>
          </cell>
          <cell r="C529" t="str">
            <v>USP1905CAE05</v>
          </cell>
          <cell r="D529" t="str">
            <v>NYSE</v>
          </cell>
          <cell r="E529" t="str">
            <v>בלומברג</v>
          </cell>
          <cell r="F529" t="str">
            <v>4700</v>
          </cell>
          <cell r="G529" t="str">
            <v>Food, Beverage &amp; Tobacco</v>
          </cell>
          <cell r="H529" t="str">
            <v>BBB</v>
          </cell>
          <cell r="I529" t="str">
            <v>S&amp;P</v>
          </cell>
          <cell r="J529" t="str">
            <v>30/12/16</v>
          </cell>
          <cell r="K529">
            <v>5.92</v>
          </cell>
        </row>
        <row r="530">
          <cell r="B530" t="str">
            <v>EBAY INC 2.6 11/07/2022- EBAY</v>
          </cell>
          <cell r="C530" t="str">
            <v>US2786421030</v>
          </cell>
          <cell r="D530" t="str">
            <v>NYSE</v>
          </cell>
          <cell r="E530" t="str">
            <v>בלומברג</v>
          </cell>
          <cell r="F530" t="str">
            <v>4718</v>
          </cell>
          <cell r="G530" t="str">
            <v>Commercial &amp; Professional Services</v>
          </cell>
          <cell r="H530" t="str">
            <v>BBB</v>
          </cell>
          <cell r="I530" t="str">
            <v>S&amp;P</v>
          </cell>
          <cell r="J530" t="str">
            <v>01/03/16</v>
          </cell>
          <cell r="K530">
            <v>4.7</v>
          </cell>
        </row>
        <row r="531">
          <cell r="B531" t="str">
            <v>EBAY INC 2.6 11/07/2022- EBAY</v>
          </cell>
          <cell r="C531" t="str">
            <v>US2786421030</v>
          </cell>
          <cell r="D531" t="str">
            <v>NYSE</v>
          </cell>
          <cell r="E531" t="str">
            <v>בלומברג</v>
          </cell>
          <cell r="F531" t="str">
            <v>4718</v>
          </cell>
          <cell r="G531" t="str">
            <v>Commercial &amp; Professional Services</v>
          </cell>
          <cell r="H531" t="str">
            <v>BBB</v>
          </cell>
          <cell r="I531" t="str">
            <v>S&amp;P</v>
          </cell>
          <cell r="J531" t="str">
            <v>01/03/16</v>
          </cell>
          <cell r="K531">
            <v>4.7</v>
          </cell>
        </row>
        <row r="532">
          <cell r="B532" t="str">
            <v>HCP 3.4 01/25</v>
          </cell>
          <cell r="C532" t="str">
            <v>US40414LAM19</v>
          </cell>
          <cell r="D532" t="str">
            <v>NYSE</v>
          </cell>
          <cell r="E532" t="str">
            <v>בלומברג</v>
          </cell>
          <cell r="F532" t="str">
            <v>4732</v>
          </cell>
          <cell r="G532" t="str">
            <v>Real Estate</v>
          </cell>
          <cell r="H532" t="str">
            <v>BBB</v>
          </cell>
          <cell r="I532" t="str">
            <v>S&amp;P</v>
          </cell>
          <cell r="J532" t="str">
            <v>30/12/16</v>
          </cell>
          <cell r="K532">
            <v>6.65</v>
          </cell>
        </row>
        <row r="533">
          <cell r="B533" t="str">
            <v>HRB FINANCIAL HRB 5.5 01/11/2022- HRB</v>
          </cell>
          <cell r="C533" t="str">
            <v>US093662AE40</v>
          </cell>
          <cell r="D533" t="str">
            <v>NYSE</v>
          </cell>
          <cell r="E533" t="str">
            <v>בלומברג</v>
          </cell>
          <cell r="F533" t="str">
            <v>4613</v>
          </cell>
          <cell r="G533" t="str">
            <v>Diversified Financials</v>
          </cell>
          <cell r="H533" t="str">
            <v>BBB</v>
          </cell>
          <cell r="I533" t="str">
            <v>S&amp;P</v>
          </cell>
          <cell r="J533" t="str">
            <v>01/03/16</v>
          </cell>
          <cell r="K533">
            <v>4.3</v>
          </cell>
        </row>
        <row r="534">
          <cell r="B534" t="str">
            <v>HRB FINANCIAL HRB 5.5 01/11/2022- HRB</v>
          </cell>
          <cell r="C534" t="str">
            <v>US093662AE40</v>
          </cell>
          <cell r="D534" t="str">
            <v>NYSE</v>
          </cell>
          <cell r="E534" t="str">
            <v>בלומברג</v>
          </cell>
          <cell r="F534" t="str">
            <v>4613</v>
          </cell>
          <cell r="G534" t="str">
            <v>Diversified Financials</v>
          </cell>
          <cell r="H534" t="str">
            <v>BBB</v>
          </cell>
          <cell r="I534" t="str">
            <v>S&amp;P</v>
          </cell>
          <cell r="J534" t="str">
            <v>01/03/16</v>
          </cell>
          <cell r="K534">
            <v>4.3</v>
          </cell>
        </row>
        <row r="535">
          <cell r="B535" t="str">
            <v>NASDAQ OMX 4.25-01/03/2024- OMX-NASDAQ</v>
          </cell>
          <cell r="C535" t="str">
            <v>US631103AF50</v>
          </cell>
          <cell r="D535" t="str">
            <v>NASDAQ</v>
          </cell>
          <cell r="E535" t="str">
            <v>בלומברג</v>
          </cell>
          <cell r="F535" t="str">
            <v>4703</v>
          </cell>
          <cell r="G535" t="str">
            <v>Diversified Financials</v>
          </cell>
          <cell r="H535" t="str">
            <v>BBB</v>
          </cell>
          <cell r="I535" t="str">
            <v>S&amp;P</v>
          </cell>
          <cell r="J535" t="str">
            <v>30/12/16</v>
          </cell>
          <cell r="K535">
            <v>6.41</v>
          </cell>
        </row>
        <row r="536">
          <cell r="B536" t="str">
            <v>SSELN 4.75 16/09/77</v>
          </cell>
          <cell r="C536" t="str">
            <v>XS1572343744</v>
          </cell>
          <cell r="D536" t="str">
            <v>LSE</v>
          </cell>
          <cell r="E536" t="str">
            <v>בלומברג</v>
          </cell>
          <cell r="F536" t="str">
            <v>4800</v>
          </cell>
          <cell r="G536" t="str">
            <v>Utilities</v>
          </cell>
          <cell r="H536" t="str">
            <v>BBB</v>
          </cell>
          <cell r="I536" t="str">
            <v>S&amp;P</v>
          </cell>
          <cell r="J536" t="str">
            <v>22/03/17</v>
          </cell>
          <cell r="K536">
            <v>4.43</v>
          </cell>
        </row>
        <row r="537">
          <cell r="B537" t="str">
            <v>SSELN 4.75 16/09/77</v>
          </cell>
          <cell r="C537" t="str">
            <v>XS1572343744</v>
          </cell>
          <cell r="D537" t="str">
            <v>LSE</v>
          </cell>
          <cell r="E537" t="str">
            <v>בלומברג</v>
          </cell>
          <cell r="F537" t="str">
            <v>4800</v>
          </cell>
          <cell r="G537" t="str">
            <v>Utilities</v>
          </cell>
          <cell r="H537" t="str">
            <v>BBB</v>
          </cell>
          <cell r="I537" t="str">
            <v>S&amp;P</v>
          </cell>
          <cell r="J537" t="str">
            <v>22/03/17</v>
          </cell>
          <cell r="K537">
            <v>4.43</v>
          </cell>
        </row>
        <row r="538">
          <cell r="B538" t="str">
            <v>SWEDA 5.5 12/49</v>
          </cell>
          <cell r="C538" t="str">
            <v>XS1190655776</v>
          </cell>
          <cell r="D538" t="str">
            <v>NYSE</v>
          </cell>
          <cell r="E538" t="str">
            <v>בלומברג</v>
          </cell>
          <cell r="F538" t="str">
            <v>4842</v>
          </cell>
          <cell r="G538" t="str">
            <v>Banks</v>
          </cell>
          <cell r="H538" t="str">
            <v>BBB</v>
          </cell>
          <cell r="I538" t="str">
            <v>S&amp;P</v>
          </cell>
          <cell r="J538" t="str">
            <v>07/06/17</v>
          </cell>
          <cell r="K538">
            <v>2.52</v>
          </cell>
        </row>
        <row r="539">
          <cell r="B539" t="str">
            <v>SWEDA 5.5 12/49</v>
          </cell>
          <cell r="C539" t="str">
            <v>XS1190655776</v>
          </cell>
          <cell r="D539" t="str">
            <v>NYSE</v>
          </cell>
          <cell r="E539" t="str">
            <v>בלומברג</v>
          </cell>
          <cell r="F539" t="str">
            <v>4842</v>
          </cell>
          <cell r="G539" t="str">
            <v>Banks</v>
          </cell>
          <cell r="H539" t="str">
            <v>BBB</v>
          </cell>
          <cell r="I539" t="str">
            <v>S&amp;P</v>
          </cell>
          <cell r="J539" t="str">
            <v>07/06/17</v>
          </cell>
          <cell r="K539">
            <v>2.52</v>
          </cell>
        </row>
        <row r="540">
          <cell r="B540" t="str">
            <v>TEVA PHARMA FNC 1.625 15.</v>
          </cell>
          <cell r="C540" t="str">
            <v>XS1439749364</v>
          </cell>
          <cell r="D540" t="str">
            <v>NYSE</v>
          </cell>
          <cell r="E540" t="str">
            <v>בלומברג</v>
          </cell>
          <cell r="F540" t="str">
            <v>629</v>
          </cell>
          <cell r="G540" t="str">
            <v>Pharmaceuticals &amp; Biotechnology</v>
          </cell>
          <cell r="H540" t="str">
            <v>Baa2</v>
          </cell>
          <cell r="I540" t="str">
            <v>Moodys</v>
          </cell>
          <cell r="J540" t="str">
            <v>20/07/16</v>
          </cell>
          <cell r="K540">
            <v>3.45</v>
          </cell>
        </row>
        <row r="541">
          <cell r="B541" t="str">
            <v>TRPCN 5.625 20/05/2075</v>
          </cell>
          <cell r="C541" t="str">
            <v>US89356BAA61</v>
          </cell>
          <cell r="D541" t="str">
            <v>TSX</v>
          </cell>
          <cell r="E541" t="str">
            <v>בלומברג</v>
          </cell>
          <cell r="F541" t="str">
            <v>4801</v>
          </cell>
          <cell r="G541" t="str">
            <v>Energy</v>
          </cell>
          <cell r="H541" t="str">
            <v>BBB</v>
          </cell>
          <cell r="I541" t="str">
            <v>S&amp;P</v>
          </cell>
          <cell r="J541" t="str">
            <v>22/03/17</v>
          </cell>
          <cell r="K541">
            <v>6.49</v>
          </cell>
        </row>
        <row r="542">
          <cell r="B542" t="str">
            <v>TRPCN 5.625 20/05/2075</v>
          </cell>
          <cell r="C542" t="str">
            <v>US89356BAA61</v>
          </cell>
          <cell r="D542" t="str">
            <v>TSX</v>
          </cell>
          <cell r="E542" t="str">
            <v>בלומברג</v>
          </cell>
          <cell r="F542" t="str">
            <v>4801</v>
          </cell>
          <cell r="G542" t="str">
            <v>Energy</v>
          </cell>
          <cell r="H542" t="str">
            <v>BBB</v>
          </cell>
          <cell r="I542" t="str">
            <v>S&amp;P</v>
          </cell>
          <cell r="J542" t="str">
            <v>22/03/17</v>
          </cell>
          <cell r="K542">
            <v>6.49</v>
          </cell>
        </row>
        <row r="543">
          <cell r="B543" t="str">
            <v>WBA 3.8 11/24</v>
          </cell>
          <cell r="C543" t="str">
            <v>US931427AH10</v>
          </cell>
          <cell r="D543" t="str">
            <v>NYSE</v>
          </cell>
          <cell r="E543" t="str">
            <v>בלומברג</v>
          </cell>
          <cell r="F543" t="str">
            <v>4719</v>
          </cell>
          <cell r="G543" t="str">
            <v>Pharmaceuticals &amp; Biotechnology</v>
          </cell>
          <cell r="H543" t="str">
            <v>BBB</v>
          </cell>
          <cell r="I543" t="str">
            <v>S&amp;P</v>
          </cell>
          <cell r="J543" t="str">
            <v>30/12/16</v>
          </cell>
          <cell r="K543">
            <v>4.71</v>
          </cell>
        </row>
        <row r="544">
          <cell r="B544" t="str">
            <v>WFC 5 5.5 03/49</v>
          </cell>
          <cell r="C544" t="str">
            <v>US92978AAA07</v>
          </cell>
          <cell r="D544" t="str">
            <v>NYSE</v>
          </cell>
          <cell r="E544" t="str">
            <v>בלומברג</v>
          </cell>
          <cell r="F544" t="str">
            <v>4818</v>
          </cell>
          <cell r="G544" t="str">
            <v>Banks</v>
          </cell>
          <cell r="H544" t="str">
            <v>BBB</v>
          </cell>
          <cell r="I544" t="str">
            <v>S&amp;P</v>
          </cell>
          <cell r="J544" t="str">
            <v>10/05/17</v>
          </cell>
          <cell r="K544">
            <v>18.36</v>
          </cell>
        </row>
        <row r="545">
          <cell r="B545" t="str">
            <v>WFC 5 5.5 03/49</v>
          </cell>
          <cell r="C545" t="str">
            <v>US92978AAA07</v>
          </cell>
          <cell r="D545" t="str">
            <v>NYSE</v>
          </cell>
          <cell r="E545" t="str">
            <v>בלומברג</v>
          </cell>
          <cell r="F545" t="str">
            <v>4818</v>
          </cell>
          <cell r="G545" t="str">
            <v>Banks</v>
          </cell>
          <cell r="H545" t="str">
            <v>BBB</v>
          </cell>
          <cell r="I545" t="str">
            <v>S&amp;P</v>
          </cell>
          <cell r="J545" t="str">
            <v>10/05/17</v>
          </cell>
          <cell r="K545">
            <v>18.36</v>
          </cell>
        </row>
        <row r="546">
          <cell r="B546" t="str">
            <v>WPPLN 3.75 19/9/24</v>
          </cell>
          <cell r="C546" t="str">
            <v>US92936MAF41</v>
          </cell>
          <cell r="D546" t="str">
            <v>LSE</v>
          </cell>
          <cell r="E546" t="str">
            <v>בלומברג</v>
          </cell>
          <cell r="F546" t="str">
            <v>4769</v>
          </cell>
          <cell r="G546" t="str">
            <v>Other</v>
          </cell>
          <cell r="H546" t="str">
            <v>BBB</v>
          </cell>
          <cell r="I546" t="str">
            <v>S&amp;P</v>
          </cell>
          <cell r="J546" t="str">
            <v>30/12/16</v>
          </cell>
          <cell r="K546">
            <v>6.35</v>
          </cell>
        </row>
        <row r="547">
          <cell r="B547" t="str">
            <v>ANZ 6.75 PREP CORP</v>
          </cell>
          <cell r="C547" t="str">
            <v>us05254haa23</v>
          </cell>
          <cell r="D547" t="str">
            <v>NYSE</v>
          </cell>
          <cell r="E547" t="str">
            <v>בלומברג</v>
          </cell>
          <cell r="F547" t="str">
            <v>4830</v>
          </cell>
          <cell r="G547" t="str">
            <v>Banks</v>
          </cell>
          <cell r="H547" t="str">
            <v>BBB-</v>
          </cell>
          <cell r="I547" t="str">
            <v>S&amp;P</v>
          </cell>
          <cell r="J547" t="str">
            <v>25/05/17</v>
          </cell>
          <cell r="K547">
            <v>6.97</v>
          </cell>
        </row>
        <row r="548">
          <cell r="B548" t="str">
            <v>ANZ 6.75 PREP CORP</v>
          </cell>
          <cell r="C548" t="str">
            <v>us05254haa23</v>
          </cell>
          <cell r="D548" t="str">
            <v>NYSE</v>
          </cell>
          <cell r="E548" t="str">
            <v>בלומברג</v>
          </cell>
          <cell r="F548" t="str">
            <v>4830</v>
          </cell>
          <cell r="G548" t="str">
            <v>Banks</v>
          </cell>
          <cell r="H548" t="str">
            <v>BBB-</v>
          </cell>
          <cell r="I548" t="str">
            <v>S&amp;P</v>
          </cell>
          <cell r="J548" t="str">
            <v>25/05/17</v>
          </cell>
          <cell r="K548">
            <v>6.97</v>
          </cell>
        </row>
        <row r="549">
          <cell r="B549" t="str">
            <v>DELL 5.45 15/6/23</v>
          </cell>
          <cell r="C549" t="str">
            <v>USU2526DAC30</v>
          </cell>
          <cell r="D549" t="str">
            <v>NYSE</v>
          </cell>
          <cell r="E549" t="str">
            <v>בלומברג</v>
          </cell>
          <cell r="F549" t="str">
            <v>2680</v>
          </cell>
          <cell r="G549" t="str">
            <v>אחר</v>
          </cell>
          <cell r="H549" t="str">
            <v>BBB-</v>
          </cell>
          <cell r="I549" t="str">
            <v>S&amp;P</v>
          </cell>
          <cell r="J549" t="str">
            <v>20/05/16</v>
          </cell>
          <cell r="K549">
            <v>5.07</v>
          </cell>
        </row>
        <row r="550">
          <cell r="B550" t="str">
            <v>DELL 5.45 15/6/23</v>
          </cell>
          <cell r="C550" t="str">
            <v>USU2526DAC30</v>
          </cell>
          <cell r="D550" t="str">
            <v>NYSE</v>
          </cell>
          <cell r="E550" t="str">
            <v>בלומברג</v>
          </cell>
          <cell r="F550" t="str">
            <v>2680</v>
          </cell>
          <cell r="G550" t="str">
            <v>אחר</v>
          </cell>
          <cell r="H550" t="str">
            <v>BBB-</v>
          </cell>
          <cell r="I550" t="str">
            <v>S&amp;P</v>
          </cell>
          <cell r="J550" t="str">
            <v>20/05/16</v>
          </cell>
          <cell r="K550">
            <v>5.07</v>
          </cell>
        </row>
        <row r="551">
          <cell r="B551" t="str">
            <v>FFHCN 5.8 15/05/2021- FAIRFAX FINL HLD</v>
          </cell>
          <cell r="C551" t="str">
            <v>US303901AS14</v>
          </cell>
          <cell r="D551" t="str">
            <v>NYSE</v>
          </cell>
          <cell r="E551" t="str">
            <v>בלומברג</v>
          </cell>
          <cell r="F551" t="str">
            <v>4577</v>
          </cell>
          <cell r="G551" t="str">
            <v>Insurance</v>
          </cell>
          <cell r="H551" t="str">
            <v>BBB-</v>
          </cell>
          <cell r="I551" t="str">
            <v>S&amp;P</v>
          </cell>
          <cell r="J551" t="str">
            <v>01/03/16</v>
          </cell>
          <cell r="K551">
            <v>3.81</v>
          </cell>
        </row>
        <row r="552">
          <cell r="B552" t="str">
            <v>FFHCN 5.8 15/05/2021- FAIRFAX FINL HLD</v>
          </cell>
          <cell r="C552" t="str">
            <v>US303901AS14</v>
          </cell>
          <cell r="D552" t="str">
            <v>NYSE</v>
          </cell>
          <cell r="E552" t="str">
            <v>בלומברג</v>
          </cell>
          <cell r="F552" t="str">
            <v>4577</v>
          </cell>
          <cell r="G552" t="str">
            <v>Insurance</v>
          </cell>
          <cell r="H552" t="str">
            <v>BBB-</v>
          </cell>
          <cell r="I552" t="str">
            <v>S&amp;P</v>
          </cell>
          <cell r="J552" t="str">
            <v>01/03/16</v>
          </cell>
          <cell r="K552">
            <v>3.81</v>
          </cell>
        </row>
        <row r="553">
          <cell r="B553" t="str">
            <v>FFHCN 5.8 15/05/21- FAIRFAX FINL HLD</v>
          </cell>
          <cell r="C553" t="str">
            <v>USC33459AA30</v>
          </cell>
          <cell r="D553" t="str">
            <v>NYSE</v>
          </cell>
          <cell r="E553" t="str">
            <v>בלומברג</v>
          </cell>
          <cell r="F553" t="str">
            <v>4577</v>
          </cell>
          <cell r="G553" t="str">
            <v>Insurance</v>
          </cell>
          <cell r="H553" t="str">
            <v>BBB-</v>
          </cell>
          <cell r="I553" t="str">
            <v>S&amp;P</v>
          </cell>
          <cell r="J553" t="str">
            <v>01/03/16</v>
          </cell>
          <cell r="K553">
            <v>3.81</v>
          </cell>
        </row>
        <row r="554">
          <cell r="B554" t="str">
            <v>FFHCN 5.8 15/05/21- FAIRFAX FINL HLD</v>
          </cell>
          <cell r="C554" t="str">
            <v>USC33459AA30</v>
          </cell>
          <cell r="D554" t="str">
            <v>NYSE</v>
          </cell>
          <cell r="E554" t="str">
            <v>בלומברג</v>
          </cell>
          <cell r="F554" t="str">
            <v>4577</v>
          </cell>
          <cell r="G554" t="str">
            <v>Insurance</v>
          </cell>
          <cell r="H554" t="str">
            <v>BBB-</v>
          </cell>
          <cell r="I554" t="str">
            <v>S&amp;P</v>
          </cell>
          <cell r="J554" t="str">
            <v>01/03/16</v>
          </cell>
          <cell r="K554">
            <v>3.81</v>
          </cell>
        </row>
        <row r="555">
          <cell r="B555" t="str">
            <v>ISRAELE-Float-electric 5.</v>
          </cell>
          <cell r="C555" t="str">
            <v>XS0335444724</v>
          </cell>
          <cell r="D555" t="str">
            <v>NYSE</v>
          </cell>
          <cell r="E555" t="str">
            <v>בלומברג</v>
          </cell>
          <cell r="F555" t="str">
            <v>4752</v>
          </cell>
          <cell r="G555" t="str">
            <v>Utilities</v>
          </cell>
          <cell r="H555" t="str">
            <v>BBB-</v>
          </cell>
          <cell r="I555" t="str">
            <v>S&amp;P</v>
          </cell>
          <cell r="J555" t="str">
            <v>08/11/16</v>
          </cell>
          <cell r="K555">
            <v>5.47</v>
          </cell>
        </row>
        <row r="556">
          <cell r="B556" t="str">
            <v>LEAR 4.75 1.15.2023</v>
          </cell>
          <cell r="C556" t="str">
            <v>US521865au94</v>
          </cell>
          <cell r="D556" t="str">
            <v>NYSE</v>
          </cell>
          <cell r="E556" t="str">
            <v>בלומברג</v>
          </cell>
          <cell r="F556" t="str">
            <v>4807</v>
          </cell>
          <cell r="G556" t="str">
            <v>אחר</v>
          </cell>
          <cell r="H556" t="str">
            <v>BBB-</v>
          </cell>
          <cell r="I556" t="str">
            <v>S&amp;P</v>
          </cell>
          <cell r="J556" t="str">
            <v>29/03/17</v>
          </cell>
          <cell r="K556">
            <v>0.53</v>
          </cell>
        </row>
        <row r="557">
          <cell r="B557" t="str">
            <v>LEAR 4.75 1.15.2023</v>
          </cell>
          <cell r="C557" t="str">
            <v>US521865au94</v>
          </cell>
          <cell r="D557" t="str">
            <v>NYSE</v>
          </cell>
          <cell r="E557" t="str">
            <v>בלומברג</v>
          </cell>
          <cell r="F557" t="str">
            <v>4807</v>
          </cell>
          <cell r="G557" t="str">
            <v>אחר</v>
          </cell>
          <cell r="H557" t="str">
            <v>BBB-</v>
          </cell>
          <cell r="I557" t="str">
            <v>S&amp;P</v>
          </cell>
          <cell r="J557" t="str">
            <v>29/03/17</v>
          </cell>
          <cell r="K557">
            <v>0.53</v>
          </cell>
        </row>
        <row r="558">
          <cell r="B558" t="str">
            <v>PTTEPT  EXPLOR 4.7/8 18/06/19- PTTEPT</v>
          </cell>
          <cell r="C558" t="str">
            <v>USY7145PCN60</v>
          </cell>
          <cell r="D558" t="str">
            <v>NYSE</v>
          </cell>
          <cell r="E558" t="str">
            <v>בלומברג</v>
          </cell>
          <cell r="F558" t="str">
            <v>4704</v>
          </cell>
          <cell r="G558" t="str">
            <v>Energy</v>
          </cell>
          <cell r="H558" t="str">
            <v>BBB-</v>
          </cell>
          <cell r="I558" t="str">
            <v>S&amp;P</v>
          </cell>
          <cell r="J558" t="str">
            <v>30/12/16</v>
          </cell>
          <cell r="K558">
            <v>2.4500000000000002</v>
          </cell>
        </row>
        <row r="559">
          <cell r="B559" t="str">
            <v>QBEAU 6.75 12/02/44</v>
          </cell>
          <cell r="C559" t="str">
            <v>XS1144495808</v>
          </cell>
          <cell r="D559" t="str">
            <v>ASX</v>
          </cell>
          <cell r="E559" t="str">
            <v>בלומברג</v>
          </cell>
          <cell r="F559" t="str">
            <v>4802</v>
          </cell>
          <cell r="G559" t="str">
            <v>Insurance</v>
          </cell>
          <cell r="H559" t="str">
            <v>BBB-</v>
          </cell>
          <cell r="I559" t="str">
            <v>S&amp;P</v>
          </cell>
          <cell r="J559" t="str">
            <v>23/03/17</v>
          </cell>
          <cell r="K559">
            <v>6.02</v>
          </cell>
        </row>
        <row r="560">
          <cell r="B560" t="str">
            <v>QBEAU 6.75 12/02/44</v>
          </cell>
          <cell r="C560" t="str">
            <v>XS1144495808</v>
          </cell>
          <cell r="D560" t="str">
            <v>ASX</v>
          </cell>
          <cell r="E560" t="str">
            <v>בלומברג</v>
          </cell>
          <cell r="F560" t="str">
            <v>4802</v>
          </cell>
          <cell r="G560" t="str">
            <v>Insurance</v>
          </cell>
          <cell r="H560" t="str">
            <v>BBB-</v>
          </cell>
          <cell r="I560" t="str">
            <v>S&amp;P</v>
          </cell>
          <cell r="J560" t="str">
            <v>23/03/17</v>
          </cell>
          <cell r="K560">
            <v>6.02</v>
          </cell>
        </row>
        <row r="561">
          <cell r="B561" t="str">
            <v>SEAGATE  4.25 1</v>
          </cell>
          <cell r="C561" t="str">
            <v>USG79456AK84</v>
          </cell>
          <cell r="D561" t="str">
            <v>NYSE</v>
          </cell>
          <cell r="E561" t="str">
            <v>בלומברג</v>
          </cell>
          <cell r="F561" t="str">
            <v>4819</v>
          </cell>
          <cell r="G561" t="str">
            <v>השקעות בהיי-טק</v>
          </cell>
          <cell r="H561" t="str">
            <v>BBB-</v>
          </cell>
          <cell r="I561" t="str">
            <v>S&amp;P</v>
          </cell>
          <cell r="J561" t="str">
            <v>15/05/17</v>
          </cell>
          <cell r="K561">
            <v>3.75</v>
          </cell>
        </row>
        <row r="562">
          <cell r="B562" t="str">
            <v>SEAGATE  4.25 1</v>
          </cell>
          <cell r="C562" t="str">
            <v>USG79456AK84</v>
          </cell>
          <cell r="D562" t="str">
            <v>NYSE</v>
          </cell>
          <cell r="E562" t="str">
            <v>בלומברג</v>
          </cell>
          <cell r="F562" t="str">
            <v>4819</v>
          </cell>
          <cell r="G562" t="str">
            <v>השקעות בהיי-טק</v>
          </cell>
          <cell r="H562" t="str">
            <v>BBB-</v>
          </cell>
          <cell r="I562" t="str">
            <v>S&amp;P</v>
          </cell>
          <cell r="J562" t="str">
            <v>15/05/17</v>
          </cell>
          <cell r="K562">
            <v>3.75</v>
          </cell>
        </row>
        <row r="563">
          <cell r="B563" t="str">
            <v>VOLKSWAGEN-vw 3.75 29/03/</v>
          </cell>
          <cell r="C563" t="str">
            <v>XS1048428012</v>
          </cell>
          <cell r="D563" t="str">
            <v>אחר</v>
          </cell>
          <cell r="E563" t="str">
            <v>בלומברג</v>
          </cell>
          <cell r="F563" t="str">
            <v>2745</v>
          </cell>
          <cell r="G563" t="str">
            <v>Automobiles &amp; Components</v>
          </cell>
          <cell r="H563" t="str">
            <v>BBB-</v>
          </cell>
          <cell r="I563" t="str">
            <v>S&amp;P</v>
          </cell>
          <cell r="J563" t="str">
            <v>01/03/17</v>
          </cell>
          <cell r="K563">
            <v>4.46</v>
          </cell>
        </row>
        <row r="564">
          <cell r="B564" t="str">
            <v>XLIT-4.45-31/3/25-GRAB</v>
          </cell>
          <cell r="C564" t="str">
            <v>US98420EAC93</v>
          </cell>
          <cell r="D564" t="str">
            <v>NYSE</v>
          </cell>
          <cell r="E564" t="str">
            <v>בלומברג</v>
          </cell>
          <cell r="F564" t="str">
            <v>4745</v>
          </cell>
          <cell r="G564" t="str">
            <v>Insurance</v>
          </cell>
          <cell r="H564" t="str">
            <v>Baa3</v>
          </cell>
          <cell r="I564" t="str">
            <v>Moodys</v>
          </cell>
          <cell r="J564" t="str">
            <v>14/09/16</v>
          </cell>
          <cell r="K564">
            <v>6.59</v>
          </cell>
        </row>
        <row r="565">
          <cell r="B565" t="str">
            <v>XLIT-4.45-31/3/25-GRAB</v>
          </cell>
          <cell r="C565" t="str">
            <v>US98420EAC93</v>
          </cell>
          <cell r="D565" t="str">
            <v>NYSE</v>
          </cell>
          <cell r="E565" t="str">
            <v>בלומברג</v>
          </cell>
          <cell r="F565" t="str">
            <v>4745</v>
          </cell>
          <cell r="G565" t="str">
            <v>Insurance</v>
          </cell>
          <cell r="H565" t="str">
            <v>Baa3</v>
          </cell>
          <cell r="I565" t="str">
            <v>Moodys</v>
          </cell>
          <cell r="J565" t="str">
            <v>14/09/16</v>
          </cell>
          <cell r="K565">
            <v>6.59</v>
          </cell>
        </row>
        <row r="566">
          <cell r="B566" t="str">
            <v>04/06/2018-TI CAP 18 SRN-6.999- telecom</v>
          </cell>
          <cell r="C566" t="str">
            <v>US87927VAU26</v>
          </cell>
          <cell r="D566" t="str">
            <v>NYSE</v>
          </cell>
          <cell r="E566" t="str">
            <v>בלומברג</v>
          </cell>
          <cell r="F566" t="str">
            <v>3185</v>
          </cell>
          <cell r="G566" t="str">
            <v>Telecommunication Services</v>
          </cell>
          <cell r="H566" t="str">
            <v>Ba1</v>
          </cell>
          <cell r="I566" t="str">
            <v>Moodys</v>
          </cell>
          <cell r="J566" t="str">
            <v>01/03/16</v>
          </cell>
          <cell r="K566">
            <v>3.74</v>
          </cell>
        </row>
        <row r="567">
          <cell r="B567" t="str">
            <v>04/06/2018-TI CAP 18 SRN-6.999- telecom</v>
          </cell>
          <cell r="C567" t="str">
            <v>US87927VAU26</v>
          </cell>
          <cell r="D567" t="str">
            <v>NYSE</v>
          </cell>
          <cell r="E567" t="str">
            <v>בלומברג</v>
          </cell>
          <cell r="F567" t="str">
            <v>3185</v>
          </cell>
          <cell r="G567" t="str">
            <v>Telecommunication Services</v>
          </cell>
          <cell r="H567" t="str">
            <v>Ba1</v>
          </cell>
          <cell r="I567" t="str">
            <v>Moodys</v>
          </cell>
          <cell r="J567" t="str">
            <v>01/03/16</v>
          </cell>
          <cell r="K567">
            <v>3.74</v>
          </cell>
        </row>
        <row r="568">
          <cell r="B568" t="str">
            <v>6.75-21/05/2018 HBOS18 NTS 8-S- LLOYDS</v>
          </cell>
          <cell r="C568" t="str">
            <v>US4041A3AH52</v>
          </cell>
          <cell r="D568" t="str">
            <v>NYSE</v>
          </cell>
          <cell r="E568" t="str">
            <v>בלומברג</v>
          </cell>
          <cell r="F568" t="str">
            <v>1695</v>
          </cell>
          <cell r="G568" t="str">
            <v>Diversified Financials</v>
          </cell>
          <cell r="H568" t="str">
            <v>BB+</v>
          </cell>
          <cell r="I568" t="str">
            <v>S&amp;P</v>
          </cell>
          <cell r="J568" t="str">
            <v>20/08/13</v>
          </cell>
          <cell r="K568">
            <v>2.77</v>
          </cell>
        </row>
        <row r="569">
          <cell r="B569" t="str">
            <v>6.75-21/05/2018 HBOS18 NTS 8-S- LLOYDS</v>
          </cell>
          <cell r="C569" t="str">
            <v>US4041A3AH52</v>
          </cell>
          <cell r="D569" t="str">
            <v>NYSE</v>
          </cell>
          <cell r="E569" t="str">
            <v>בלומברג</v>
          </cell>
          <cell r="F569" t="str">
            <v>1695</v>
          </cell>
          <cell r="G569" t="str">
            <v>Diversified Financials</v>
          </cell>
          <cell r="H569" t="str">
            <v>BB+</v>
          </cell>
          <cell r="I569" t="str">
            <v>S&amp;P</v>
          </cell>
          <cell r="J569" t="str">
            <v>20/08/13</v>
          </cell>
          <cell r="K569">
            <v>2.77</v>
          </cell>
        </row>
        <row r="570">
          <cell r="B570" t="str">
            <v>AA.ALCOA INC 5.4 04/21</v>
          </cell>
          <cell r="C570" t="str">
            <v>US013817AV33</v>
          </cell>
          <cell r="D570" t="str">
            <v>NYSE</v>
          </cell>
          <cell r="E570" t="str">
            <v>בלומברג</v>
          </cell>
          <cell r="F570" t="str">
            <v>3200</v>
          </cell>
          <cell r="G570" t="str">
            <v>Materials</v>
          </cell>
          <cell r="H570" t="str">
            <v>Ba1</v>
          </cell>
          <cell r="I570" t="str">
            <v>Moodys</v>
          </cell>
          <cell r="J570" t="str">
            <v>01/03/16</v>
          </cell>
          <cell r="K570">
            <v>6.7</v>
          </cell>
        </row>
        <row r="571">
          <cell r="B571" t="str">
            <v>AA.ALCOA INC 5.4 04/21</v>
          </cell>
          <cell r="C571" t="str">
            <v>US013817AV33</v>
          </cell>
          <cell r="D571" t="str">
            <v>NYSE</v>
          </cell>
          <cell r="E571" t="str">
            <v>בלומברג</v>
          </cell>
          <cell r="F571" t="str">
            <v>3200</v>
          </cell>
          <cell r="G571" t="str">
            <v>Materials</v>
          </cell>
          <cell r="H571" t="str">
            <v>Ba1</v>
          </cell>
          <cell r="I571" t="str">
            <v>Moodys</v>
          </cell>
          <cell r="J571" t="str">
            <v>01/03/16</v>
          </cell>
          <cell r="K571">
            <v>6.7</v>
          </cell>
        </row>
        <row r="572">
          <cell r="B572" t="str">
            <v>ALATPF 5.25% PREP 21/07/23</v>
          </cell>
          <cell r="C572" t="str">
            <v>XS1634523754</v>
          </cell>
          <cell r="D572" t="str">
            <v>FWB</v>
          </cell>
          <cell r="E572" t="str">
            <v>בלומברג</v>
          </cell>
          <cell r="F572" t="str">
            <v>4845</v>
          </cell>
          <cell r="G572" t="str">
            <v>Real Estate</v>
          </cell>
          <cell r="H572" t="str">
            <v>BB+</v>
          </cell>
          <cell r="I572" t="str">
            <v>S&amp;P</v>
          </cell>
          <cell r="J572" t="str">
            <v>14/06/17</v>
          </cell>
          <cell r="K572">
            <v>5.33</v>
          </cell>
        </row>
        <row r="573">
          <cell r="B573" t="str">
            <v>CIELBZ 3.75 11/22</v>
          </cell>
          <cell r="C573" t="str">
            <v>USP28610AA46</v>
          </cell>
          <cell r="D573" t="str">
            <v>NYSE</v>
          </cell>
          <cell r="E573" t="str">
            <v>בלומברג</v>
          </cell>
          <cell r="F573" t="str">
            <v>4710</v>
          </cell>
          <cell r="G573" t="str">
            <v>Consumer Durables &amp; Apparel</v>
          </cell>
          <cell r="H573" t="str">
            <v>Ba1</v>
          </cell>
          <cell r="I573" t="str">
            <v>Moodys</v>
          </cell>
          <cell r="J573" t="str">
            <v>30/12/16</v>
          </cell>
          <cell r="K573">
            <v>3.84</v>
          </cell>
        </row>
        <row r="574">
          <cell r="B574" t="str">
            <v>CONSTELLATION BR STZ 3.7</v>
          </cell>
          <cell r="C574" t="str">
            <v>EK557655 Corp</v>
          </cell>
          <cell r="D574" t="str">
            <v>NYSE</v>
          </cell>
          <cell r="E574" t="str">
            <v>בלומברג</v>
          </cell>
          <cell r="F574" t="str">
            <v>4670</v>
          </cell>
          <cell r="G574" t="str">
            <v>Commercial &amp; Professional Services</v>
          </cell>
          <cell r="H574" t="str">
            <v>BB+</v>
          </cell>
          <cell r="I574" t="str">
            <v>S&amp;P</v>
          </cell>
          <cell r="J574" t="str">
            <v>01/03/16</v>
          </cell>
          <cell r="K574">
            <v>4.55</v>
          </cell>
        </row>
        <row r="575">
          <cell r="B575" t="str">
            <v>CONSTELLATION BR STZ 3.7</v>
          </cell>
          <cell r="C575" t="str">
            <v>EK557655 Corp</v>
          </cell>
          <cell r="D575" t="str">
            <v>NYSE</v>
          </cell>
          <cell r="E575" t="str">
            <v>בלומברג</v>
          </cell>
          <cell r="F575" t="str">
            <v>4670</v>
          </cell>
          <cell r="G575" t="str">
            <v>Commercial &amp; Professional Services</v>
          </cell>
          <cell r="H575" t="str">
            <v>BB+</v>
          </cell>
          <cell r="I575" t="str">
            <v>S&amp;P</v>
          </cell>
          <cell r="J575" t="str">
            <v>01/03/16</v>
          </cell>
          <cell r="K575">
            <v>4.55</v>
          </cell>
        </row>
        <row r="576">
          <cell r="B576" t="str">
            <v>RWE A 7.0 10/72</v>
          </cell>
          <cell r="C576" t="str">
            <v>XS0767140022</v>
          </cell>
          <cell r="D576" t="str">
            <v>NYSE</v>
          </cell>
          <cell r="E576" t="str">
            <v>בלומברג</v>
          </cell>
          <cell r="F576" t="str">
            <v>4711</v>
          </cell>
          <cell r="G576" t="str">
            <v>Utilities</v>
          </cell>
          <cell r="H576" t="str">
            <v>Ba1</v>
          </cell>
          <cell r="I576" t="str">
            <v>Moodys</v>
          </cell>
          <cell r="J576" t="str">
            <v>02/01/17</v>
          </cell>
          <cell r="K576">
            <v>4.67</v>
          </cell>
        </row>
        <row r="577">
          <cell r="B577" t="str">
            <v>TELEF 6.5 09/49</v>
          </cell>
          <cell r="C577" t="str">
            <v>XS0972570351</v>
          </cell>
          <cell r="D577" t="str">
            <v>אחר</v>
          </cell>
          <cell r="E577" t="str">
            <v>בלומברג</v>
          </cell>
          <cell r="F577" t="str">
            <v>4766</v>
          </cell>
          <cell r="G577" t="str">
            <v>Technology Hardware &amp; Equipment</v>
          </cell>
          <cell r="H577" t="str">
            <v>BB+</v>
          </cell>
          <cell r="I577" t="str">
            <v>S&amp;P</v>
          </cell>
          <cell r="J577" t="str">
            <v>01/03/17</v>
          </cell>
          <cell r="K577">
            <v>1.1599999999999999</v>
          </cell>
        </row>
        <row r="578">
          <cell r="B578" t="str">
            <v>VIACOM 5.875 28</v>
          </cell>
          <cell r="C578" t="str">
            <v>us92553pbd33</v>
          </cell>
          <cell r="D578" t="str">
            <v>NYSE</v>
          </cell>
          <cell r="E578" t="str">
            <v>בלומברג</v>
          </cell>
          <cell r="F578" t="str">
            <v>4829</v>
          </cell>
          <cell r="G578" t="str">
            <v>תקשורת ומדיה</v>
          </cell>
          <cell r="H578" t="str">
            <v>BB</v>
          </cell>
          <cell r="I578" t="str">
            <v>S&amp;P</v>
          </cell>
          <cell r="J578" t="str">
            <v>25/05/17</v>
          </cell>
          <cell r="K578">
            <v>4.09</v>
          </cell>
        </row>
        <row r="579">
          <cell r="B579" t="str">
            <v>VIACOM 5.875 28</v>
          </cell>
          <cell r="C579" t="str">
            <v>us92553pbd33</v>
          </cell>
          <cell r="D579" t="str">
            <v>NYSE</v>
          </cell>
          <cell r="E579" t="str">
            <v>בלומברג</v>
          </cell>
          <cell r="F579" t="str">
            <v>4829</v>
          </cell>
          <cell r="G579" t="str">
            <v>תקשורת ומדיה</v>
          </cell>
          <cell r="H579" t="str">
            <v>BB</v>
          </cell>
          <cell r="I579" t="str">
            <v>S&amp;P</v>
          </cell>
          <cell r="J579" t="str">
            <v>25/05/17</v>
          </cell>
          <cell r="K579">
            <v>4.09</v>
          </cell>
        </row>
        <row r="580">
          <cell r="B580" t="str">
            <v>GOODYEAR 5/26 5</v>
          </cell>
          <cell r="C580" t="str">
            <v>US382550BF73</v>
          </cell>
          <cell r="D580" t="str">
            <v>NYSE</v>
          </cell>
          <cell r="E580" t="str">
            <v>בלומברג</v>
          </cell>
          <cell r="F580" t="str">
            <v>4852</v>
          </cell>
          <cell r="G580" t="str">
            <v>אחר</v>
          </cell>
          <cell r="H580" t="str">
            <v>Ba3</v>
          </cell>
          <cell r="I580" t="str">
            <v>Moodys</v>
          </cell>
          <cell r="J580" t="str">
            <v>27/06/17</v>
          </cell>
          <cell r="K580">
            <v>5.94</v>
          </cell>
        </row>
        <row r="581">
          <cell r="B581" t="str">
            <v>GOODYEAR 5/26 5</v>
          </cell>
          <cell r="C581" t="str">
            <v>US382550BF73</v>
          </cell>
          <cell r="D581" t="str">
            <v>NYSE</v>
          </cell>
          <cell r="E581" t="str">
            <v>בלומברג</v>
          </cell>
          <cell r="F581" t="str">
            <v>4852</v>
          </cell>
          <cell r="G581" t="str">
            <v>אחר</v>
          </cell>
          <cell r="H581" t="str">
            <v>Ba3</v>
          </cell>
          <cell r="I581" t="str">
            <v>Moodys</v>
          </cell>
          <cell r="J581" t="str">
            <v>27/06/17</v>
          </cell>
          <cell r="K581">
            <v>5.94</v>
          </cell>
        </row>
        <row r="582">
          <cell r="B582" t="str">
            <v>brckcp 6.5 12/2</v>
          </cell>
          <cell r="C582" t="str">
            <v>XS1150681135</v>
          </cell>
          <cell r="D582" t="str">
            <v>אחר</v>
          </cell>
          <cell r="E582" t="str">
            <v>בלומברג</v>
          </cell>
          <cell r="F582" t="str">
            <v>4787</v>
          </cell>
          <cell r="G582" t="str">
            <v>Real Estate</v>
          </cell>
          <cell r="H582" t="str">
            <v>0</v>
          </cell>
          <cell r="I582" t="str">
            <v>לא מדורג</v>
          </cell>
          <cell r="J582" t="str">
            <v>07/06/17</v>
          </cell>
          <cell r="K582">
            <v>2.86</v>
          </cell>
        </row>
        <row r="583">
          <cell r="B583" t="str">
            <v>CITI4 4.0 08/24</v>
          </cell>
          <cell r="C583" t="str">
            <v>US172967H61</v>
          </cell>
          <cell r="D583" t="str">
            <v>NYSE</v>
          </cell>
          <cell r="E583" t="str">
            <v>בלומברג</v>
          </cell>
          <cell r="F583" t="str">
            <v>2600</v>
          </cell>
          <cell r="G583" t="str">
            <v>Banks</v>
          </cell>
          <cell r="H583" t="str">
            <v>0</v>
          </cell>
          <cell r="I583" t="str">
            <v>לא מדורג</v>
          </cell>
          <cell r="J583" t="str">
            <v>20/04/17</v>
          </cell>
          <cell r="K583">
            <v>6.17</v>
          </cell>
        </row>
        <row r="584">
          <cell r="B584" t="str">
            <v>CITI4 4.0 08/24</v>
          </cell>
          <cell r="C584" t="str">
            <v>US172967H61</v>
          </cell>
          <cell r="D584" t="str">
            <v>NYSE</v>
          </cell>
          <cell r="E584" t="str">
            <v>בלומברג</v>
          </cell>
          <cell r="F584" t="str">
            <v>2600</v>
          </cell>
          <cell r="G584" t="str">
            <v>Banks</v>
          </cell>
          <cell r="H584" t="str">
            <v>0</v>
          </cell>
          <cell r="I584" t="str">
            <v>לא מדורג</v>
          </cell>
          <cell r="J584" t="str">
            <v>20/04/17</v>
          </cell>
          <cell r="K584">
            <v>6.17</v>
          </cell>
        </row>
        <row r="585">
          <cell r="B585" t="str">
            <v>CA 3.6 15/08/22</v>
          </cell>
          <cell r="C585" t="str">
            <v>US12673PAH82</v>
          </cell>
          <cell r="D585" t="str">
            <v>NYSE</v>
          </cell>
          <cell r="E585" t="str">
            <v>בלומברג</v>
          </cell>
          <cell r="F585" t="str">
            <v>4810</v>
          </cell>
          <cell r="G585" t="str">
            <v>Software &amp; Services</v>
          </cell>
          <cell r="H585" t="str">
            <v>BBB+</v>
          </cell>
          <cell r="I585" t="str">
            <v>S&amp;P</v>
          </cell>
          <cell r="J585" t="str">
            <v>04/04/17</v>
          </cell>
        </row>
        <row r="586">
          <cell r="B586" t="str">
            <v>CA 3.6 15/08/22</v>
          </cell>
          <cell r="C586" t="str">
            <v>US12673PAH82</v>
          </cell>
          <cell r="D586" t="str">
            <v>NYSE</v>
          </cell>
          <cell r="E586" t="str">
            <v>בלומברג</v>
          </cell>
          <cell r="F586" t="str">
            <v>4810</v>
          </cell>
          <cell r="G586" t="str">
            <v>Software &amp; Services</v>
          </cell>
          <cell r="H586" t="str">
            <v>BBB+</v>
          </cell>
          <cell r="I586" t="str">
            <v>S&amp;P</v>
          </cell>
          <cell r="J586" t="str">
            <v>04/04/17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topLeftCell="A11" workbookViewId="0">
      <selection activeCell="D11" sqref="D11:D4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2584</v>
      </c>
      <c r="D11" s="75">
        <v>3.52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18732.241816099999</v>
      </c>
      <c r="D13" s="76">
        <v>44.04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3853.7263101615999</v>
      </c>
      <c r="D15" s="76">
        <v>9.06</v>
      </c>
    </row>
    <row r="16" spans="1:36">
      <c r="A16" s="10" t="s">
        <v>13</v>
      </c>
      <c r="B16" s="70" t="s">
        <v>19</v>
      </c>
      <c r="C16" s="76">
        <f>2832.09522268+3</f>
        <v>2835.09522268</v>
      </c>
      <c r="D16" s="76">
        <v>6.66</v>
      </c>
    </row>
    <row r="17" spans="1:4">
      <c r="A17" s="10" t="s">
        <v>13</v>
      </c>
      <c r="B17" s="70" t="s">
        <v>20</v>
      </c>
      <c r="C17" s="76">
        <v>15295.301982453</v>
      </c>
      <c r="D17" s="76">
        <v>35.96</v>
      </c>
    </row>
    <row r="18" spans="1:4">
      <c r="A18" s="10" t="s">
        <v>13</v>
      </c>
      <c r="B18" s="70" t="s">
        <v>21</v>
      </c>
      <c r="C18" s="76">
        <v>342.125539</v>
      </c>
      <c r="D18" s="76">
        <v>0.8</v>
      </c>
    </row>
    <row r="19" spans="1:4">
      <c r="A19" s="10" t="s">
        <v>13</v>
      </c>
      <c r="B19" s="70" t="s">
        <v>22</v>
      </c>
      <c r="C19" s="76">
        <f>'כתבי אופציה'!I11</f>
        <v>5.2961999999999998</v>
      </c>
      <c r="D19" s="76">
        <f>'כתבי אופציה'!L11</f>
        <v>0.01</v>
      </c>
    </row>
    <row r="20" spans="1:4">
      <c r="A20" s="10" t="s">
        <v>13</v>
      </c>
      <c r="B20" s="70" t="s">
        <v>23</v>
      </c>
      <c r="C20" s="76">
        <f>אופציות!I11</f>
        <v>16.567791249999999</v>
      </c>
      <c r="D20" s="76">
        <f>אופציות!L11</f>
        <v>0.04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-10.6046273517524</v>
      </c>
      <c r="D31" s="76">
        <v>-0.02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43653.750234292849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3.9859</v>
      </c>
    </row>
    <row r="48" spans="1:4">
      <c r="C48" t="s">
        <v>109</v>
      </c>
      <c r="D48">
        <v>3.496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7"/>
  <sheetViews>
    <sheetView rightToLeft="1" topLeftCell="A7" workbookViewId="0">
      <selection activeCell="L11" sqref="L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f>G22</f>
        <v>400</v>
      </c>
      <c r="H11" s="7"/>
      <c r="I11" s="75">
        <f>I22</f>
        <v>16.567791249999999</v>
      </c>
      <c r="J11" s="25"/>
      <c r="K11" s="75">
        <f>K22</f>
        <v>100</v>
      </c>
      <c r="L11" s="75">
        <f>L22</f>
        <v>0.04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801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802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803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440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801</v>
      </c>
      <c r="C22" s="16"/>
      <c r="D22" s="16"/>
      <c r="E22" s="16"/>
      <c r="G22" s="78">
        <f>SUM(G23:G25)</f>
        <v>400</v>
      </c>
      <c r="I22" s="78">
        <f>SUM(I23:I25)</f>
        <v>16.567791249999999</v>
      </c>
      <c r="K22" s="78">
        <f>SUM(K23:K25)</f>
        <v>100</v>
      </c>
      <c r="L22" s="78">
        <f>SUM(L23:L25)</f>
        <v>0.04</v>
      </c>
    </row>
    <row r="23" spans="2:12">
      <c r="B23" t="s">
        <v>795</v>
      </c>
      <c r="C23" t="s">
        <v>796</v>
      </c>
      <c r="D23" t="s">
        <v>774</v>
      </c>
      <c r="E23" t="s">
        <v>632</v>
      </c>
      <c r="F23" t="s">
        <v>113</v>
      </c>
      <c r="G23" s="76">
        <v>200</v>
      </c>
      <c r="H23" s="76">
        <v>613.5</v>
      </c>
      <c r="I23" s="76">
        <v>4.8906992999999996</v>
      </c>
      <c r="J23" s="76">
        <v>0</v>
      </c>
      <c r="K23" s="76">
        <f>I23/$I$22*100</f>
        <v>29.51931990330938</v>
      </c>
      <c r="L23" s="76">
        <v>0.01</v>
      </c>
    </row>
    <row r="24" spans="2:12">
      <c r="B24" t="s">
        <v>797</v>
      </c>
      <c r="C24" t="s">
        <v>798</v>
      </c>
      <c r="D24" t="s">
        <v>443</v>
      </c>
      <c r="E24" t="s">
        <v>632</v>
      </c>
      <c r="F24" t="s">
        <v>113</v>
      </c>
      <c r="G24" s="76">
        <v>100</v>
      </c>
      <c r="H24" s="76">
        <v>1210.5</v>
      </c>
      <c r="I24" s="76">
        <v>4.8249319499999999</v>
      </c>
      <c r="J24" s="76">
        <v>0</v>
      </c>
      <c r="K24" s="76">
        <f t="shared" ref="K24:K25" si="0">I24/$I$22*100</f>
        <v>29.122360833704974</v>
      </c>
      <c r="L24" s="76">
        <v>0.01</v>
      </c>
    </row>
    <row r="25" spans="2:12">
      <c r="B25" t="s">
        <v>799</v>
      </c>
      <c r="C25" t="s">
        <v>800</v>
      </c>
      <c r="D25" t="s">
        <v>443</v>
      </c>
      <c r="E25" t="s">
        <v>632</v>
      </c>
      <c r="F25" t="s">
        <v>109</v>
      </c>
      <c r="G25" s="76">
        <v>100</v>
      </c>
      <c r="H25" s="76">
        <v>1960</v>
      </c>
      <c r="I25" s="76">
        <v>6.8521599999999996</v>
      </c>
      <c r="J25" s="76">
        <v>0</v>
      </c>
      <c r="K25" s="76">
        <f t="shared" si="0"/>
        <v>41.358319262985646</v>
      </c>
      <c r="L25" s="76">
        <v>0.02</v>
      </c>
    </row>
    <row r="26" spans="2:12">
      <c r="B26" s="77" t="s">
        <v>804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803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805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440</v>
      </c>
      <c r="C32" s="16"/>
      <c r="D32" s="16"/>
      <c r="E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s="16"/>
      <c r="E33" t="s">
        <v>213</v>
      </c>
      <c r="F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  <c r="E34" s="16"/>
    </row>
    <row r="35" spans="2:12">
      <c r="B35" t="s">
        <v>279</v>
      </c>
      <c r="C35" s="16"/>
      <c r="D35" s="16"/>
      <c r="E35" s="16"/>
    </row>
    <row r="36" spans="2:12">
      <c r="B36" t="s">
        <v>280</v>
      </c>
      <c r="C36" s="16"/>
      <c r="D36" s="16"/>
      <c r="E36" s="16"/>
    </row>
    <row r="37" spans="2:12">
      <c r="B37" t="s">
        <v>281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  <row r="556" spans="3:5">
      <c r="C556" s="16"/>
      <c r="D556" s="16"/>
      <c r="E556" s="16"/>
    </row>
    <row r="557" spans="3:5">
      <c r="C557" s="16"/>
      <c r="D557" s="16"/>
      <c r="E55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806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807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808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809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810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811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812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806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807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808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809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810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811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812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</row>
    <row r="41" spans="2:17">
      <c r="B41" t="s">
        <v>279</v>
      </c>
    </row>
    <row r="42" spans="2:17">
      <c r="B42" t="s">
        <v>280</v>
      </c>
    </row>
    <row r="43" spans="2:17">
      <c r="B43" t="s">
        <v>281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813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814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815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816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440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277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817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279</v>
      </c>
    </row>
    <row r="29" spans="2:16">
      <c r="B29" t="s">
        <v>280</v>
      </c>
    </row>
    <row r="30" spans="2:16">
      <c r="B30" t="s">
        <v>281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818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819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283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440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820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821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279</v>
      </c>
      <c r="D27" s="16"/>
      <c r="E27" s="16"/>
      <c r="F27" s="16"/>
    </row>
    <row r="28" spans="2:19">
      <c r="B28" t="s">
        <v>280</v>
      </c>
      <c r="D28" s="16"/>
      <c r="E28" s="16"/>
      <c r="F28" s="16"/>
    </row>
    <row r="29" spans="2:19">
      <c r="B29" t="s">
        <v>281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818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819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283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440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284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285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279</v>
      </c>
      <c r="C27" s="16"/>
      <c r="D27" s="16"/>
      <c r="E27" s="16"/>
    </row>
    <row r="28" spans="2:19">
      <c r="B28" t="s">
        <v>280</v>
      </c>
      <c r="C28" s="16"/>
      <c r="D28" s="16"/>
      <c r="E28" s="16"/>
    </row>
    <row r="29" spans="2:19">
      <c r="B29" t="s">
        <v>281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284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285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279</v>
      </c>
      <c r="C20" s="16"/>
      <c r="D20" s="16"/>
      <c r="E20" s="16"/>
    </row>
    <row r="21" spans="2:13">
      <c r="B21" t="s">
        <v>280</v>
      </c>
      <c r="C21" s="16"/>
      <c r="D21" s="16"/>
      <c r="E21" s="16"/>
    </row>
    <row r="22" spans="2:13">
      <c r="B22" t="s">
        <v>281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822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823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824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825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826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827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828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829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279</v>
      </c>
      <c r="C31" s="16"/>
    </row>
    <row r="32" spans="2:11">
      <c r="B32" t="s">
        <v>280</v>
      </c>
      <c r="C32" s="16"/>
    </row>
    <row r="33" spans="2:3">
      <c r="B33" t="s">
        <v>281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830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794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279</v>
      </c>
      <c r="C17" s="16"/>
      <c r="D17" s="16"/>
    </row>
    <row r="18" spans="2:4">
      <c r="B18" t="s">
        <v>280</v>
      </c>
      <c r="C18" s="16"/>
      <c r="D18" s="16"/>
    </row>
    <row r="19" spans="2:4">
      <c r="B19" t="s">
        <v>281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801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802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831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803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440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801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804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803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805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440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279</v>
      </c>
      <c r="C35" s="16"/>
      <c r="D35" s="16"/>
    </row>
    <row r="36" spans="2:12">
      <c r="B36" t="s">
        <v>280</v>
      </c>
      <c r="C36" s="16"/>
      <c r="D36" s="16"/>
    </row>
    <row r="37" spans="2:12">
      <c r="B37" t="s">
        <v>281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1498.297831954</v>
      </c>
      <c r="K11" s="75">
        <v>100</v>
      </c>
      <c r="L11" s="75">
        <v>3.52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v>1498.297831954</v>
      </c>
      <c r="K12" s="78">
        <v>100</v>
      </c>
      <c r="L12" s="78">
        <v>3.52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v>1117.3662200000001</v>
      </c>
      <c r="K13" s="78">
        <v>74.58</v>
      </c>
      <c r="L13" s="78">
        <v>2.63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v>1117.3662200000001</v>
      </c>
      <c r="K14" s="76">
        <v>74.58</v>
      </c>
      <c r="L14" s="76">
        <v>2.63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380.931611954</v>
      </c>
      <c r="K15" s="78">
        <v>25.42</v>
      </c>
      <c r="L15" s="78">
        <v>0.9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113</v>
      </c>
      <c r="H16" s="76">
        <v>0</v>
      </c>
      <c r="I16" s="76">
        <v>0</v>
      </c>
      <c r="J16" s="76">
        <v>-33.771494365999999</v>
      </c>
      <c r="K16" s="76">
        <v>-2.25</v>
      </c>
      <c r="L16" s="76">
        <v>-0.08</v>
      </c>
    </row>
    <row r="17" spans="2:12">
      <c r="B17" t="s">
        <v>210</v>
      </c>
      <c r="C17" t="s">
        <v>211</v>
      </c>
      <c r="D17" t="s">
        <v>205</v>
      </c>
      <c r="E17" t="s">
        <v>206</v>
      </c>
      <c r="F17" t="s">
        <v>152</v>
      </c>
      <c r="G17" t="s">
        <v>109</v>
      </c>
      <c r="H17" s="76">
        <v>0</v>
      </c>
      <c r="I17" s="76">
        <v>0</v>
      </c>
      <c r="J17" s="76">
        <v>414.70310632000002</v>
      </c>
      <c r="K17" s="76">
        <v>27.68</v>
      </c>
      <c r="L17" s="76">
        <v>0.97</v>
      </c>
    </row>
    <row r="18" spans="2:12">
      <c r="B18" s="77" t="s">
        <v>212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214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215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216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217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218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219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217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490000</v>
      </c>
      <c r="H11" s="7"/>
      <c r="I11" s="75">
        <v>-10.6046273517524</v>
      </c>
      <c r="J11" s="75">
        <v>100</v>
      </c>
      <c r="K11" s="75">
        <v>-0.02</v>
      </c>
      <c r="AW11" s="16"/>
    </row>
    <row r="12" spans="2:49">
      <c r="B12" s="77" t="s">
        <v>201</v>
      </c>
      <c r="C12" s="16"/>
      <c r="D12" s="16"/>
      <c r="G12" s="78">
        <v>490000</v>
      </c>
      <c r="I12" s="78">
        <v>-10.6046273517524</v>
      </c>
      <c r="J12" s="78">
        <v>100</v>
      </c>
      <c r="K12" s="78">
        <v>-0.02</v>
      </c>
    </row>
    <row r="13" spans="2:49">
      <c r="B13" s="77" t="s">
        <v>801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802</v>
      </c>
      <c r="C15" s="16"/>
      <c r="D15" s="16"/>
      <c r="G15" s="78">
        <v>490000</v>
      </c>
      <c r="I15" s="78">
        <v>-10.6046273517524</v>
      </c>
      <c r="J15" s="78">
        <v>100</v>
      </c>
      <c r="K15" s="78">
        <v>-0.02</v>
      </c>
    </row>
    <row r="16" spans="2:49">
      <c r="B16" t="s">
        <v>832</v>
      </c>
      <c r="C16" t="s">
        <v>833</v>
      </c>
      <c r="D16" t="s">
        <v>126</v>
      </c>
      <c r="E16" t="s">
        <v>109</v>
      </c>
      <c r="F16" t="s">
        <v>463</v>
      </c>
      <c r="G16" s="76">
        <v>490000</v>
      </c>
      <c r="H16" s="76">
        <v>-2.1642096636229389</v>
      </c>
      <c r="I16" s="76">
        <v>-10.6046273517524</v>
      </c>
      <c r="J16" s="76">
        <v>100</v>
      </c>
      <c r="K16" s="76">
        <v>-0.02</v>
      </c>
    </row>
    <row r="17" spans="2:11">
      <c r="B17" s="77" t="s">
        <v>831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803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440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218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801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804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803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440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220</v>
      </c>
      <c r="C32" s="16"/>
      <c r="D32" s="16"/>
    </row>
    <row r="33" spans="2:4">
      <c r="B33" t="s">
        <v>279</v>
      </c>
      <c r="C33" s="16"/>
      <c r="D33" s="16"/>
    </row>
    <row r="34" spans="2:4">
      <c r="B34" t="s">
        <v>280</v>
      </c>
      <c r="C34" s="16"/>
      <c r="D34" s="16"/>
    </row>
    <row r="35" spans="2:4">
      <c r="B35" t="s">
        <v>281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806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807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808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809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810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811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812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806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807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808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809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810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811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812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  <c r="D40" s="16"/>
    </row>
    <row r="41" spans="2:17">
      <c r="B41" t="s">
        <v>279</v>
      </c>
      <c r="D41" s="16"/>
    </row>
    <row r="42" spans="2:17">
      <c r="B42" t="s">
        <v>280</v>
      </c>
      <c r="D42" s="16"/>
    </row>
    <row r="43" spans="2:17">
      <c r="B43" t="s">
        <v>281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834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835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836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837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838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839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840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841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842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843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844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836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837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843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279</v>
      </c>
    </row>
    <row r="43" spans="2:17">
      <c r="B43" t="s">
        <v>280</v>
      </c>
    </row>
    <row r="44" spans="2:17">
      <c r="B44" t="s">
        <v>281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818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819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845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846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440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279</v>
      </c>
    </row>
    <row r="27" spans="2:15">
      <c r="B27" t="s">
        <v>280</v>
      </c>
    </row>
    <row r="28" spans="2:15">
      <c r="B28" t="s">
        <v>281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847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848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847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848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K11" sqref="K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f>I12+I16</f>
        <v>4.2570567200000005</v>
      </c>
      <c r="J11" s="75">
        <v>100</v>
      </c>
      <c r="K11" s="75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2.7068500000000002</v>
      </c>
      <c r="J12" s="78">
        <v>-8.99</v>
      </c>
      <c r="K12" s="78">
        <v>0.01</v>
      </c>
    </row>
    <row r="13" spans="2:60">
      <c r="B13" t="s">
        <v>849</v>
      </c>
      <c r="C13" t="s">
        <v>467</v>
      </c>
      <c r="D13" t="s">
        <v>213</v>
      </c>
      <c r="E13" t="s">
        <v>152</v>
      </c>
      <c r="F13" s="76">
        <v>0</v>
      </c>
      <c r="G13" t="s">
        <v>105</v>
      </c>
      <c r="H13" s="76">
        <v>0</v>
      </c>
      <c r="I13" s="76">
        <v>0.98770000000000002</v>
      </c>
      <c r="J13" s="76">
        <v>-3.28</v>
      </c>
      <c r="K13" s="76">
        <v>0</v>
      </c>
    </row>
    <row r="14" spans="2:60">
      <c r="B14" t="s">
        <v>850</v>
      </c>
      <c r="C14" t="s">
        <v>557</v>
      </c>
      <c r="D14" t="s">
        <v>213</v>
      </c>
      <c r="E14" t="s">
        <v>782</v>
      </c>
      <c r="F14" s="76">
        <v>0</v>
      </c>
      <c r="G14" t="s">
        <v>105</v>
      </c>
      <c r="H14" s="76">
        <v>0</v>
      </c>
      <c r="I14" s="76">
        <v>1.4976</v>
      </c>
      <c r="J14" s="76">
        <v>-4.97</v>
      </c>
      <c r="K14" s="76">
        <v>0</v>
      </c>
    </row>
    <row r="15" spans="2:60">
      <c r="B15" t="s">
        <v>851</v>
      </c>
      <c r="C15" t="s">
        <v>522</v>
      </c>
      <c r="D15" t="s">
        <v>213</v>
      </c>
      <c r="E15" t="s">
        <v>152</v>
      </c>
      <c r="F15" s="76">
        <v>0</v>
      </c>
      <c r="G15" t="s">
        <v>105</v>
      </c>
      <c r="H15" s="76">
        <v>0</v>
      </c>
      <c r="I15" s="76">
        <v>0.22155</v>
      </c>
      <c r="J15" s="76">
        <v>-0.74</v>
      </c>
      <c r="K15" s="76">
        <v>0</v>
      </c>
    </row>
    <row r="16" spans="2:60">
      <c r="B16" s="77" t="s">
        <v>218</v>
      </c>
      <c r="D16" s="19"/>
      <c r="E16" s="19"/>
      <c r="F16" s="19"/>
      <c r="G16" s="19"/>
      <c r="H16" s="78">
        <v>0</v>
      </c>
      <c r="I16" s="78">
        <f>SUM(I17:I19)</f>
        <v>1.55020672</v>
      </c>
      <c r="J16" s="78">
        <v>108.99</v>
      </c>
      <c r="K16" s="78">
        <v>-0.08</v>
      </c>
    </row>
    <row r="17" spans="2:11">
      <c r="B17" t="s">
        <v>852</v>
      </c>
      <c r="C17" t="s">
        <v>853</v>
      </c>
      <c r="D17" t="s">
        <v>213</v>
      </c>
      <c r="E17" t="s">
        <v>782</v>
      </c>
      <c r="F17" s="76">
        <v>0</v>
      </c>
      <c r="G17" t="s">
        <v>109</v>
      </c>
      <c r="H17" s="76">
        <v>0</v>
      </c>
      <c r="I17" s="76">
        <v>0.44860672000000001</v>
      </c>
      <c r="J17" s="76">
        <v>-1.49</v>
      </c>
      <c r="K17" s="76">
        <v>0</v>
      </c>
    </row>
    <row r="18" spans="2:11">
      <c r="B18" t="s">
        <v>854</v>
      </c>
      <c r="C18" t="s">
        <v>855</v>
      </c>
      <c r="D18" t="s">
        <v>213</v>
      </c>
      <c r="E18" t="s">
        <v>782</v>
      </c>
      <c r="F18" s="76">
        <v>0</v>
      </c>
      <c r="G18" t="s">
        <v>109</v>
      </c>
      <c r="H18" s="76">
        <v>0</v>
      </c>
      <c r="I18" s="76">
        <v>1.0551999999999999</v>
      </c>
      <c r="J18" s="76">
        <v>-3.5</v>
      </c>
      <c r="K18" s="76">
        <v>0</v>
      </c>
    </row>
    <row r="19" spans="2:11">
      <c r="B19" t="s">
        <v>856</v>
      </c>
      <c r="C19" t="s">
        <v>857</v>
      </c>
      <c r="D19" t="s">
        <v>213</v>
      </c>
      <c r="E19" t="s">
        <v>782</v>
      </c>
      <c r="F19" s="76">
        <v>0</v>
      </c>
      <c r="G19" t="s">
        <v>109</v>
      </c>
      <c r="H19" s="76">
        <v>0</v>
      </c>
      <c r="I19" s="76">
        <v>4.6399999999999997E-2</v>
      </c>
      <c r="J19" s="76">
        <v>-0.15</v>
      </c>
      <c r="K19" s="76">
        <v>0</v>
      </c>
    </row>
    <row r="20" spans="2:11">
      <c r="B20"/>
      <c r="C20"/>
      <c r="D20"/>
      <c r="E20"/>
      <c r="F20" s="76"/>
      <c r="G20"/>
      <c r="H20" s="76"/>
      <c r="I20" s="76"/>
      <c r="J20" s="76"/>
      <c r="K20" s="76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282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245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283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440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284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285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279</v>
      </c>
      <c r="D27" s="16"/>
    </row>
    <row r="28" spans="2:16">
      <c r="B28" t="s">
        <v>281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818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819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283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440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284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285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279</v>
      </c>
      <c r="D27" s="16"/>
    </row>
    <row r="28" spans="2:16">
      <c r="B28" t="s">
        <v>281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4.76</v>
      </c>
      <c r="I11" s="7"/>
      <c r="J11" s="7"/>
      <c r="K11" s="75">
        <v>0.91</v>
      </c>
      <c r="L11" s="75">
        <v>15586007</v>
      </c>
      <c r="M11" s="7"/>
      <c r="N11" s="75">
        <v>18732.241816099999</v>
      </c>
      <c r="O11" s="7"/>
      <c r="P11" s="75">
        <v>100</v>
      </c>
      <c r="Q11" s="75">
        <v>44.04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4.76</v>
      </c>
      <c r="K12" s="78">
        <v>0.91</v>
      </c>
      <c r="L12" s="78">
        <v>15586007</v>
      </c>
      <c r="N12" s="78">
        <v>18732.241816099999</v>
      </c>
      <c r="P12" s="78">
        <v>100</v>
      </c>
      <c r="Q12" s="78">
        <v>44.04</v>
      </c>
    </row>
    <row r="13" spans="2:52">
      <c r="B13" s="77" t="s">
        <v>221</v>
      </c>
      <c r="C13" s="16"/>
      <c r="D13" s="16"/>
      <c r="H13" s="78">
        <v>4.7300000000000004</v>
      </c>
      <c r="K13" s="78">
        <v>0.25</v>
      </c>
      <c r="L13" s="78">
        <v>5311241</v>
      </c>
      <c r="N13" s="78">
        <v>6784.0590297999997</v>
      </c>
      <c r="P13" s="78">
        <v>36.22</v>
      </c>
      <c r="Q13" s="78">
        <v>15.95</v>
      </c>
    </row>
    <row r="14" spans="2:52">
      <c r="B14" s="77" t="s">
        <v>222</v>
      </c>
      <c r="C14" s="16"/>
      <c r="D14" s="16"/>
      <c r="H14" s="78">
        <v>4.7300000000000004</v>
      </c>
      <c r="K14" s="78">
        <v>0.25</v>
      </c>
      <c r="L14" s="78">
        <v>5311241</v>
      </c>
      <c r="N14" s="78">
        <v>6784.0590297999997</v>
      </c>
      <c r="P14" s="78">
        <v>36.22</v>
      </c>
      <c r="Q14" s="78">
        <v>15.95</v>
      </c>
    </row>
    <row r="15" spans="2:52">
      <c r="B15" t="s">
        <v>223</v>
      </c>
      <c r="C15" t="s">
        <v>224</v>
      </c>
      <c r="D15" t="s">
        <v>103</v>
      </c>
      <c r="E15" t="s">
        <v>225</v>
      </c>
      <c r="F15" t="s">
        <v>152</v>
      </c>
      <c r="G15" t="s">
        <v>226</v>
      </c>
      <c r="H15" s="76">
        <v>4</v>
      </c>
      <c r="I15" t="s">
        <v>105</v>
      </c>
      <c r="J15" s="76">
        <v>4</v>
      </c>
      <c r="K15" s="76">
        <v>0.09</v>
      </c>
      <c r="L15" s="76">
        <v>1301086</v>
      </c>
      <c r="M15" s="76">
        <v>155.85</v>
      </c>
      <c r="N15" s="76">
        <v>2027.7425310000001</v>
      </c>
      <c r="O15" s="76">
        <v>0.01</v>
      </c>
      <c r="P15" s="76">
        <v>10.82</v>
      </c>
      <c r="Q15" s="76">
        <v>4.7699999999999996</v>
      </c>
    </row>
    <row r="16" spans="2:52">
      <c r="B16" t="s">
        <v>227</v>
      </c>
      <c r="C16" t="s">
        <v>228</v>
      </c>
      <c r="D16" t="s">
        <v>103</v>
      </c>
      <c r="E16" t="s">
        <v>225</v>
      </c>
      <c r="F16" t="s">
        <v>152</v>
      </c>
      <c r="G16" t="s">
        <v>229</v>
      </c>
      <c r="H16" s="76">
        <v>6.47</v>
      </c>
      <c r="I16" t="s">
        <v>105</v>
      </c>
      <c r="J16" s="76">
        <v>4</v>
      </c>
      <c r="K16" s="76">
        <v>0.56000000000000005</v>
      </c>
      <c r="L16" s="76">
        <v>298521</v>
      </c>
      <c r="M16" s="76">
        <v>158.44999999999999</v>
      </c>
      <c r="N16" s="76">
        <v>473.00652450000001</v>
      </c>
      <c r="O16" s="76">
        <v>0</v>
      </c>
      <c r="P16" s="76">
        <v>2.5299999999999998</v>
      </c>
      <c r="Q16" s="76">
        <v>1.1100000000000001</v>
      </c>
    </row>
    <row r="17" spans="2:17">
      <c r="B17" t="s">
        <v>230</v>
      </c>
      <c r="C17" t="s">
        <v>231</v>
      </c>
      <c r="D17" t="s">
        <v>103</v>
      </c>
      <c r="E17" t="s">
        <v>225</v>
      </c>
      <c r="F17" t="s">
        <v>152</v>
      </c>
      <c r="G17" t="s">
        <v>232</v>
      </c>
      <c r="H17" s="76">
        <v>5.15</v>
      </c>
      <c r="I17" t="s">
        <v>105</v>
      </c>
      <c r="J17" s="76">
        <v>2.75</v>
      </c>
      <c r="K17" s="76">
        <v>0.27</v>
      </c>
      <c r="L17" s="76">
        <v>1622445</v>
      </c>
      <c r="M17" s="76">
        <v>119.62</v>
      </c>
      <c r="N17" s="76">
        <v>1940.7687089999999</v>
      </c>
      <c r="O17" s="76">
        <v>0.01</v>
      </c>
      <c r="P17" s="76">
        <v>10.36</v>
      </c>
      <c r="Q17" s="76">
        <v>4.5599999999999996</v>
      </c>
    </row>
    <row r="18" spans="2:17">
      <c r="B18" t="s">
        <v>233</v>
      </c>
      <c r="C18" t="s">
        <v>234</v>
      </c>
      <c r="D18" t="s">
        <v>103</v>
      </c>
      <c r="E18" t="s">
        <v>225</v>
      </c>
      <c r="F18" t="s">
        <v>152</v>
      </c>
      <c r="G18" t="s">
        <v>235</v>
      </c>
      <c r="H18" s="76">
        <v>6.17</v>
      </c>
      <c r="I18" t="s">
        <v>105</v>
      </c>
      <c r="J18" s="76">
        <v>1.75</v>
      </c>
      <c r="K18" s="76">
        <v>0.46</v>
      </c>
      <c r="L18" s="76">
        <v>472069</v>
      </c>
      <c r="M18" s="76">
        <v>111.96</v>
      </c>
      <c r="N18" s="76">
        <v>528.52845239999999</v>
      </c>
      <c r="O18" s="76">
        <v>0</v>
      </c>
      <c r="P18" s="76">
        <v>2.82</v>
      </c>
      <c r="Q18" s="76">
        <v>1.24</v>
      </c>
    </row>
    <row r="19" spans="2:17">
      <c r="B19" t="s">
        <v>236</v>
      </c>
      <c r="C19" t="s">
        <v>237</v>
      </c>
      <c r="D19" t="s">
        <v>103</v>
      </c>
      <c r="E19" t="s">
        <v>225</v>
      </c>
      <c r="F19" t="s">
        <v>152</v>
      </c>
      <c r="G19" t="s">
        <v>238</v>
      </c>
      <c r="H19" s="76">
        <v>8.33</v>
      </c>
      <c r="I19" t="s">
        <v>105</v>
      </c>
      <c r="J19" s="76">
        <v>0.75</v>
      </c>
      <c r="K19" s="76">
        <v>0.63</v>
      </c>
      <c r="L19" s="76">
        <v>705737</v>
      </c>
      <c r="M19" s="76">
        <v>101.88</v>
      </c>
      <c r="N19" s="76">
        <v>719.00485560000004</v>
      </c>
      <c r="O19" s="76">
        <v>0.01</v>
      </c>
      <c r="P19" s="76">
        <v>3.84</v>
      </c>
      <c r="Q19" s="76">
        <v>1.69</v>
      </c>
    </row>
    <row r="20" spans="2:17">
      <c r="B20" t="s">
        <v>239</v>
      </c>
      <c r="C20" t="s">
        <v>240</v>
      </c>
      <c r="D20" t="s">
        <v>103</v>
      </c>
      <c r="E20" t="s">
        <v>225</v>
      </c>
      <c r="F20" t="s">
        <v>152</v>
      </c>
      <c r="G20" t="s">
        <v>241</v>
      </c>
      <c r="H20" s="76">
        <v>1.05</v>
      </c>
      <c r="I20" t="s">
        <v>105</v>
      </c>
      <c r="J20" s="76">
        <v>3.5</v>
      </c>
      <c r="K20" s="76">
        <v>0.14000000000000001</v>
      </c>
      <c r="L20" s="76">
        <v>627358</v>
      </c>
      <c r="M20" s="76">
        <v>120.31</v>
      </c>
      <c r="N20" s="76">
        <v>754.77440979999994</v>
      </c>
      <c r="O20" s="76">
        <v>0</v>
      </c>
      <c r="P20" s="76">
        <v>4.03</v>
      </c>
      <c r="Q20" s="76">
        <v>1.77</v>
      </c>
    </row>
    <row r="21" spans="2:17">
      <c r="B21" t="s">
        <v>242</v>
      </c>
      <c r="C21" t="s">
        <v>243</v>
      </c>
      <c r="D21" t="s">
        <v>103</v>
      </c>
      <c r="E21" t="s">
        <v>225</v>
      </c>
      <c r="F21" t="s">
        <v>152</v>
      </c>
      <c r="G21" t="s">
        <v>244</v>
      </c>
      <c r="H21" s="76">
        <v>2.5</v>
      </c>
      <c r="I21" t="s">
        <v>105</v>
      </c>
      <c r="J21" s="76">
        <v>3</v>
      </c>
      <c r="K21" s="76">
        <v>-0.1</v>
      </c>
      <c r="L21" s="76">
        <v>284025</v>
      </c>
      <c r="M21" s="76">
        <v>119.79</v>
      </c>
      <c r="N21" s="76">
        <v>340.23354749999999</v>
      </c>
      <c r="O21" s="76">
        <v>0</v>
      </c>
      <c r="P21" s="76">
        <v>1.82</v>
      </c>
      <c r="Q21" s="76">
        <v>0.8</v>
      </c>
    </row>
    <row r="22" spans="2:17">
      <c r="B22" s="77" t="s">
        <v>245</v>
      </c>
      <c r="C22" s="16"/>
      <c r="D22" s="16"/>
      <c r="H22" s="78">
        <v>4.7699999999999996</v>
      </c>
      <c r="K22" s="78">
        <v>1.28</v>
      </c>
      <c r="L22" s="78">
        <v>10274766</v>
      </c>
      <c r="N22" s="78">
        <v>11948.1827863</v>
      </c>
      <c r="P22" s="78">
        <v>63.78</v>
      </c>
      <c r="Q22" s="78">
        <v>28.09</v>
      </c>
    </row>
    <row r="23" spans="2:17">
      <c r="B23" s="77" t="s">
        <v>246</v>
      </c>
      <c r="C23" s="16"/>
      <c r="D23" s="16"/>
      <c r="H23" s="78">
        <v>0.68</v>
      </c>
      <c r="K23" s="78">
        <v>0.16</v>
      </c>
      <c r="L23" s="78">
        <v>1150050</v>
      </c>
      <c r="N23" s="78">
        <v>1149.4749750000001</v>
      </c>
      <c r="P23" s="78">
        <v>6.14</v>
      </c>
      <c r="Q23" s="78">
        <v>2.7</v>
      </c>
    </row>
    <row r="24" spans="2:17">
      <c r="B24" t="s">
        <v>247</v>
      </c>
      <c r="C24" t="s">
        <v>248</v>
      </c>
      <c r="D24" t="s">
        <v>103</v>
      </c>
      <c r="E24" t="s">
        <v>225</v>
      </c>
      <c r="F24" t="s">
        <v>152</v>
      </c>
      <c r="G24" t="s">
        <v>249</v>
      </c>
      <c r="H24" s="76">
        <v>0.68</v>
      </c>
      <c r="I24" t="s">
        <v>105</v>
      </c>
      <c r="J24" s="76">
        <v>0</v>
      </c>
      <c r="K24" s="76">
        <v>0.16</v>
      </c>
      <c r="L24" s="76">
        <v>1150050</v>
      </c>
      <c r="M24" s="76">
        <v>99.95</v>
      </c>
      <c r="N24" s="76">
        <v>1149.4749750000001</v>
      </c>
      <c r="O24" s="76">
        <v>0.02</v>
      </c>
      <c r="P24" s="76">
        <v>6.14</v>
      </c>
      <c r="Q24" s="76">
        <v>2.7</v>
      </c>
    </row>
    <row r="25" spans="2:17">
      <c r="B25" s="77" t="s">
        <v>250</v>
      </c>
      <c r="C25" s="16"/>
      <c r="D25" s="16"/>
      <c r="H25" s="78">
        <v>5.21</v>
      </c>
      <c r="K25" s="78">
        <v>1.4</v>
      </c>
      <c r="L25" s="78">
        <v>9124716</v>
      </c>
      <c r="N25" s="78">
        <v>10798.707811300001</v>
      </c>
      <c r="P25" s="78">
        <v>57.65</v>
      </c>
      <c r="Q25" s="78">
        <v>25.39</v>
      </c>
    </row>
    <row r="26" spans="2:17">
      <c r="B26" t="s">
        <v>251</v>
      </c>
      <c r="C26" t="s">
        <v>252</v>
      </c>
      <c r="D26" t="s">
        <v>103</v>
      </c>
      <c r="E26" t="s">
        <v>225</v>
      </c>
      <c r="F26" t="s">
        <v>152</v>
      </c>
      <c r="G26" t="s">
        <v>253</v>
      </c>
      <c r="H26" s="76">
        <v>9.16</v>
      </c>
      <c r="I26" t="s">
        <v>105</v>
      </c>
      <c r="J26" s="76">
        <v>2</v>
      </c>
      <c r="K26" s="76">
        <v>2.4</v>
      </c>
      <c r="L26" s="76">
        <v>383927</v>
      </c>
      <c r="M26" s="76">
        <v>99.8</v>
      </c>
      <c r="N26" s="76">
        <v>383.15914600000002</v>
      </c>
      <c r="O26" s="76">
        <v>0.01</v>
      </c>
      <c r="P26" s="76">
        <v>2.0499999999999998</v>
      </c>
      <c r="Q26" s="76">
        <v>0.9</v>
      </c>
    </row>
    <row r="27" spans="2:17">
      <c r="B27" t="s">
        <v>254</v>
      </c>
      <c r="C27" t="s">
        <v>255</v>
      </c>
      <c r="D27" t="s">
        <v>103</v>
      </c>
      <c r="E27" t="s">
        <v>225</v>
      </c>
      <c r="F27" t="s">
        <v>152</v>
      </c>
      <c r="G27" t="s">
        <v>235</v>
      </c>
      <c r="H27" s="76">
        <v>1.58</v>
      </c>
      <c r="I27" t="s">
        <v>105</v>
      </c>
      <c r="J27" s="76">
        <v>0.5</v>
      </c>
      <c r="K27" s="76">
        <v>0.38</v>
      </c>
      <c r="L27" s="76">
        <v>404996</v>
      </c>
      <c r="M27" s="76">
        <v>100.79</v>
      </c>
      <c r="N27" s="76">
        <v>408.19546839999998</v>
      </c>
      <c r="O27" s="76">
        <v>0</v>
      </c>
      <c r="P27" s="76">
        <v>2.1800000000000002</v>
      </c>
      <c r="Q27" s="76">
        <v>0.96</v>
      </c>
    </row>
    <row r="28" spans="2:17">
      <c r="B28" t="s">
        <v>256</v>
      </c>
      <c r="C28" t="s">
        <v>257</v>
      </c>
      <c r="D28" t="s">
        <v>103</v>
      </c>
      <c r="E28" t="s">
        <v>225</v>
      </c>
      <c r="F28" t="s">
        <v>152</v>
      </c>
      <c r="G28" t="s">
        <v>258</v>
      </c>
      <c r="H28" s="76">
        <v>2.71</v>
      </c>
      <c r="I28" t="s">
        <v>105</v>
      </c>
      <c r="J28" s="76">
        <v>5</v>
      </c>
      <c r="K28" s="76">
        <v>0.75</v>
      </c>
      <c r="L28" s="76">
        <v>283000</v>
      </c>
      <c r="M28" s="76">
        <v>113.91</v>
      </c>
      <c r="N28" s="76">
        <v>322.36529999999999</v>
      </c>
      <c r="O28" s="76">
        <v>0</v>
      </c>
      <c r="P28" s="76">
        <v>1.72</v>
      </c>
      <c r="Q28" s="76">
        <v>0.76</v>
      </c>
    </row>
    <row r="29" spans="2:17">
      <c r="B29" t="s">
        <v>259</v>
      </c>
      <c r="C29" t="s">
        <v>260</v>
      </c>
      <c r="D29" t="s">
        <v>103</v>
      </c>
      <c r="E29" t="s">
        <v>225</v>
      </c>
      <c r="F29" t="s">
        <v>152</v>
      </c>
      <c r="G29" t="s">
        <v>261</v>
      </c>
      <c r="H29" s="76">
        <v>4.4000000000000004</v>
      </c>
      <c r="I29" t="s">
        <v>105</v>
      </c>
      <c r="J29" s="76">
        <v>5.5</v>
      </c>
      <c r="K29" s="76">
        <v>1.29</v>
      </c>
      <c r="L29" s="76">
        <v>1291150</v>
      </c>
      <c r="M29" s="76">
        <v>122.95</v>
      </c>
      <c r="N29" s="76">
        <v>1587.4689249999999</v>
      </c>
      <c r="O29" s="76">
        <v>0.01</v>
      </c>
      <c r="P29" s="76">
        <v>8.4700000000000006</v>
      </c>
      <c r="Q29" s="76">
        <v>3.73</v>
      </c>
    </row>
    <row r="30" spans="2:17">
      <c r="B30" t="s">
        <v>262</v>
      </c>
      <c r="C30" t="s">
        <v>263</v>
      </c>
      <c r="D30" t="s">
        <v>103</v>
      </c>
      <c r="E30" t="s">
        <v>225</v>
      </c>
      <c r="F30" t="s">
        <v>152</v>
      </c>
      <c r="G30" t="s">
        <v>264</v>
      </c>
      <c r="H30" s="76">
        <v>1.86</v>
      </c>
      <c r="I30" t="s">
        <v>105</v>
      </c>
      <c r="J30" s="76">
        <v>6</v>
      </c>
      <c r="K30" s="76">
        <v>0.48</v>
      </c>
      <c r="L30" s="76">
        <v>2573426</v>
      </c>
      <c r="M30" s="76">
        <v>111.63</v>
      </c>
      <c r="N30" s="76">
        <v>2872.7154437999998</v>
      </c>
      <c r="O30" s="76">
        <v>0.01</v>
      </c>
      <c r="P30" s="76">
        <v>15.34</v>
      </c>
      <c r="Q30" s="76">
        <v>6.75</v>
      </c>
    </row>
    <row r="31" spans="2:17">
      <c r="B31" t="s">
        <v>265</v>
      </c>
      <c r="C31" t="s">
        <v>266</v>
      </c>
      <c r="D31" t="s">
        <v>103</v>
      </c>
      <c r="E31" t="s">
        <v>225</v>
      </c>
      <c r="F31" t="s">
        <v>152</v>
      </c>
      <c r="G31" t="s">
        <v>267</v>
      </c>
      <c r="H31" s="76">
        <v>5.47</v>
      </c>
      <c r="I31" t="s">
        <v>105</v>
      </c>
      <c r="J31" s="76">
        <v>4.25</v>
      </c>
      <c r="K31" s="76">
        <v>1.61</v>
      </c>
      <c r="L31" s="76">
        <v>2669338</v>
      </c>
      <c r="M31" s="76">
        <v>117.91</v>
      </c>
      <c r="N31" s="76">
        <v>3147.4164357999998</v>
      </c>
      <c r="O31" s="76">
        <v>0.01</v>
      </c>
      <c r="P31" s="76">
        <v>16.8</v>
      </c>
      <c r="Q31" s="76">
        <v>7.4</v>
      </c>
    </row>
    <row r="32" spans="2:17">
      <c r="B32" t="s">
        <v>268</v>
      </c>
      <c r="C32" t="s">
        <v>269</v>
      </c>
      <c r="D32" t="s">
        <v>103</v>
      </c>
      <c r="E32" t="s">
        <v>225</v>
      </c>
      <c r="F32" t="s">
        <v>152</v>
      </c>
      <c r="G32" t="s">
        <v>270</v>
      </c>
      <c r="H32" s="76">
        <v>6.34</v>
      </c>
      <c r="I32" t="s">
        <v>105</v>
      </c>
      <c r="J32" s="76">
        <v>3.75</v>
      </c>
      <c r="K32" s="76">
        <v>1.85</v>
      </c>
      <c r="L32" s="76">
        <v>258434</v>
      </c>
      <c r="M32" s="76">
        <v>115.55</v>
      </c>
      <c r="N32" s="76">
        <v>298.62048700000003</v>
      </c>
      <c r="O32" s="76">
        <v>0</v>
      </c>
      <c r="P32" s="76">
        <v>1.59</v>
      </c>
      <c r="Q32" s="76">
        <v>0.7</v>
      </c>
    </row>
    <row r="33" spans="2:17">
      <c r="B33" t="s">
        <v>271</v>
      </c>
      <c r="C33" t="s">
        <v>272</v>
      </c>
      <c r="D33" t="s">
        <v>103</v>
      </c>
      <c r="E33" t="s">
        <v>225</v>
      </c>
      <c r="F33" t="s">
        <v>152</v>
      </c>
      <c r="G33" t="s">
        <v>235</v>
      </c>
      <c r="H33" s="76">
        <v>7.69</v>
      </c>
      <c r="I33" t="s">
        <v>105</v>
      </c>
      <c r="J33" s="76">
        <v>6.25</v>
      </c>
      <c r="K33" s="76">
        <v>2.2200000000000002</v>
      </c>
      <c r="L33" s="76">
        <v>718842</v>
      </c>
      <c r="M33" s="76">
        <v>140.86000000000001</v>
      </c>
      <c r="N33" s="76">
        <v>1012.5608412</v>
      </c>
      <c r="O33" s="76">
        <v>0</v>
      </c>
      <c r="P33" s="76">
        <v>5.41</v>
      </c>
      <c r="Q33" s="76">
        <v>2.38</v>
      </c>
    </row>
    <row r="34" spans="2:17">
      <c r="B34" t="s">
        <v>273</v>
      </c>
      <c r="C34" t="s">
        <v>274</v>
      </c>
      <c r="D34" t="s">
        <v>103</v>
      </c>
      <c r="E34" t="s">
        <v>225</v>
      </c>
      <c r="F34" t="s">
        <v>152</v>
      </c>
      <c r="G34" t="s">
        <v>253</v>
      </c>
      <c r="H34" s="76">
        <v>15.64</v>
      </c>
      <c r="I34" t="s">
        <v>105</v>
      </c>
      <c r="J34" s="76">
        <v>5.5</v>
      </c>
      <c r="K34" s="76">
        <v>3.33</v>
      </c>
      <c r="L34" s="76">
        <v>541603</v>
      </c>
      <c r="M34" s="76">
        <v>141.47</v>
      </c>
      <c r="N34" s="76">
        <v>766.20576410000001</v>
      </c>
      <c r="O34" s="76">
        <v>0</v>
      </c>
      <c r="P34" s="76">
        <v>4.09</v>
      </c>
      <c r="Q34" s="76">
        <v>1.8</v>
      </c>
    </row>
    <row r="35" spans="2:17">
      <c r="B35" s="77" t="s">
        <v>275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6" spans="2:17">
      <c r="B36" t="s">
        <v>213</v>
      </c>
      <c r="C36" t="s">
        <v>213</v>
      </c>
      <c r="D36" s="16"/>
      <c r="E36" t="s">
        <v>213</v>
      </c>
      <c r="H36" s="76">
        <v>0</v>
      </c>
      <c r="I36" t="s">
        <v>213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276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P37" s="78">
        <v>0</v>
      </c>
      <c r="Q37" s="78">
        <v>0</v>
      </c>
    </row>
    <row r="38" spans="2:17">
      <c r="B38" t="s">
        <v>213</v>
      </c>
      <c r="C38" t="s">
        <v>213</v>
      </c>
      <c r="D38" s="16"/>
      <c r="E38" t="s">
        <v>213</v>
      </c>
      <c r="H38" s="76">
        <v>0</v>
      </c>
      <c r="I38" t="s">
        <v>213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218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0" spans="2:17">
      <c r="B40" s="77" t="s">
        <v>277</v>
      </c>
      <c r="C40" s="16"/>
      <c r="D40" s="16"/>
      <c r="H40" s="78">
        <v>0</v>
      </c>
      <c r="K40" s="78">
        <v>0</v>
      </c>
      <c r="L40" s="78">
        <v>0</v>
      </c>
      <c r="N40" s="78">
        <v>0</v>
      </c>
      <c r="P40" s="78">
        <v>0</v>
      </c>
      <c r="Q40" s="78">
        <v>0</v>
      </c>
    </row>
    <row r="41" spans="2:17">
      <c r="B41" t="s">
        <v>213</v>
      </c>
      <c r="C41" t="s">
        <v>213</v>
      </c>
      <c r="D41" s="16"/>
      <c r="E41" t="s">
        <v>213</v>
      </c>
      <c r="H41" s="76">
        <v>0</v>
      </c>
      <c r="I41" t="s">
        <v>213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</row>
    <row r="42" spans="2:17">
      <c r="B42" s="77" t="s">
        <v>278</v>
      </c>
      <c r="C42" s="16"/>
      <c r="D42" s="16"/>
      <c r="H42" s="78">
        <v>0</v>
      </c>
      <c r="K42" s="78">
        <v>0</v>
      </c>
      <c r="L42" s="78">
        <v>0</v>
      </c>
      <c r="N42" s="78">
        <v>0</v>
      </c>
      <c r="P42" s="78">
        <v>0</v>
      </c>
      <c r="Q42" s="78">
        <v>0</v>
      </c>
    </row>
    <row r="43" spans="2:17">
      <c r="B43" t="s">
        <v>213</v>
      </c>
      <c r="C43" t="s">
        <v>213</v>
      </c>
      <c r="D43" s="16"/>
      <c r="E43" t="s">
        <v>213</v>
      </c>
      <c r="H43" s="76">
        <v>0</v>
      </c>
      <c r="I43" t="s">
        <v>213</v>
      </c>
      <c r="J43" s="76">
        <v>0</v>
      </c>
      <c r="K43" s="76">
        <v>0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</row>
    <row r="44" spans="2:17">
      <c r="B44" t="s">
        <v>279</v>
      </c>
      <c r="C44" s="16"/>
      <c r="D44" s="16"/>
    </row>
    <row r="45" spans="2:17">
      <c r="B45" t="s">
        <v>280</v>
      </c>
      <c r="C45" s="16"/>
      <c r="D45" s="16"/>
    </row>
    <row r="46" spans="2:17">
      <c r="B46" t="s">
        <v>281</v>
      </c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818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819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283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440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284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285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279</v>
      </c>
      <c r="D27" s="16"/>
    </row>
    <row r="28" spans="2:23">
      <c r="B28" t="s">
        <v>280</v>
      </c>
      <c r="D28" s="16"/>
    </row>
    <row r="29" spans="2:23">
      <c r="B29" t="s">
        <v>281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282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245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283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284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285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279</v>
      </c>
      <c r="C25" s="16"/>
      <c r="D25" s="16"/>
      <c r="E25" s="16"/>
      <c r="F25" s="16"/>
      <c r="G25" s="16"/>
    </row>
    <row r="26" spans="2:20">
      <c r="B26" t="s">
        <v>280</v>
      </c>
      <c r="C26" s="16"/>
      <c r="D26" s="16"/>
      <c r="E26" s="16"/>
      <c r="F26" s="16"/>
      <c r="G26" s="16"/>
    </row>
    <row r="27" spans="2:20">
      <c r="B27" t="s">
        <v>281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37" workbookViewId="0">
      <selection activeCell="K61" sqref="K61:K6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3.32</v>
      </c>
      <c r="L11" s="7"/>
      <c r="M11" s="7"/>
      <c r="N11" s="75">
        <v>2.02</v>
      </c>
      <c r="O11" s="75">
        <v>3290727.24</v>
      </c>
      <c r="P11" s="33"/>
      <c r="Q11" s="75">
        <v>4.9221599999999999</v>
      </c>
      <c r="R11" s="75">
        <v>3853.7263101615999</v>
      </c>
      <c r="S11" s="7"/>
      <c r="T11" s="75">
        <v>100</v>
      </c>
      <c r="U11" s="75">
        <v>9.06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3.61</v>
      </c>
      <c r="N12" s="78">
        <v>2.21</v>
      </c>
      <c r="O12" s="78">
        <v>3204727.24</v>
      </c>
      <c r="Q12" s="78">
        <v>4.9221599999999999</v>
      </c>
      <c r="R12" s="78">
        <v>3535.3850142040001</v>
      </c>
      <c r="T12" s="78">
        <v>91.74</v>
      </c>
      <c r="U12" s="78">
        <v>8.31</v>
      </c>
    </row>
    <row r="13" spans="2:66">
      <c r="B13" s="77" t="s">
        <v>282</v>
      </c>
      <c r="C13" s="16"/>
      <c r="D13" s="16"/>
      <c r="E13" s="16"/>
      <c r="F13" s="16"/>
      <c r="K13" s="78">
        <v>4.0599999999999996</v>
      </c>
      <c r="N13" s="78">
        <v>1.58</v>
      </c>
      <c r="O13" s="78">
        <v>1484073</v>
      </c>
      <c r="Q13" s="78">
        <v>4.9221599999999999</v>
      </c>
      <c r="R13" s="78">
        <v>1758.24759146</v>
      </c>
      <c r="T13" s="78">
        <v>45.62</v>
      </c>
      <c r="U13" s="78">
        <v>4.13</v>
      </c>
    </row>
    <row r="14" spans="2:66">
      <c r="B14" t="s">
        <v>286</v>
      </c>
      <c r="C14" t="s">
        <v>287</v>
      </c>
      <c r="D14" t="s">
        <v>103</v>
      </c>
      <c r="E14" t="s">
        <v>126</v>
      </c>
      <c r="F14" t="s">
        <v>288</v>
      </c>
      <c r="G14" t="s">
        <v>289</v>
      </c>
      <c r="H14" t="s">
        <v>206</v>
      </c>
      <c r="I14" t="s">
        <v>152</v>
      </c>
      <c r="J14" t="s">
        <v>290</v>
      </c>
      <c r="K14" s="76">
        <v>4</v>
      </c>
      <c r="L14" t="s">
        <v>105</v>
      </c>
      <c r="M14" s="76">
        <v>4</v>
      </c>
      <c r="N14" s="76">
        <v>0.81</v>
      </c>
      <c r="O14" s="76">
        <v>120000</v>
      </c>
      <c r="P14" s="76">
        <v>118.17</v>
      </c>
      <c r="Q14" s="76">
        <v>0</v>
      </c>
      <c r="R14" s="76">
        <v>141.804</v>
      </c>
      <c r="S14" s="76">
        <v>0.01</v>
      </c>
      <c r="T14" s="76">
        <v>3.68</v>
      </c>
      <c r="U14" s="76">
        <v>0.33</v>
      </c>
    </row>
    <row r="15" spans="2:66">
      <c r="B15" t="s">
        <v>291</v>
      </c>
      <c r="C15" t="s">
        <v>292</v>
      </c>
      <c r="D15" t="s">
        <v>103</v>
      </c>
      <c r="E15" t="s">
        <v>126</v>
      </c>
      <c r="F15" t="s">
        <v>293</v>
      </c>
      <c r="G15" t="s">
        <v>289</v>
      </c>
      <c r="H15" t="s">
        <v>206</v>
      </c>
      <c r="I15" t="s">
        <v>152</v>
      </c>
      <c r="J15" t="s">
        <v>267</v>
      </c>
      <c r="K15" s="76">
        <v>4.8099999999999996</v>
      </c>
      <c r="L15" t="s">
        <v>105</v>
      </c>
      <c r="M15" s="76">
        <v>5</v>
      </c>
      <c r="N15" s="76">
        <v>1</v>
      </c>
      <c r="O15" s="76">
        <v>59588</v>
      </c>
      <c r="P15" s="76">
        <v>126.52</v>
      </c>
      <c r="Q15" s="76">
        <v>0</v>
      </c>
      <c r="R15" s="76">
        <v>75.390737599999994</v>
      </c>
      <c r="S15" s="76">
        <v>0</v>
      </c>
      <c r="T15" s="76">
        <v>1.96</v>
      </c>
      <c r="U15" s="76">
        <v>0.18</v>
      </c>
    </row>
    <row r="16" spans="2:66">
      <c r="B16" t="s">
        <v>294</v>
      </c>
      <c r="C16" t="s">
        <v>295</v>
      </c>
      <c r="D16" t="s">
        <v>103</v>
      </c>
      <c r="E16" t="s">
        <v>126</v>
      </c>
      <c r="F16" t="s">
        <v>296</v>
      </c>
      <c r="G16" t="s">
        <v>289</v>
      </c>
      <c r="H16" t="s">
        <v>297</v>
      </c>
      <c r="I16" t="s">
        <v>152</v>
      </c>
      <c r="J16" t="s">
        <v>298</v>
      </c>
      <c r="K16" s="76">
        <v>2.98</v>
      </c>
      <c r="L16" t="s">
        <v>105</v>
      </c>
      <c r="M16" s="76">
        <v>0.8</v>
      </c>
      <c r="N16" s="76">
        <v>0.7</v>
      </c>
      <c r="O16" s="76">
        <v>170000</v>
      </c>
      <c r="P16" s="76">
        <v>102.07</v>
      </c>
      <c r="Q16" s="76">
        <v>0</v>
      </c>
      <c r="R16" s="76">
        <v>173.51900000000001</v>
      </c>
      <c r="S16" s="76">
        <v>0.03</v>
      </c>
      <c r="T16" s="76">
        <v>4.5</v>
      </c>
      <c r="U16" s="76">
        <v>0.41</v>
      </c>
    </row>
    <row r="17" spans="2:21">
      <c r="B17" t="s">
        <v>299</v>
      </c>
      <c r="C17" t="s">
        <v>300</v>
      </c>
      <c r="D17" t="s">
        <v>103</v>
      </c>
      <c r="E17" t="s">
        <v>126</v>
      </c>
      <c r="F17" t="s">
        <v>301</v>
      </c>
      <c r="G17" t="s">
        <v>289</v>
      </c>
      <c r="H17" t="s">
        <v>297</v>
      </c>
      <c r="I17" t="s">
        <v>152</v>
      </c>
      <c r="J17" t="s">
        <v>302</v>
      </c>
      <c r="K17" s="76">
        <v>3.43</v>
      </c>
      <c r="L17" t="s">
        <v>105</v>
      </c>
      <c r="M17" s="76">
        <v>3.4</v>
      </c>
      <c r="N17" s="76">
        <v>0.76</v>
      </c>
      <c r="O17" s="76">
        <v>182854</v>
      </c>
      <c r="P17" s="76">
        <v>114.56</v>
      </c>
      <c r="Q17" s="76">
        <v>0</v>
      </c>
      <c r="R17" s="76">
        <v>209.4775424</v>
      </c>
      <c r="S17" s="76">
        <v>0.01</v>
      </c>
      <c r="T17" s="76">
        <v>5.44</v>
      </c>
      <c r="U17" s="76">
        <v>0.49</v>
      </c>
    </row>
    <row r="18" spans="2:21">
      <c r="B18" t="s">
        <v>303</v>
      </c>
      <c r="C18" t="s">
        <v>304</v>
      </c>
      <c r="D18" t="s">
        <v>103</v>
      </c>
      <c r="E18" t="s">
        <v>126</v>
      </c>
      <c r="F18" t="s">
        <v>293</v>
      </c>
      <c r="G18" t="s">
        <v>289</v>
      </c>
      <c r="H18" t="s">
        <v>297</v>
      </c>
      <c r="I18" t="s">
        <v>152</v>
      </c>
      <c r="J18" t="s">
        <v>305</v>
      </c>
      <c r="K18" s="76">
        <v>2.44</v>
      </c>
      <c r="L18" t="s">
        <v>105</v>
      </c>
      <c r="M18" s="76">
        <v>4.0999999999999996</v>
      </c>
      <c r="N18" s="76">
        <v>0.78</v>
      </c>
      <c r="O18" s="76">
        <v>144000</v>
      </c>
      <c r="P18" s="76">
        <v>131.30000000000001</v>
      </c>
      <c r="Q18" s="76">
        <v>0</v>
      </c>
      <c r="R18" s="76">
        <v>189.072</v>
      </c>
      <c r="S18" s="76">
        <v>0</v>
      </c>
      <c r="T18" s="76">
        <v>4.91</v>
      </c>
      <c r="U18" s="76">
        <v>0.44</v>
      </c>
    </row>
    <row r="19" spans="2:21">
      <c r="B19" t="s">
        <v>306</v>
      </c>
      <c r="C19" t="s">
        <v>307</v>
      </c>
      <c r="D19" t="s">
        <v>103</v>
      </c>
      <c r="E19" t="s">
        <v>126</v>
      </c>
      <c r="F19" t="s">
        <v>301</v>
      </c>
      <c r="G19" t="s">
        <v>289</v>
      </c>
      <c r="H19" t="s">
        <v>308</v>
      </c>
      <c r="I19" t="s">
        <v>152</v>
      </c>
      <c r="J19" t="s">
        <v>309</v>
      </c>
      <c r="K19" s="76">
        <v>3.59</v>
      </c>
      <c r="L19" t="s">
        <v>105</v>
      </c>
      <c r="M19" s="76">
        <v>4</v>
      </c>
      <c r="N19" s="76">
        <v>1.18</v>
      </c>
      <c r="O19" s="76">
        <v>101007</v>
      </c>
      <c r="P19" s="76">
        <v>120.44</v>
      </c>
      <c r="Q19" s="76">
        <v>0</v>
      </c>
      <c r="R19" s="76">
        <v>121.6528308</v>
      </c>
      <c r="S19" s="76">
        <v>0.01</v>
      </c>
      <c r="T19" s="76">
        <v>3.16</v>
      </c>
      <c r="U19" s="76">
        <v>0.28999999999999998</v>
      </c>
    </row>
    <row r="20" spans="2:21">
      <c r="B20" t="s">
        <v>310</v>
      </c>
      <c r="C20" t="s">
        <v>311</v>
      </c>
      <c r="D20" t="s">
        <v>103</v>
      </c>
      <c r="E20" t="s">
        <v>126</v>
      </c>
      <c r="F20" t="s">
        <v>312</v>
      </c>
      <c r="G20" t="s">
        <v>313</v>
      </c>
      <c r="H20" t="s">
        <v>314</v>
      </c>
      <c r="I20" t="s">
        <v>152</v>
      </c>
      <c r="J20" t="s">
        <v>315</v>
      </c>
      <c r="K20" s="76">
        <v>1.74</v>
      </c>
      <c r="L20" t="s">
        <v>105</v>
      </c>
      <c r="M20" s="76">
        <v>4.8</v>
      </c>
      <c r="N20" s="76">
        <v>1.17</v>
      </c>
      <c r="O20" s="76">
        <v>6882</v>
      </c>
      <c r="P20" s="76">
        <v>113.08</v>
      </c>
      <c r="Q20" s="76">
        <v>1.8013300000000001</v>
      </c>
      <c r="R20" s="76">
        <v>7.6393111600000001</v>
      </c>
      <c r="S20" s="76">
        <v>0</v>
      </c>
      <c r="T20" s="76">
        <v>0.2</v>
      </c>
      <c r="U20" s="76">
        <v>0.02</v>
      </c>
    </row>
    <row r="21" spans="2:21">
      <c r="B21" t="s">
        <v>316</v>
      </c>
      <c r="C21" t="s">
        <v>317</v>
      </c>
      <c r="D21" t="s">
        <v>103</v>
      </c>
      <c r="E21" t="s">
        <v>126</v>
      </c>
      <c r="F21" t="s">
        <v>318</v>
      </c>
      <c r="G21" t="s">
        <v>313</v>
      </c>
      <c r="H21" t="s">
        <v>314</v>
      </c>
      <c r="I21" t="s">
        <v>152</v>
      </c>
      <c r="J21" t="s">
        <v>302</v>
      </c>
      <c r="K21" s="76">
        <v>5.77</v>
      </c>
      <c r="L21" t="s">
        <v>105</v>
      </c>
      <c r="M21" s="76">
        <v>4.75</v>
      </c>
      <c r="N21" s="76">
        <v>1.99</v>
      </c>
      <c r="O21" s="76">
        <v>57865</v>
      </c>
      <c r="P21" s="76">
        <v>144.94999999999999</v>
      </c>
      <c r="Q21" s="76">
        <v>0</v>
      </c>
      <c r="R21" s="76">
        <v>83.875317499999994</v>
      </c>
      <c r="S21" s="76">
        <v>0</v>
      </c>
      <c r="T21" s="76">
        <v>2.1800000000000002</v>
      </c>
      <c r="U21" s="76">
        <v>0.2</v>
      </c>
    </row>
    <row r="22" spans="2:21">
      <c r="B22" t="s">
        <v>319</v>
      </c>
      <c r="C22" t="s">
        <v>320</v>
      </c>
      <c r="D22" t="s">
        <v>103</v>
      </c>
      <c r="E22" t="s">
        <v>126</v>
      </c>
      <c r="F22" t="s">
        <v>321</v>
      </c>
      <c r="G22" t="s">
        <v>313</v>
      </c>
      <c r="H22" t="s">
        <v>314</v>
      </c>
      <c r="I22" t="s">
        <v>152</v>
      </c>
      <c r="J22" t="s">
        <v>322</v>
      </c>
      <c r="K22" s="76">
        <v>4.95</v>
      </c>
      <c r="L22" t="s">
        <v>105</v>
      </c>
      <c r="M22" s="76">
        <v>5.35</v>
      </c>
      <c r="N22" s="76">
        <v>2.92</v>
      </c>
      <c r="O22" s="76">
        <v>93819</v>
      </c>
      <c r="P22" s="76">
        <v>120.15</v>
      </c>
      <c r="Q22" s="76">
        <v>0</v>
      </c>
      <c r="R22" s="76">
        <v>112.7235285</v>
      </c>
      <c r="S22" s="76">
        <v>0</v>
      </c>
      <c r="T22" s="76">
        <v>2.93</v>
      </c>
      <c r="U22" s="76">
        <v>0.27</v>
      </c>
    </row>
    <row r="23" spans="2:21">
      <c r="B23" t="s">
        <v>323</v>
      </c>
      <c r="C23" t="s">
        <v>324</v>
      </c>
      <c r="D23" t="s">
        <v>103</v>
      </c>
      <c r="E23" t="s">
        <v>126</v>
      </c>
      <c r="F23" t="s">
        <v>325</v>
      </c>
      <c r="G23" t="s">
        <v>313</v>
      </c>
      <c r="H23" t="s">
        <v>314</v>
      </c>
      <c r="I23" t="s">
        <v>152</v>
      </c>
      <c r="J23" t="s">
        <v>326</v>
      </c>
      <c r="K23" s="76">
        <v>5.12</v>
      </c>
      <c r="L23" t="s">
        <v>105</v>
      </c>
      <c r="M23" s="76">
        <v>4</v>
      </c>
      <c r="N23" s="76">
        <v>1.61</v>
      </c>
      <c r="O23" s="76">
        <v>80459</v>
      </c>
      <c r="P23" s="76">
        <v>114.35</v>
      </c>
      <c r="Q23" s="76">
        <v>0</v>
      </c>
      <c r="R23" s="76">
        <v>92.004866500000006</v>
      </c>
      <c r="S23" s="76">
        <v>0.01</v>
      </c>
      <c r="T23" s="76">
        <v>2.39</v>
      </c>
      <c r="U23" s="76">
        <v>0.22</v>
      </c>
    </row>
    <row r="24" spans="2:21">
      <c r="B24" t="s">
        <v>327</v>
      </c>
      <c r="C24" t="s">
        <v>328</v>
      </c>
      <c r="D24" t="s">
        <v>103</v>
      </c>
      <c r="E24" t="s">
        <v>126</v>
      </c>
      <c r="F24" t="s">
        <v>288</v>
      </c>
      <c r="G24" t="s">
        <v>289</v>
      </c>
      <c r="H24" t="s">
        <v>329</v>
      </c>
      <c r="I24" t="s">
        <v>152</v>
      </c>
      <c r="J24" t="s">
        <v>309</v>
      </c>
      <c r="K24" s="76">
        <v>4.3499999999999996</v>
      </c>
      <c r="L24" t="s">
        <v>105</v>
      </c>
      <c r="M24" s="76">
        <v>4.5</v>
      </c>
      <c r="N24" s="76">
        <v>1.7</v>
      </c>
      <c r="O24" s="76">
        <v>110638</v>
      </c>
      <c r="P24" s="76">
        <v>136.91999999999999</v>
      </c>
      <c r="Q24" s="76">
        <v>1.49333</v>
      </c>
      <c r="R24" s="76">
        <v>152.9788796</v>
      </c>
      <c r="S24" s="76">
        <v>0.01</v>
      </c>
      <c r="T24" s="76">
        <v>3.97</v>
      </c>
      <c r="U24" s="76">
        <v>0.36</v>
      </c>
    </row>
    <row r="25" spans="2:21">
      <c r="B25" t="s">
        <v>330</v>
      </c>
      <c r="C25" t="s">
        <v>331</v>
      </c>
      <c r="D25" t="s">
        <v>103</v>
      </c>
      <c r="E25" t="s">
        <v>126</v>
      </c>
      <c r="F25" t="s">
        <v>332</v>
      </c>
      <c r="G25" t="s">
        <v>313</v>
      </c>
      <c r="H25" t="s">
        <v>333</v>
      </c>
      <c r="I25" t="s">
        <v>153</v>
      </c>
      <c r="J25" t="s">
        <v>334</v>
      </c>
      <c r="K25" s="76">
        <v>4.7300000000000004</v>
      </c>
      <c r="L25" t="s">
        <v>105</v>
      </c>
      <c r="M25" s="76">
        <v>2.4</v>
      </c>
      <c r="N25" s="76">
        <v>0</v>
      </c>
      <c r="O25" s="76">
        <v>70912</v>
      </c>
      <c r="P25" s="76">
        <v>102.51</v>
      </c>
      <c r="Q25" s="76">
        <v>0</v>
      </c>
      <c r="R25" s="76">
        <v>72.691891200000001</v>
      </c>
      <c r="S25" s="76">
        <v>0.03</v>
      </c>
      <c r="T25" s="76">
        <v>1.89</v>
      </c>
      <c r="U25" s="76">
        <v>0.17</v>
      </c>
    </row>
    <row r="26" spans="2:21">
      <c r="B26" t="s">
        <v>335</v>
      </c>
      <c r="C26" t="s">
        <v>336</v>
      </c>
      <c r="D26" t="s">
        <v>103</v>
      </c>
      <c r="E26" t="s">
        <v>126</v>
      </c>
      <c r="F26" t="s">
        <v>337</v>
      </c>
      <c r="G26" t="s">
        <v>313</v>
      </c>
      <c r="H26" t="s">
        <v>338</v>
      </c>
      <c r="I26" t="s">
        <v>152</v>
      </c>
      <c r="J26" t="s">
        <v>339</v>
      </c>
      <c r="K26" s="76">
        <v>2.76</v>
      </c>
      <c r="L26" t="s">
        <v>105</v>
      </c>
      <c r="M26" s="76">
        <v>4.5999999999999996</v>
      </c>
      <c r="N26" s="76">
        <v>1.42</v>
      </c>
      <c r="O26" s="76">
        <v>28983</v>
      </c>
      <c r="P26" s="76">
        <v>110.85</v>
      </c>
      <c r="Q26" s="76">
        <v>0</v>
      </c>
      <c r="R26" s="76">
        <v>32.127655500000003</v>
      </c>
      <c r="S26" s="76">
        <v>0.01</v>
      </c>
      <c r="T26" s="76">
        <v>0.83</v>
      </c>
      <c r="U26" s="76">
        <v>0.08</v>
      </c>
    </row>
    <row r="27" spans="2:21">
      <c r="B27" t="s">
        <v>340</v>
      </c>
      <c r="C27" t="s">
        <v>341</v>
      </c>
      <c r="D27" t="s">
        <v>103</v>
      </c>
      <c r="E27" t="s">
        <v>126</v>
      </c>
      <c r="F27" t="s">
        <v>342</v>
      </c>
      <c r="G27" t="s">
        <v>313</v>
      </c>
      <c r="H27" t="s">
        <v>338</v>
      </c>
      <c r="I27" t="s">
        <v>152</v>
      </c>
      <c r="J27" t="s">
        <v>343</v>
      </c>
      <c r="K27" s="76">
        <v>6.16</v>
      </c>
      <c r="L27" t="s">
        <v>105</v>
      </c>
      <c r="M27" s="76">
        <v>2.0499999999999998</v>
      </c>
      <c r="N27" s="76">
        <v>2.63</v>
      </c>
      <c r="O27" s="76">
        <v>40000</v>
      </c>
      <c r="P27" s="76">
        <v>100.61</v>
      </c>
      <c r="Q27" s="76">
        <v>0</v>
      </c>
      <c r="R27" s="76">
        <v>40.244</v>
      </c>
      <c r="S27" s="76">
        <v>0.01</v>
      </c>
      <c r="T27" s="76">
        <v>1.04</v>
      </c>
      <c r="U27" s="76">
        <v>0.09</v>
      </c>
    </row>
    <row r="28" spans="2:21">
      <c r="B28" t="s">
        <v>344</v>
      </c>
      <c r="C28" t="s">
        <v>345</v>
      </c>
      <c r="D28" t="s">
        <v>103</v>
      </c>
      <c r="E28" t="s">
        <v>126</v>
      </c>
      <c r="F28" t="s">
        <v>346</v>
      </c>
      <c r="G28" t="s">
        <v>313</v>
      </c>
      <c r="H28" t="s">
        <v>347</v>
      </c>
      <c r="I28" t="s">
        <v>153</v>
      </c>
      <c r="J28" t="s">
        <v>348</v>
      </c>
      <c r="K28" s="76">
        <v>5.48</v>
      </c>
      <c r="L28" t="s">
        <v>105</v>
      </c>
      <c r="M28" s="76">
        <v>4.6500000000000004</v>
      </c>
      <c r="N28" s="76">
        <v>3.19</v>
      </c>
      <c r="O28" s="76">
        <v>70000</v>
      </c>
      <c r="P28" s="76">
        <v>111.02</v>
      </c>
      <c r="Q28" s="76">
        <v>1.6274999999999999</v>
      </c>
      <c r="R28" s="76">
        <v>79.341499999999996</v>
      </c>
      <c r="S28" s="76">
        <v>0.01</v>
      </c>
      <c r="T28" s="76">
        <v>2.06</v>
      </c>
      <c r="U28" s="76">
        <v>0.19</v>
      </c>
    </row>
    <row r="29" spans="2:21">
      <c r="B29" t="s">
        <v>349</v>
      </c>
      <c r="C29" t="s">
        <v>350</v>
      </c>
      <c r="D29" t="s">
        <v>103</v>
      </c>
      <c r="E29" t="s">
        <v>126</v>
      </c>
      <c r="F29" t="s">
        <v>351</v>
      </c>
      <c r="G29" t="s">
        <v>313</v>
      </c>
      <c r="H29" t="s">
        <v>347</v>
      </c>
      <c r="I29" t="s">
        <v>153</v>
      </c>
      <c r="J29" t="s">
        <v>352</v>
      </c>
      <c r="K29" s="76">
        <v>4.63</v>
      </c>
      <c r="L29" t="s">
        <v>105</v>
      </c>
      <c r="M29" s="76">
        <v>3.7</v>
      </c>
      <c r="N29" s="76">
        <v>3.4</v>
      </c>
      <c r="O29" s="76">
        <v>69949</v>
      </c>
      <c r="P29" s="76">
        <v>106.1</v>
      </c>
      <c r="Q29" s="76">
        <v>0</v>
      </c>
      <c r="R29" s="76">
        <v>74.215889000000004</v>
      </c>
      <c r="S29" s="76">
        <v>0.01</v>
      </c>
      <c r="T29" s="76">
        <v>1.93</v>
      </c>
      <c r="U29" s="76">
        <v>0.17</v>
      </c>
    </row>
    <row r="30" spans="2:21">
      <c r="B30" t="s">
        <v>353</v>
      </c>
      <c r="C30" t="s">
        <v>354</v>
      </c>
      <c r="D30" t="s">
        <v>103</v>
      </c>
      <c r="E30" t="s">
        <v>126</v>
      </c>
      <c r="F30" t="s">
        <v>355</v>
      </c>
      <c r="G30" t="s">
        <v>115</v>
      </c>
      <c r="H30" t="s">
        <v>356</v>
      </c>
      <c r="I30" t="s">
        <v>153</v>
      </c>
      <c r="J30" t="s">
        <v>339</v>
      </c>
      <c r="K30" s="76">
        <v>4.2300000000000004</v>
      </c>
      <c r="L30" t="s">
        <v>105</v>
      </c>
      <c r="M30" s="76">
        <v>4.95</v>
      </c>
      <c r="N30" s="76">
        <v>4.5599999999999996</v>
      </c>
      <c r="O30" s="76">
        <v>77117</v>
      </c>
      <c r="P30" s="76">
        <v>129.01</v>
      </c>
      <c r="Q30" s="76">
        <v>0</v>
      </c>
      <c r="R30" s="76">
        <v>99.488641700000002</v>
      </c>
      <c r="S30" s="76">
        <v>0</v>
      </c>
      <c r="T30" s="76">
        <v>2.58</v>
      </c>
      <c r="U30" s="76">
        <v>0.23</v>
      </c>
    </row>
    <row r="31" spans="2:21">
      <c r="B31" s="77" t="s">
        <v>245</v>
      </c>
      <c r="C31" s="16"/>
      <c r="D31" s="16"/>
      <c r="E31" s="16"/>
      <c r="F31" s="16"/>
      <c r="K31" s="78">
        <v>3.2</v>
      </c>
      <c r="N31" s="78">
        <v>3.13</v>
      </c>
      <c r="O31" s="78">
        <v>1543537.24</v>
      </c>
      <c r="Q31" s="78">
        <v>0</v>
      </c>
      <c r="R31" s="78">
        <v>1602.641598444</v>
      </c>
      <c r="T31" s="78">
        <v>41.59</v>
      </c>
      <c r="U31" s="78">
        <v>3.77</v>
      </c>
    </row>
    <row r="32" spans="2:21">
      <c r="B32" t="s">
        <v>357</v>
      </c>
      <c r="C32" t="s">
        <v>358</v>
      </c>
      <c r="D32" t="s">
        <v>103</v>
      </c>
      <c r="E32" t="s">
        <v>126</v>
      </c>
      <c r="F32" t="s">
        <v>301</v>
      </c>
      <c r="G32" t="s">
        <v>289</v>
      </c>
      <c r="H32" t="s">
        <v>206</v>
      </c>
      <c r="I32" t="s">
        <v>152</v>
      </c>
      <c r="J32" t="s">
        <v>267</v>
      </c>
      <c r="K32" s="76">
        <v>6.39</v>
      </c>
      <c r="L32" t="s">
        <v>105</v>
      </c>
      <c r="M32" s="76">
        <v>3.01</v>
      </c>
      <c r="N32" s="76">
        <v>2.61</v>
      </c>
      <c r="O32" s="76">
        <v>106386</v>
      </c>
      <c r="P32" s="76">
        <v>106.55</v>
      </c>
      <c r="Q32" s="76">
        <v>0</v>
      </c>
      <c r="R32" s="76">
        <v>113.354283</v>
      </c>
      <c r="S32" s="76">
        <v>0.01</v>
      </c>
      <c r="T32" s="76">
        <v>2.94</v>
      </c>
      <c r="U32" s="76">
        <v>0.27</v>
      </c>
    </row>
    <row r="33" spans="2:21">
      <c r="B33" t="s">
        <v>359</v>
      </c>
      <c r="C33" t="s">
        <v>360</v>
      </c>
      <c r="D33" t="s">
        <v>103</v>
      </c>
      <c r="E33" t="s">
        <v>126</v>
      </c>
      <c r="F33" t="s">
        <v>361</v>
      </c>
      <c r="G33" t="s">
        <v>362</v>
      </c>
      <c r="H33" t="s">
        <v>363</v>
      </c>
      <c r="I33" t="s">
        <v>153</v>
      </c>
      <c r="J33" t="s">
        <v>364</v>
      </c>
      <c r="K33" s="76">
        <v>4.57</v>
      </c>
      <c r="L33" t="s">
        <v>105</v>
      </c>
      <c r="M33" s="76">
        <v>2.75</v>
      </c>
      <c r="N33" s="76">
        <v>2.61</v>
      </c>
      <c r="O33" s="76">
        <v>32302.240000000002</v>
      </c>
      <c r="P33" s="76">
        <v>104.31</v>
      </c>
      <c r="Q33" s="76">
        <v>0</v>
      </c>
      <c r="R33" s="76">
        <v>33.694466544000001</v>
      </c>
      <c r="S33" s="76">
        <v>0.01</v>
      </c>
      <c r="T33" s="76">
        <v>0.87</v>
      </c>
      <c r="U33" s="76">
        <v>0.08</v>
      </c>
    </row>
    <row r="34" spans="2:21">
      <c r="B34" t="s">
        <v>365</v>
      </c>
      <c r="C34" t="s">
        <v>366</v>
      </c>
      <c r="D34" t="s">
        <v>103</v>
      </c>
      <c r="E34" t="s">
        <v>126</v>
      </c>
      <c r="F34" t="s">
        <v>367</v>
      </c>
      <c r="G34" t="s">
        <v>313</v>
      </c>
      <c r="H34" t="s">
        <v>329</v>
      </c>
      <c r="I34" t="s">
        <v>152</v>
      </c>
      <c r="J34" t="s">
        <v>368</v>
      </c>
      <c r="K34" s="76">
        <v>3.66</v>
      </c>
      <c r="L34" t="s">
        <v>105</v>
      </c>
      <c r="M34" s="76">
        <v>6.05</v>
      </c>
      <c r="N34" s="76">
        <v>5.0999999999999996</v>
      </c>
      <c r="O34" s="76">
        <v>67959</v>
      </c>
      <c r="P34" s="76">
        <v>108.34</v>
      </c>
      <c r="Q34" s="76">
        <v>0</v>
      </c>
      <c r="R34" s="76">
        <v>73.626780600000004</v>
      </c>
      <c r="S34" s="76">
        <v>0.01</v>
      </c>
      <c r="T34" s="76">
        <v>1.91</v>
      </c>
      <c r="U34" s="76">
        <v>0.17</v>
      </c>
    </row>
    <row r="35" spans="2:21">
      <c r="B35" t="s">
        <v>369</v>
      </c>
      <c r="C35" t="s">
        <v>370</v>
      </c>
      <c r="D35" t="s">
        <v>103</v>
      </c>
      <c r="E35" t="s">
        <v>126</v>
      </c>
      <c r="F35" t="s">
        <v>371</v>
      </c>
      <c r="G35" t="s">
        <v>313</v>
      </c>
      <c r="H35" t="s">
        <v>372</v>
      </c>
      <c r="I35" t="s">
        <v>153</v>
      </c>
      <c r="J35" t="s">
        <v>373</v>
      </c>
      <c r="K35" s="76">
        <v>3.37</v>
      </c>
      <c r="L35" t="s">
        <v>105</v>
      </c>
      <c r="M35" s="76">
        <v>4.2</v>
      </c>
      <c r="N35" s="76">
        <v>4.03</v>
      </c>
      <c r="O35" s="76">
        <v>126730</v>
      </c>
      <c r="P35" s="76">
        <v>103.53</v>
      </c>
      <c r="Q35" s="76">
        <v>0</v>
      </c>
      <c r="R35" s="76">
        <v>131.20356899999999</v>
      </c>
      <c r="S35" s="76">
        <v>0.01</v>
      </c>
      <c r="T35" s="76">
        <v>3.4</v>
      </c>
      <c r="U35" s="76">
        <v>0.31</v>
      </c>
    </row>
    <row r="36" spans="2:21">
      <c r="B36" t="s">
        <v>374</v>
      </c>
      <c r="C36" t="s">
        <v>375</v>
      </c>
      <c r="D36" t="s">
        <v>103</v>
      </c>
      <c r="E36" t="s">
        <v>126</v>
      </c>
      <c r="F36" t="s">
        <v>376</v>
      </c>
      <c r="G36" t="s">
        <v>313</v>
      </c>
      <c r="H36" t="s">
        <v>329</v>
      </c>
      <c r="I36" t="s">
        <v>152</v>
      </c>
      <c r="J36" t="s">
        <v>322</v>
      </c>
      <c r="K36" s="76">
        <v>3.04</v>
      </c>
      <c r="L36" t="s">
        <v>105</v>
      </c>
      <c r="M36" s="76">
        <v>5.0999999999999996</v>
      </c>
      <c r="N36" s="76">
        <v>4.22</v>
      </c>
      <c r="O36" s="76">
        <v>114219</v>
      </c>
      <c r="P36" s="76">
        <v>107.33</v>
      </c>
      <c r="Q36" s="76">
        <v>0</v>
      </c>
      <c r="R36" s="76">
        <v>122.5912527</v>
      </c>
      <c r="S36" s="76">
        <v>0.01</v>
      </c>
      <c r="T36" s="76">
        <v>3.18</v>
      </c>
      <c r="U36" s="76">
        <v>0.28999999999999998</v>
      </c>
    </row>
    <row r="37" spans="2:21">
      <c r="B37" t="s">
        <v>377</v>
      </c>
      <c r="C37" t="s">
        <v>378</v>
      </c>
      <c r="D37" t="s">
        <v>103</v>
      </c>
      <c r="E37" t="s">
        <v>126</v>
      </c>
      <c r="F37" t="s">
        <v>379</v>
      </c>
      <c r="G37" t="s">
        <v>313</v>
      </c>
      <c r="H37" t="s">
        <v>333</v>
      </c>
      <c r="I37" t="s">
        <v>153</v>
      </c>
      <c r="J37" t="s">
        <v>380</v>
      </c>
      <c r="K37" s="76">
        <v>5.75</v>
      </c>
      <c r="L37" t="s">
        <v>105</v>
      </c>
      <c r="M37" s="76">
        <v>3.95</v>
      </c>
      <c r="N37" s="76">
        <v>0</v>
      </c>
      <c r="O37" s="76">
        <v>73700</v>
      </c>
      <c r="P37" s="76">
        <v>101.96</v>
      </c>
      <c r="Q37" s="76">
        <v>0</v>
      </c>
      <c r="R37" s="76">
        <v>75.14452</v>
      </c>
      <c r="S37" s="76">
        <v>0.01</v>
      </c>
      <c r="T37" s="76">
        <v>1.95</v>
      </c>
      <c r="U37" s="76">
        <v>0.18</v>
      </c>
    </row>
    <row r="38" spans="2:21">
      <c r="B38" t="s">
        <v>381</v>
      </c>
      <c r="C38" t="s">
        <v>382</v>
      </c>
      <c r="D38" t="s">
        <v>103</v>
      </c>
      <c r="E38" t="s">
        <v>126</v>
      </c>
      <c r="F38" t="s">
        <v>383</v>
      </c>
      <c r="G38" t="s">
        <v>313</v>
      </c>
      <c r="H38" t="s">
        <v>333</v>
      </c>
      <c r="I38" t="s">
        <v>153</v>
      </c>
      <c r="J38" t="s">
        <v>384</v>
      </c>
      <c r="K38" s="76">
        <v>4.8</v>
      </c>
      <c r="L38" t="s">
        <v>105</v>
      </c>
      <c r="M38" s="76">
        <v>3.15</v>
      </c>
      <c r="N38" s="76">
        <v>3.58</v>
      </c>
      <c r="O38" s="76">
        <v>50000</v>
      </c>
      <c r="P38" s="76">
        <v>101.46</v>
      </c>
      <c r="Q38" s="76">
        <v>0</v>
      </c>
      <c r="R38" s="76">
        <v>50.73</v>
      </c>
      <c r="S38" s="76">
        <v>0.03</v>
      </c>
      <c r="T38" s="76">
        <v>1.32</v>
      </c>
      <c r="U38" s="76">
        <v>0.12</v>
      </c>
    </row>
    <row r="39" spans="2:21">
      <c r="B39" t="s">
        <v>385</v>
      </c>
      <c r="C39" t="s">
        <v>386</v>
      </c>
      <c r="D39" t="s">
        <v>103</v>
      </c>
      <c r="E39" t="s">
        <v>126</v>
      </c>
      <c r="F39" t="s">
        <v>387</v>
      </c>
      <c r="G39" t="s">
        <v>313</v>
      </c>
      <c r="H39" t="s">
        <v>333</v>
      </c>
      <c r="I39" t="s">
        <v>153</v>
      </c>
      <c r="J39" t="s">
        <v>315</v>
      </c>
      <c r="K39" s="76">
        <v>2.12</v>
      </c>
      <c r="L39" t="s">
        <v>105</v>
      </c>
      <c r="M39" s="76">
        <v>4.6500000000000004</v>
      </c>
      <c r="N39" s="76">
        <v>11.15</v>
      </c>
      <c r="O39" s="76">
        <v>60457</v>
      </c>
      <c r="P39" s="76">
        <v>90.86</v>
      </c>
      <c r="Q39" s="76">
        <v>0</v>
      </c>
      <c r="R39" s="76">
        <v>54.931230200000002</v>
      </c>
      <c r="S39" s="76">
        <v>0.01</v>
      </c>
      <c r="T39" s="76">
        <v>1.43</v>
      </c>
      <c r="U39" s="76">
        <v>0.13</v>
      </c>
    </row>
    <row r="40" spans="2:21">
      <c r="B40" t="s">
        <v>388</v>
      </c>
      <c r="C40" t="s">
        <v>389</v>
      </c>
      <c r="D40" t="s">
        <v>103</v>
      </c>
      <c r="E40" t="s">
        <v>126</v>
      </c>
      <c r="F40" t="s">
        <v>390</v>
      </c>
      <c r="G40" t="s">
        <v>313</v>
      </c>
      <c r="H40" t="s">
        <v>333</v>
      </c>
      <c r="I40" t="s">
        <v>153</v>
      </c>
      <c r="J40" t="s">
        <v>391</v>
      </c>
      <c r="K40" s="76">
        <v>4.63</v>
      </c>
      <c r="L40" t="s">
        <v>105</v>
      </c>
      <c r="M40" s="76">
        <v>3.85</v>
      </c>
      <c r="N40" s="76">
        <v>0</v>
      </c>
      <c r="O40" s="76">
        <v>103000</v>
      </c>
      <c r="P40" s="76">
        <v>104.26</v>
      </c>
      <c r="Q40" s="76">
        <v>0</v>
      </c>
      <c r="R40" s="76">
        <v>107.3878</v>
      </c>
      <c r="S40" s="76">
        <v>7.0000000000000007E-2</v>
      </c>
      <c r="T40" s="76">
        <v>2.79</v>
      </c>
      <c r="U40" s="76">
        <v>0.25</v>
      </c>
    </row>
    <row r="41" spans="2:21">
      <c r="B41" t="s">
        <v>392</v>
      </c>
      <c r="C41" t="s">
        <v>393</v>
      </c>
      <c r="D41" t="s">
        <v>103</v>
      </c>
      <c r="E41" t="s">
        <v>126</v>
      </c>
      <c r="F41" t="s">
        <v>394</v>
      </c>
      <c r="G41" t="s">
        <v>313</v>
      </c>
      <c r="H41" t="s">
        <v>338</v>
      </c>
      <c r="I41" t="s">
        <v>152</v>
      </c>
      <c r="J41" t="s">
        <v>395</v>
      </c>
      <c r="K41" s="76">
        <v>3.16</v>
      </c>
      <c r="L41" t="s">
        <v>105</v>
      </c>
      <c r="M41" s="76">
        <v>3.8</v>
      </c>
      <c r="N41" s="76">
        <v>2.73</v>
      </c>
      <c r="O41" s="76">
        <v>40500</v>
      </c>
      <c r="P41" s="76">
        <v>105.37</v>
      </c>
      <c r="Q41" s="76">
        <v>0</v>
      </c>
      <c r="R41" s="76">
        <v>42.674849999999999</v>
      </c>
      <c r="S41" s="76">
        <v>0.01</v>
      </c>
      <c r="T41" s="76">
        <v>1.1100000000000001</v>
      </c>
      <c r="U41" s="76">
        <v>0.1</v>
      </c>
    </row>
    <row r="42" spans="2:21">
      <c r="B42" t="s">
        <v>396</v>
      </c>
      <c r="C42" t="s">
        <v>397</v>
      </c>
      <c r="D42" t="s">
        <v>103</v>
      </c>
      <c r="E42" t="s">
        <v>126</v>
      </c>
      <c r="F42" t="s">
        <v>398</v>
      </c>
      <c r="G42" t="s">
        <v>313</v>
      </c>
      <c r="H42" t="s">
        <v>338</v>
      </c>
      <c r="I42" t="s">
        <v>152</v>
      </c>
      <c r="J42" t="s">
        <v>309</v>
      </c>
      <c r="K42" s="76">
        <v>3.24</v>
      </c>
      <c r="L42" t="s">
        <v>105</v>
      </c>
      <c r="M42" s="76">
        <v>6.9</v>
      </c>
      <c r="N42" s="76">
        <v>5.01</v>
      </c>
      <c r="O42" s="76">
        <v>118472</v>
      </c>
      <c r="P42" s="76">
        <v>111.74</v>
      </c>
      <c r="Q42" s="76">
        <v>0</v>
      </c>
      <c r="R42" s="76">
        <v>132.38061279999999</v>
      </c>
      <c r="S42" s="76">
        <v>0.02</v>
      </c>
      <c r="T42" s="76">
        <v>3.44</v>
      </c>
      <c r="U42" s="76">
        <v>0.31</v>
      </c>
    </row>
    <row r="43" spans="2:21">
      <c r="B43" t="s">
        <v>399</v>
      </c>
      <c r="C43" t="s">
        <v>400</v>
      </c>
      <c r="D43" t="s">
        <v>103</v>
      </c>
      <c r="E43" t="s">
        <v>126</v>
      </c>
      <c r="F43" t="s">
        <v>401</v>
      </c>
      <c r="G43" t="s">
        <v>313</v>
      </c>
      <c r="H43" t="s">
        <v>338</v>
      </c>
      <c r="I43" t="s">
        <v>152</v>
      </c>
      <c r="J43" t="s">
        <v>391</v>
      </c>
      <c r="K43" s="76">
        <v>5.34</v>
      </c>
      <c r="L43" t="s">
        <v>105</v>
      </c>
      <c r="M43" s="76">
        <v>5.0999999999999996</v>
      </c>
      <c r="N43" s="76">
        <v>0</v>
      </c>
      <c r="O43" s="76">
        <v>41223</v>
      </c>
      <c r="P43" s="76">
        <v>101.85</v>
      </c>
      <c r="Q43" s="76">
        <v>0</v>
      </c>
      <c r="R43" s="76">
        <v>41.985625499999998</v>
      </c>
      <c r="S43" s="76">
        <v>0.02</v>
      </c>
      <c r="T43" s="76">
        <v>1.0900000000000001</v>
      </c>
      <c r="U43" s="76">
        <v>0.1</v>
      </c>
    </row>
    <row r="44" spans="2:21">
      <c r="B44" t="s">
        <v>402</v>
      </c>
      <c r="C44" t="s">
        <v>403</v>
      </c>
      <c r="D44" t="s">
        <v>103</v>
      </c>
      <c r="E44" t="s">
        <v>126</v>
      </c>
      <c r="F44" t="s">
        <v>404</v>
      </c>
      <c r="G44" t="s">
        <v>313</v>
      </c>
      <c r="H44" t="s">
        <v>405</v>
      </c>
      <c r="I44" t="s">
        <v>152</v>
      </c>
      <c r="J44" t="s">
        <v>406</v>
      </c>
      <c r="K44" s="76">
        <v>2.15</v>
      </c>
      <c r="L44" t="s">
        <v>105</v>
      </c>
      <c r="M44" s="76">
        <v>3.9</v>
      </c>
      <c r="N44" s="76">
        <v>3.23</v>
      </c>
      <c r="O44" s="76">
        <v>126000</v>
      </c>
      <c r="P44" s="76">
        <v>103.47</v>
      </c>
      <c r="Q44" s="76">
        <v>0</v>
      </c>
      <c r="R44" s="76">
        <v>130.37219999999999</v>
      </c>
      <c r="S44" s="76">
        <v>0.18</v>
      </c>
      <c r="T44" s="76">
        <v>3.38</v>
      </c>
      <c r="U44" s="76">
        <v>0.31</v>
      </c>
    </row>
    <row r="45" spans="2:21">
      <c r="B45" t="s">
        <v>407</v>
      </c>
      <c r="C45" t="s">
        <v>408</v>
      </c>
      <c r="D45" t="s">
        <v>103</v>
      </c>
      <c r="E45" t="s">
        <v>126</v>
      </c>
      <c r="F45" t="s">
        <v>409</v>
      </c>
      <c r="G45" t="s">
        <v>313</v>
      </c>
      <c r="H45" t="s">
        <v>347</v>
      </c>
      <c r="I45" t="s">
        <v>153</v>
      </c>
      <c r="J45" t="s">
        <v>410</v>
      </c>
      <c r="L45" t="s">
        <v>105</v>
      </c>
      <c r="M45" s="76">
        <v>3.75</v>
      </c>
      <c r="N45" s="76">
        <v>0</v>
      </c>
      <c r="O45" s="76">
        <v>37048</v>
      </c>
      <c r="P45" s="76">
        <v>100.94</v>
      </c>
      <c r="Q45" s="76">
        <v>0</v>
      </c>
      <c r="R45" s="76">
        <v>37.396251200000002</v>
      </c>
      <c r="S45" s="76">
        <v>0</v>
      </c>
      <c r="T45" s="76">
        <v>0.97</v>
      </c>
      <c r="U45" s="76">
        <v>0.09</v>
      </c>
    </row>
    <row r="46" spans="2:21">
      <c r="B46" t="s">
        <v>411</v>
      </c>
      <c r="C46" t="s">
        <v>412</v>
      </c>
      <c r="D46" t="s">
        <v>103</v>
      </c>
      <c r="E46" t="s">
        <v>126</v>
      </c>
      <c r="F46" t="s">
        <v>413</v>
      </c>
      <c r="G46" t="s">
        <v>313</v>
      </c>
      <c r="H46" t="s">
        <v>405</v>
      </c>
      <c r="I46" t="s">
        <v>152</v>
      </c>
      <c r="J46" t="s">
        <v>267</v>
      </c>
      <c r="K46" s="76">
        <v>2.98</v>
      </c>
      <c r="L46" t="s">
        <v>105</v>
      </c>
      <c r="M46" s="76">
        <v>6.4</v>
      </c>
      <c r="N46" s="76">
        <v>7.35</v>
      </c>
      <c r="O46" s="76">
        <v>52971</v>
      </c>
      <c r="P46" s="76">
        <v>105.26</v>
      </c>
      <c r="Q46" s="76">
        <v>0</v>
      </c>
      <c r="R46" s="76">
        <v>55.757274600000002</v>
      </c>
      <c r="S46" s="76">
        <v>0.02</v>
      </c>
      <c r="T46" s="76">
        <v>1.45</v>
      </c>
      <c r="U46" s="76">
        <v>0.13</v>
      </c>
    </row>
    <row r="47" spans="2:21">
      <c r="B47" t="s">
        <v>414</v>
      </c>
      <c r="C47" t="s">
        <v>415</v>
      </c>
      <c r="D47" t="s">
        <v>103</v>
      </c>
      <c r="E47" t="s">
        <v>126</v>
      </c>
      <c r="F47" t="s">
        <v>416</v>
      </c>
      <c r="G47" t="s">
        <v>131</v>
      </c>
      <c r="H47" t="s">
        <v>417</v>
      </c>
      <c r="I47" t="s">
        <v>153</v>
      </c>
      <c r="J47" t="s">
        <v>418</v>
      </c>
      <c r="L47" t="s">
        <v>105</v>
      </c>
      <c r="M47" s="76">
        <v>2.5</v>
      </c>
      <c r="N47" s="76">
        <v>0</v>
      </c>
      <c r="O47" s="76">
        <v>75000</v>
      </c>
      <c r="P47" s="76">
        <v>99.75</v>
      </c>
      <c r="Q47" s="76">
        <v>0</v>
      </c>
      <c r="R47" s="76">
        <v>74.8125</v>
      </c>
      <c r="S47" s="76">
        <v>0</v>
      </c>
      <c r="T47" s="76">
        <v>1.94</v>
      </c>
      <c r="U47" s="76">
        <v>0.18</v>
      </c>
    </row>
    <row r="48" spans="2:21">
      <c r="B48" t="s">
        <v>419</v>
      </c>
      <c r="C48" t="s">
        <v>420</v>
      </c>
      <c r="D48" t="s">
        <v>103</v>
      </c>
      <c r="E48" t="s">
        <v>126</v>
      </c>
      <c r="F48" t="s">
        <v>421</v>
      </c>
      <c r="G48" t="s">
        <v>130</v>
      </c>
      <c r="H48" t="s">
        <v>417</v>
      </c>
      <c r="I48" t="s">
        <v>153</v>
      </c>
      <c r="J48" t="s">
        <v>302</v>
      </c>
      <c r="K48" s="76">
        <v>2.0699999999999998</v>
      </c>
      <c r="L48" t="s">
        <v>105</v>
      </c>
      <c r="M48" s="76">
        <v>4.3</v>
      </c>
      <c r="N48" s="76">
        <v>3.92</v>
      </c>
      <c r="O48" s="76">
        <v>104157</v>
      </c>
      <c r="P48" s="76">
        <v>103.12</v>
      </c>
      <c r="Q48" s="76">
        <v>0</v>
      </c>
      <c r="R48" s="76">
        <v>107.4066984</v>
      </c>
      <c r="S48" s="76">
        <v>0.02</v>
      </c>
      <c r="T48" s="76">
        <v>2.79</v>
      </c>
      <c r="U48" s="76">
        <v>0.25</v>
      </c>
    </row>
    <row r="49" spans="2:21">
      <c r="B49" t="s">
        <v>422</v>
      </c>
      <c r="C49" t="s">
        <v>423</v>
      </c>
      <c r="D49" t="s">
        <v>103</v>
      </c>
      <c r="E49" t="s">
        <v>126</v>
      </c>
      <c r="F49" t="s">
        <v>421</v>
      </c>
      <c r="G49" t="s">
        <v>130</v>
      </c>
      <c r="H49" t="s">
        <v>417</v>
      </c>
      <c r="I49" t="s">
        <v>153</v>
      </c>
      <c r="J49" t="s">
        <v>424</v>
      </c>
      <c r="K49" s="76">
        <v>2.4900000000000002</v>
      </c>
      <c r="L49" t="s">
        <v>105</v>
      </c>
      <c r="M49" s="76">
        <v>4.25</v>
      </c>
      <c r="N49" s="76">
        <v>4.38</v>
      </c>
      <c r="O49" s="76">
        <v>84000</v>
      </c>
      <c r="P49" s="76">
        <v>103.4</v>
      </c>
      <c r="Q49" s="76">
        <v>0</v>
      </c>
      <c r="R49" s="76">
        <v>86.855999999999995</v>
      </c>
      <c r="S49" s="76">
        <v>0.01</v>
      </c>
      <c r="T49" s="76">
        <v>2.25</v>
      </c>
      <c r="U49" s="76">
        <v>0.2</v>
      </c>
    </row>
    <row r="50" spans="2:21">
      <c r="B50" t="s">
        <v>425</v>
      </c>
      <c r="C50" t="s">
        <v>426</v>
      </c>
      <c r="D50" t="s">
        <v>103</v>
      </c>
      <c r="E50" t="s">
        <v>126</v>
      </c>
      <c r="F50" t="s">
        <v>427</v>
      </c>
      <c r="G50" t="s">
        <v>313</v>
      </c>
      <c r="H50" t="s">
        <v>428</v>
      </c>
      <c r="I50" t="s">
        <v>152</v>
      </c>
      <c r="J50" t="s">
        <v>302</v>
      </c>
      <c r="L50" t="s">
        <v>105</v>
      </c>
      <c r="M50" s="76">
        <v>5.4</v>
      </c>
      <c r="N50" s="76">
        <v>0</v>
      </c>
      <c r="O50" s="76">
        <v>75777</v>
      </c>
      <c r="P50" s="76">
        <v>97.99</v>
      </c>
      <c r="Q50" s="76">
        <v>0</v>
      </c>
      <c r="R50" s="76">
        <v>74.253882300000001</v>
      </c>
      <c r="S50" s="76">
        <v>0</v>
      </c>
      <c r="T50" s="76">
        <v>1.93</v>
      </c>
      <c r="U50" s="76">
        <v>0.17</v>
      </c>
    </row>
    <row r="51" spans="2:21">
      <c r="B51" t="s">
        <v>429</v>
      </c>
      <c r="C51" t="s">
        <v>430</v>
      </c>
      <c r="D51" t="s">
        <v>103</v>
      </c>
      <c r="E51" t="s">
        <v>126</v>
      </c>
      <c r="F51" t="s">
        <v>431</v>
      </c>
      <c r="G51" t="s">
        <v>313</v>
      </c>
      <c r="H51" t="s">
        <v>428</v>
      </c>
      <c r="I51" t="s">
        <v>152</v>
      </c>
      <c r="J51" t="s">
        <v>432</v>
      </c>
      <c r="K51" s="76">
        <v>3.53</v>
      </c>
      <c r="L51" t="s">
        <v>105</v>
      </c>
      <c r="M51" s="76">
        <v>7.3</v>
      </c>
      <c r="N51" s="76">
        <v>0</v>
      </c>
      <c r="O51" s="76">
        <v>53636</v>
      </c>
      <c r="P51" s="76">
        <v>104.56</v>
      </c>
      <c r="Q51" s="76">
        <v>0</v>
      </c>
      <c r="R51" s="76">
        <v>56.081801599999999</v>
      </c>
      <c r="S51" s="76">
        <v>0.02</v>
      </c>
      <c r="T51" s="76">
        <v>1.46</v>
      </c>
      <c r="U51" s="76">
        <v>0.13</v>
      </c>
    </row>
    <row r="52" spans="2:21">
      <c r="B52" s="77" t="s">
        <v>283</v>
      </c>
      <c r="C52" s="16"/>
      <c r="D52" s="16"/>
      <c r="E52" s="16"/>
      <c r="F52" s="16"/>
      <c r="K52" s="78">
        <v>2.98</v>
      </c>
      <c r="N52" s="78">
        <v>0</v>
      </c>
      <c r="O52" s="78">
        <v>177117</v>
      </c>
      <c r="Q52" s="78">
        <v>0</v>
      </c>
      <c r="R52" s="78">
        <v>174.49582430000001</v>
      </c>
      <c r="T52" s="78">
        <v>4.53</v>
      </c>
      <c r="U52" s="78">
        <v>0.41</v>
      </c>
    </row>
    <row r="53" spans="2:21">
      <c r="B53" t="s">
        <v>433</v>
      </c>
      <c r="C53" t="s">
        <v>434</v>
      </c>
      <c r="D53" t="s">
        <v>103</v>
      </c>
      <c r="E53" t="s">
        <v>126</v>
      </c>
      <c r="F53" t="s">
        <v>435</v>
      </c>
      <c r="G53" t="s">
        <v>104</v>
      </c>
      <c r="H53" t="s">
        <v>372</v>
      </c>
      <c r="I53" t="s">
        <v>153</v>
      </c>
      <c r="J53" t="s">
        <v>309</v>
      </c>
      <c r="K53" s="76">
        <v>5.0999999999999996</v>
      </c>
      <c r="L53" t="s">
        <v>105</v>
      </c>
      <c r="M53" s="76">
        <v>3.85</v>
      </c>
      <c r="N53" s="76">
        <v>0</v>
      </c>
      <c r="O53" s="76">
        <v>101117</v>
      </c>
      <c r="P53" s="76">
        <v>100.79</v>
      </c>
      <c r="Q53" s="76">
        <v>0</v>
      </c>
      <c r="R53" s="76">
        <v>101.9158243</v>
      </c>
      <c r="S53" s="76">
        <v>0.05</v>
      </c>
      <c r="T53" s="76">
        <v>2.64</v>
      </c>
      <c r="U53" s="76">
        <v>0.24</v>
      </c>
    </row>
    <row r="54" spans="2:21">
      <c r="B54" t="s">
        <v>436</v>
      </c>
      <c r="C54" t="s">
        <v>437</v>
      </c>
      <c r="D54" t="s">
        <v>103</v>
      </c>
      <c r="E54" t="s">
        <v>126</v>
      </c>
      <c r="F54" t="s">
        <v>438</v>
      </c>
      <c r="G54" t="s">
        <v>439</v>
      </c>
      <c r="H54" t="s">
        <v>405</v>
      </c>
      <c r="I54" t="s">
        <v>152</v>
      </c>
      <c r="J54" t="s">
        <v>270</v>
      </c>
      <c r="L54" t="s">
        <v>105</v>
      </c>
      <c r="M54" s="76">
        <v>4.7</v>
      </c>
      <c r="N54" s="76">
        <v>0</v>
      </c>
      <c r="O54" s="76">
        <v>76000</v>
      </c>
      <c r="P54" s="76">
        <v>95.5</v>
      </c>
      <c r="Q54" s="76">
        <v>0</v>
      </c>
      <c r="R54" s="76">
        <v>72.58</v>
      </c>
      <c r="S54" s="76">
        <v>0</v>
      </c>
      <c r="T54" s="76">
        <v>1.88</v>
      </c>
      <c r="U54" s="76">
        <v>0.17</v>
      </c>
    </row>
    <row r="55" spans="2:21">
      <c r="B55" s="77" t="s">
        <v>440</v>
      </c>
      <c r="C55" s="16"/>
      <c r="D55" s="16"/>
      <c r="E55" s="16"/>
      <c r="F55" s="16"/>
      <c r="K55" s="78">
        <v>0</v>
      </c>
      <c r="N55" s="78">
        <v>0</v>
      </c>
      <c r="O55" s="78">
        <v>0</v>
      </c>
      <c r="Q55" s="78">
        <v>0</v>
      </c>
      <c r="R55" s="78">
        <v>0</v>
      </c>
      <c r="T55" s="78">
        <v>0</v>
      </c>
      <c r="U55" s="78">
        <v>0</v>
      </c>
    </row>
    <row r="56" spans="2:21">
      <c r="B56" t="s">
        <v>213</v>
      </c>
      <c r="C56" t="s">
        <v>213</v>
      </c>
      <c r="D56" s="16"/>
      <c r="E56" s="16"/>
      <c r="F56" s="16"/>
      <c r="G56" t="s">
        <v>213</v>
      </c>
      <c r="H56" t="s">
        <v>213</v>
      </c>
      <c r="K56" s="76">
        <v>0</v>
      </c>
      <c r="L56" t="s">
        <v>213</v>
      </c>
      <c r="M56" s="76">
        <v>0</v>
      </c>
      <c r="N56" s="76">
        <v>0</v>
      </c>
      <c r="O56" s="76">
        <v>0</v>
      </c>
      <c r="P56" s="76">
        <v>0</v>
      </c>
      <c r="R56" s="76">
        <v>0</v>
      </c>
      <c r="S56" s="76">
        <v>0</v>
      </c>
      <c r="T56" s="76">
        <v>0</v>
      </c>
      <c r="U56" s="76">
        <v>0</v>
      </c>
    </row>
    <row r="57" spans="2:21">
      <c r="B57" s="77" t="s">
        <v>218</v>
      </c>
      <c r="C57" s="16"/>
      <c r="D57" s="16"/>
      <c r="E57" s="16"/>
      <c r="F57" s="16"/>
      <c r="K57" s="78">
        <v>0</v>
      </c>
      <c r="N57" s="78">
        <v>0</v>
      </c>
      <c r="O57" s="78">
        <v>86000</v>
      </c>
      <c r="Q57" s="78">
        <v>0</v>
      </c>
      <c r="R57" s="78">
        <v>318.34129595759998</v>
      </c>
      <c r="T57" s="78">
        <v>8.26</v>
      </c>
      <c r="U57" s="78">
        <v>0.75</v>
      </c>
    </row>
    <row r="58" spans="2:21">
      <c r="B58" s="77" t="s">
        <v>284</v>
      </c>
      <c r="C58" s="16"/>
      <c r="D58" s="16"/>
      <c r="E58" s="16"/>
      <c r="F58" s="16"/>
      <c r="K58" s="78">
        <v>0</v>
      </c>
      <c r="N58" s="78">
        <v>0</v>
      </c>
      <c r="O58" s="78">
        <v>0</v>
      </c>
      <c r="Q58" s="78">
        <v>0</v>
      </c>
      <c r="R58" s="78">
        <v>0</v>
      </c>
      <c r="T58" s="78">
        <v>0</v>
      </c>
      <c r="U58" s="78">
        <v>0</v>
      </c>
    </row>
    <row r="59" spans="2:21">
      <c r="B59" t="s">
        <v>213</v>
      </c>
      <c r="C59" t="s">
        <v>213</v>
      </c>
      <c r="D59" s="16"/>
      <c r="E59" s="16"/>
      <c r="F59" s="16"/>
      <c r="G59" t="s">
        <v>213</v>
      </c>
      <c r="H59" t="s">
        <v>213</v>
      </c>
      <c r="K59" s="76">
        <v>0</v>
      </c>
      <c r="L59" t="s">
        <v>213</v>
      </c>
      <c r="M59" s="76">
        <v>0</v>
      </c>
      <c r="N59" s="76">
        <v>0</v>
      </c>
      <c r="O59" s="76">
        <v>0</v>
      </c>
      <c r="P59" s="76">
        <v>0</v>
      </c>
      <c r="R59" s="76">
        <v>0</v>
      </c>
      <c r="S59" s="76">
        <v>0</v>
      </c>
      <c r="T59" s="76">
        <v>0</v>
      </c>
      <c r="U59" s="76">
        <v>0</v>
      </c>
    </row>
    <row r="60" spans="2:21">
      <c r="B60" s="77" t="s">
        <v>285</v>
      </c>
      <c r="C60" s="16"/>
      <c r="D60" s="16"/>
      <c r="E60" s="16"/>
      <c r="F60" s="16"/>
      <c r="K60" s="78">
        <v>0</v>
      </c>
      <c r="N60" s="78">
        <v>0</v>
      </c>
      <c r="O60" s="78">
        <v>86000</v>
      </c>
      <c r="Q60" s="78">
        <v>0</v>
      </c>
      <c r="R60" s="78">
        <v>318.34129595759998</v>
      </c>
      <c r="T60" s="78">
        <v>8.26</v>
      </c>
      <c r="U60" s="78">
        <v>0.75</v>
      </c>
    </row>
    <row r="61" spans="2:21">
      <c r="B61" t="s">
        <v>441</v>
      </c>
      <c r="C61" t="s">
        <v>442</v>
      </c>
      <c r="D61" t="s">
        <v>443</v>
      </c>
      <c r="E61" t="s">
        <v>444</v>
      </c>
      <c r="F61" t="s">
        <v>445</v>
      </c>
      <c r="G61" t="s">
        <v>446</v>
      </c>
      <c r="H61" t="s">
        <v>447</v>
      </c>
      <c r="I61" t="s">
        <v>448</v>
      </c>
      <c r="J61" t="s">
        <v>322</v>
      </c>
      <c r="K61" s="76">
        <f>VLOOKUP(B61,'[5]אג"ח קונצרני'!$B$508:$K$586,10,0)</f>
        <v>2.52</v>
      </c>
      <c r="L61" t="s">
        <v>109</v>
      </c>
      <c r="M61" s="76">
        <v>5.5</v>
      </c>
      <c r="N61" s="76">
        <v>0</v>
      </c>
      <c r="O61" s="76">
        <v>27000</v>
      </c>
      <c r="P61" s="76">
        <v>103.34361111111112</v>
      </c>
      <c r="Q61" s="76">
        <v>0</v>
      </c>
      <c r="R61" s="76">
        <v>97.548101399999993</v>
      </c>
      <c r="S61" s="76">
        <v>0</v>
      </c>
      <c r="T61" s="76">
        <v>2.5299999999999998</v>
      </c>
      <c r="U61" s="76">
        <v>0.23</v>
      </c>
    </row>
    <row r="62" spans="2:21">
      <c r="B62" t="s">
        <v>449</v>
      </c>
      <c r="C62" t="s">
        <v>450</v>
      </c>
      <c r="D62" t="s">
        <v>443</v>
      </c>
      <c r="E62" t="s">
        <v>444</v>
      </c>
      <c r="F62" t="s">
        <v>451</v>
      </c>
      <c r="G62" t="s">
        <v>446</v>
      </c>
      <c r="H62" t="s">
        <v>452</v>
      </c>
      <c r="I62" t="s">
        <v>448</v>
      </c>
      <c r="J62" t="s">
        <v>453</v>
      </c>
      <c r="K62" s="76">
        <f>VLOOKUP(B62,'[5]אג"ח קונצרני'!$B$508:$K$586,10,0)</f>
        <v>6.97</v>
      </c>
      <c r="L62" t="s">
        <v>109</v>
      </c>
      <c r="M62" s="76">
        <v>6.75</v>
      </c>
      <c r="N62" s="76">
        <v>0</v>
      </c>
      <c r="O62" s="76">
        <v>20000</v>
      </c>
      <c r="P62" s="76">
        <v>110.89425</v>
      </c>
      <c r="Q62" s="76">
        <v>0</v>
      </c>
      <c r="R62" s="76">
        <v>77.537259599999999</v>
      </c>
      <c r="S62" s="76">
        <v>0</v>
      </c>
      <c r="T62" s="76">
        <v>2.0099999999999998</v>
      </c>
      <c r="U62" s="76">
        <v>0.18</v>
      </c>
    </row>
    <row r="63" spans="2:21">
      <c r="B63" t="s">
        <v>454</v>
      </c>
      <c r="C63" t="s">
        <v>455</v>
      </c>
      <c r="D63" t="s">
        <v>443</v>
      </c>
      <c r="E63" t="s">
        <v>444</v>
      </c>
      <c r="F63" t="s">
        <v>456</v>
      </c>
      <c r="G63" t="s">
        <v>135</v>
      </c>
      <c r="H63" t="s">
        <v>457</v>
      </c>
      <c r="I63" t="s">
        <v>448</v>
      </c>
      <c r="J63" t="s">
        <v>453</v>
      </c>
      <c r="K63" s="76">
        <f>VLOOKUP(B63,'[5]אג"ח קונצרני'!$B$508:$K$586,10,0)</f>
        <v>4.09</v>
      </c>
      <c r="L63" t="s">
        <v>109</v>
      </c>
      <c r="M63" s="76">
        <v>5.88</v>
      </c>
      <c r="N63" s="76">
        <v>0</v>
      </c>
      <c r="O63" s="76">
        <v>22000</v>
      </c>
      <c r="P63" s="76">
        <v>105.74779454545454</v>
      </c>
      <c r="Q63" s="76">
        <v>0</v>
      </c>
      <c r="R63" s="76">
        <v>81.332743740799998</v>
      </c>
      <c r="S63" s="76">
        <v>0</v>
      </c>
      <c r="T63" s="76">
        <v>2.11</v>
      </c>
      <c r="U63" s="76">
        <v>0.19</v>
      </c>
    </row>
    <row r="64" spans="2:21">
      <c r="B64" t="s">
        <v>458</v>
      </c>
      <c r="C64" t="s">
        <v>459</v>
      </c>
      <c r="D64" t="s">
        <v>443</v>
      </c>
      <c r="E64" t="s">
        <v>444</v>
      </c>
      <c r="F64" t="s">
        <v>460</v>
      </c>
      <c r="G64" t="s">
        <v>126</v>
      </c>
      <c r="H64" t="s">
        <v>461</v>
      </c>
      <c r="I64" t="s">
        <v>462</v>
      </c>
      <c r="J64" t="s">
        <v>463</v>
      </c>
      <c r="K64" s="76">
        <f>VLOOKUP(B64,'[5]אג"ח קונצרני'!$B$508:$K$586,10,0)</f>
        <v>5.94</v>
      </c>
      <c r="L64" t="s">
        <v>109</v>
      </c>
      <c r="M64" s="76">
        <v>5</v>
      </c>
      <c r="N64" s="76">
        <v>0</v>
      </c>
      <c r="O64" s="76">
        <v>17000</v>
      </c>
      <c r="P64" s="76">
        <v>104.19166647058823</v>
      </c>
      <c r="Q64" s="76">
        <v>0</v>
      </c>
      <c r="R64" s="76">
        <v>61.923191216799999</v>
      </c>
      <c r="S64" s="76">
        <v>0</v>
      </c>
      <c r="T64" s="76">
        <v>1.61</v>
      </c>
      <c r="U64" s="76">
        <v>0.15</v>
      </c>
    </row>
    <row r="65" spans="2:6">
      <c r="B65" t="s">
        <v>220</v>
      </c>
      <c r="C65" s="16"/>
      <c r="D65" s="16"/>
      <c r="E65" s="16"/>
      <c r="F65" s="16"/>
    </row>
    <row r="66" spans="2:6">
      <c r="B66" t="s">
        <v>279</v>
      </c>
      <c r="C66" s="16"/>
      <c r="D66" s="16"/>
      <c r="E66" s="16"/>
      <c r="F66" s="16"/>
    </row>
    <row r="67" spans="2:6">
      <c r="B67" t="s">
        <v>280</v>
      </c>
      <c r="C67" s="16"/>
      <c r="D67" s="16"/>
      <c r="E67" s="16"/>
      <c r="F67" s="16"/>
    </row>
    <row r="68" spans="2:6">
      <c r="B68" t="s">
        <v>281</v>
      </c>
      <c r="C68" s="16"/>
      <c r="D68" s="16"/>
      <c r="E68" s="16"/>
      <c r="F68" s="16"/>
    </row>
    <row r="69" spans="2:6">
      <c r="B69" t="s">
        <v>464</v>
      </c>
      <c r="C69" s="16"/>
      <c r="D69" s="16"/>
      <c r="E69" s="16"/>
      <c r="F69" s="16"/>
    </row>
    <row r="70" spans="2:6">
      <c r="C70" s="16"/>
      <c r="D70" s="16"/>
      <c r="E70" s="16"/>
      <c r="F70" s="16"/>
    </row>
    <row r="71" spans="2:6">
      <c r="C71" s="16"/>
      <c r="D71" s="16"/>
      <c r="E71" s="16"/>
      <c r="F71" s="16"/>
    </row>
    <row r="72" spans="2:6">
      <c r="C72" s="16"/>
      <c r="D72" s="16"/>
      <c r="E72" s="16"/>
      <c r="F72" s="16"/>
    </row>
    <row r="73" spans="2:6">
      <c r="C73" s="16"/>
      <c r="D73" s="16"/>
      <c r="E73" s="16"/>
      <c r="F73" s="16"/>
    </row>
    <row r="74" spans="2:6">
      <c r="C74" s="16"/>
      <c r="D74" s="16"/>
      <c r="E74" s="16"/>
      <c r="F74" s="16"/>
    </row>
    <row r="75" spans="2:6">
      <c r="C75" s="16"/>
      <c r="D75" s="16"/>
      <c r="E75" s="16"/>
      <c r="F75" s="16"/>
    </row>
    <row r="76" spans="2:6">
      <c r="C76" s="16"/>
      <c r="D76" s="16"/>
      <c r="E76" s="16"/>
      <c r="F76" s="16"/>
    </row>
    <row r="77" spans="2:6">
      <c r="C77" s="16"/>
      <c r="D77" s="16"/>
      <c r="E77" s="16"/>
      <c r="F77" s="16"/>
    </row>
    <row r="78" spans="2:6">
      <c r="C78" s="16"/>
      <c r="D78" s="16"/>
      <c r="E78" s="16"/>
      <c r="F78" s="16"/>
    </row>
    <row r="79" spans="2:6">
      <c r="C79" s="16"/>
      <c r="D79" s="16"/>
      <c r="E79" s="16"/>
      <c r="F79" s="16"/>
    </row>
    <row r="80" spans="2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2" workbookViewId="0">
      <selection activeCell="K13" sqref="K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338276.01</v>
      </c>
      <c r="J11" s="7"/>
      <c r="K11" s="75">
        <v>2832.09522268</v>
      </c>
      <c r="L11" s="7"/>
      <c r="M11" s="75">
        <v>100</v>
      </c>
      <c r="N11" s="75">
        <v>6.66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335151.01</v>
      </c>
      <c r="K12" s="78">
        <v>2419.9623056400001</v>
      </c>
      <c r="M12" s="78">
        <v>85.45</v>
      </c>
      <c r="N12" s="78">
        <v>5.69</v>
      </c>
    </row>
    <row r="13" spans="2:61">
      <c r="B13" s="77" t="s">
        <v>465</v>
      </c>
      <c r="E13" s="16"/>
      <c r="F13" s="16"/>
      <c r="G13" s="16"/>
      <c r="I13" s="78">
        <v>252288.72</v>
      </c>
      <c r="K13" s="78">
        <v>1414.2840765999999</v>
      </c>
      <c r="M13" s="78">
        <v>49.94</v>
      </c>
      <c r="N13" s="78">
        <v>3.32</v>
      </c>
    </row>
    <row r="14" spans="2:61">
      <c r="B14" t="s">
        <v>466</v>
      </c>
      <c r="C14" t="s">
        <v>467</v>
      </c>
      <c r="D14" t="s">
        <v>103</v>
      </c>
      <c r="E14" t="s">
        <v>126</v>
      </c>
      <c r="F14" t="s">
        <v>468</v>
      </c>
      <c r="G14" t="s">
        <v>469</v>
      </c>
      <c r="H14" t="s">
        <v>105</v>
      </c>
      <c r="I14" s="76">
        <v>1411</v>
      </c>
      <c r="J14" s="76">
        <v>2067</v>
      </c>
      <c r="K14" s="76">
        <v>29.165369999999999</v>
      </c>
      <c r="L14" s="76">
        <v>0</v>
      </c>
      <c r="M14" s="76">
        <v>1.03</v>
      </c>
      <c r="N14" s="76">
        <v>7.0000000000000007E-2</v>
      </c>
    </row>
    <row r="15" spans="2:61">
      <c r="B15" t="s">
        <v>470</v>
      </c>
      <c r="C15" t="s">
        <v>471</v>
      </c>
      <c r="D15" t="s">
        <v>103</v>
      </c>
      <c r="E15" t="s">
        <v>126</v>
      </c>
      <c r="F15" t="s">
        <v>472</v>
      </c>
      <c r="G15" t="s">
        <v>473</v>
      </c>
      <c r="H15" t="s">
        <v>105</v>
      </c>
      <c r="I15" s="76">
        <v>55</v>
      </c>
      <c r="J15" s="76">
        <v>43030</v>
      </c>
      <c r="K15" s="76">
        <v>23.666499999999999</v>
      </c>
      <c r="L15" s="76">
        <v>0</v>
      </c>
      <c r="M15" s="76">
        <v>0.84</v>
      </c>
      <c r="N15" s="76">
        <v>0.06</v>
      </c>
    </row>
    <row r="16" spans="2:61">
      <c r="B16" t="s">
        <v>474</v>
      </c>
      <c r="C16" t="s">
        <v>475</v>
      </c>
      <c r="D16" t="s">
        <v>103</v>
      </c>
      <c r="E16" t="s">
        <v>126</v>
      </c>
      <c r="F16" t="s">
        <v>476</v>
      </c>
      <c r="G16" t="s">
        <v>289</v>
      </c>
      <c r="H16" t="s">
        <v>105</v>
      </c>
      <c r="I16" s="76">
        <v>12511</v>
      </c>
      <c r="J16" s="76">
        <v>919.9</v>
      </c>
      <c r="K16" s="76">
        <v>115.088689</v>
      </c>
      <c r="L16" s="76">
        <v>0</v>
      </c>
      <c r="M16" s="76">
        <v>4.0599999999999996</v>
      </c>
      <c r="N16" s="76">
        <v>0.27</v>
      </c>
    </row>
    <row r="17" spans="2:14">
      <c r="B17" t="s">
        <v>477</v>
      </c>
      <c r="C17" t="s">
        <v>478</v>
      </c>
      <c r="D17" t="s">
        <v>103</v>
      </c>
      <c r="E17" t="s">
        <v>126</v>
      </c>
      <c r="F17" t="s">
        <v>296</v>
      </c>
      <c r="G17" t="s">
        <v>289</v>
      </c>
      <c r="H17" t="s">
        <v>105</v>
      </c>
      <c r="I17" s="76">
        <v>362</v>
      </c>
      <c r="J17" s="76">
        <v>6326</v>
      </c>
      <c r="K17" s="76">
        <v>22.900120000000001</v>
      </c>
      <c r="L17" s="76">
        <v>0</v>
      </c>
      <c r="M17" s="76">
        <v>0.81</v>
      </c>
      <c r="N17" s="76">
        <v>0.05</v>
      </c>
    </row>
    <row r="18" spans="2:14">
      <c r="B18" t="s">
        <v>479</v>
      </c>
      <c r="C18" t="s">
        <v>480</v>
      </c>
      <c r="D18" t="s">
        <v>103</v>
      </c>
      <c r="E18" t="s">
        <v>126</v>
      </c>
      <c r="F18" t="s">
        <v>301</v>
      </c>
      <c r="G18" t="s">
        <v>289</v>
      </c>
      <c r="H18" t="s">
        <v>105</v>
      </c>
      <c r="I18" s="76">
        <v>4047</v>
      </c>
      <c r="J18" s="76">
        <v>1697</v>
      </c>
      <c r="K18" s="76">
        <v>68.677589999999995</v>
      </c>
      <c r="L18" s="76">
        <v>0</v>
      </c>
      <c r="M18" s="76">
        <v>2.42</v>
      </c>
      <c r="N18" s="76">
        <v>0.16</v>
      </c>
    </row>
    <row r="19" spans="2:14">
      <c r="B19" t="s">
        <v>481</v>
      </c>
      <c r="C19" t="s">
        <v>482</v>
      </c>
      <c r="D19" t="s">
        <v>103</v>
      </c>
      <c r="E19" t="s">
        <v>126</v>
      </c>
      <c r="F19" t="s">
        <v>288</v>
      </c>
      <c r="G19" t="s">
        <v>289</v>
      </c>
      <c r="H19" t="s">
        <v>105</v>
      </c>
      <c r="I19" s="76">
        <v>790</v>
      </c>
      <c r="J19" s="76">
        <v>6350</v>
      </c>
      <c r="K19" s="76">
        <v>50.164999999999999</v>
      </c>
      <c r="L19" s="76">
        <v>0</v>
      </c>
      <c r="M19" s="76">
        <v>1.77</v>
      </c>
      <c r="N19" s="76">
        <v>0.12</v>
      </c>
    </row>
    <row r="20" spans="2:14">
      <c r="B20" t="s">
        <v>483</v>
      </c>
      <c r="C20" t="s">
        <v>484</v>
      </c>
      <c r="D20" t="s">
        <v>103</v>
      </c>
      <c r="E20" t="s">
        <v>126</v>
      </c>
      <c r="F20" t="s">
        <v>293</v>
      </c>
      <c r="G20" t="s">
        <v>289</v>
      </c>
      <c r="H20" t="s">
        <v>105</v>
      </c>
      <c r="I20" s="76">
        <v>2985</v>
      </c>
      <c r="J20" s="76">
        <v>2354</v>
      </c>
      <c r="K20" s="76">
        <v>70.266900000000007</v>
      </c>
      <c r="L20" s="76">
        <v>0</v>
      </c>
      <c r="M20" s="76">
        <v>2.48</v>
      </c>
      <c r="N20" s="76">
        <v>0.17</v>
      </c>
    </row>
    <row r="21" spans="2:14">
      <c r="B21" t="s">
        <v>485</v>
      </c>
      <c r="C21" t="s">
        <v>486</v>
      </c>
      <c r="D21" t="s">
        <v>103</v>
      </c>
      <c r="E21" t="s">
        <v>126</v>
      </c>
      <c r="F21" t="s">
        <v>487</v>
      </c>
      <c r="G21" t="s">
        <v>115</v>
      </c>
      <c r="H21" t="s">
        <v>105</v>
      </c>
      <c r="I21" s="76">
        <v>70</v>
      </c>
      <c r="J21" s="76">
        <v>76310</v>
      </c>
      <c r="K21" s="76">
        <v>53.417000000000002</v>
      </c>
      <c r="L21" s="76">
        <v>0</v>
      </c>
      <c r="M21" s="76">
        <v>1.89</v>
      </c>
      <c r="N21" s="76">
        <v>0.13</v>
      </c>
    </row>
    <row r="22" spans="2:14">
      <c r="B22" t="s">
        <v>488</v>
      </c>
      <c r="C22" t="s">
        <v>489</v>
      </c>
      <c r="D22" t="s">
        <v>103</v>
      </c>
      <c r="E22" t="s">
        <v>126</v>
      </c>
      <c r="F22" t="s">
        <v>490</v>
      </c>
      <c r="G22" t="s">
        <v>491</v>
      </c>
      <c r="H22" t="s">
        <v>105</v>
      </c>
      <c r="I22" s="76">
        <v>4113.72</v>
      </c>
      <c r="J22" s="76">
        <v>1383</v>
      </c>
      <c r="K22" s="76">
        <v>56.8927476</v>
      </c>
      <c r="L22" s="76">
        <v>0</v>
      </c>
      <c r="M22" s="76">
        <v>2.0099999999999998</v>
      </c>
      <c r="N22" s="76">
        <v>0.13</v>
      </c>
    </row>
    <row r="23" spans="2:14">
      <c r="B23" t="s">
        <v>492</v>
      </c>
      <c r="C23" t="s">
        <v>493</v>
      </c>
      <c r="D23" t="s">
        <v>103</v>
      </c>
      <c r="E23" t="s">
        <v>126</v>
      </c>
      <c r="F23" t="s">
        <v>494</v>
      </c>
      <c r="G23" t="s">
        <v>491</v>
      </c>
      <c r="H23" t="s">
        <v>105</v>
      </c>
      <c r="I23" s="76">
        <v>212848</v>
      </c>
      <c r="J23" s="76">
        <v>52.5</v>
      </c>
      <c r="K23" s="76">
        <v>111.7452</v>
      </c>
      <c r="L23" s="76">
        <v>0</v>
      </c>
      <c r="M23" s="76">
        <v>3.95</v>
      </c>
      <c r="N23" s="76">
        <v>0.26</v>
      </c>
    </row>
    <row r="24" spans="2:14">
      <c r="B24" t="s">
        <v>495</v>
      </c>
      <c r="C24" t="s">
        <v>496</v>
      </c>
      <c r="D24" t="s">
        <v>103</v>
      </c>
      <c r="E24" t="s">
        <v>126</v>
      </c>
      <c r="F24" t="s">
        <v>497</v>
      </c>
      <c r="G24" t="s">
        <v>491</v>
      </c>
      <c r="H24" t="s">
        <v>105</v>
      </c>
      <c r="I24" s="76">
        <v>57</v>
      </c>
      <c r="J24" s="76">
        <v>59610</v>
      </c>
      <c r="K24" s="76">
        <v>33.977699999999999</v>
      </c>
      <c r="L24" s="76">
        <v>0</v>
      </c>
      <c r="M24" s="76">
        <v>1.2</v>
      </c>
      <c r="N24" s="76">
        <v>0.08</v>
      </c>
    </row>
    <row r="25" spans="2:14">
      <c r="B25" t="s">
        <v>498</v>
      </c>
      <c r="C25" t="s">
        <v>499</v>
      </c>
      <c r="D25" t="s">
        <v>103</v>
      </c>
      <c r="E25" t="s">
        <v>126</v>
      </c>
      <c r="F25" t="s">
        <v>500</v>
      </c>
      <c r="G25" t="s">
        <v>439</v>
      </c>
      <c r="H25" t="s">
        <v>105</v>
      </c>
      <c r="I25" s="76">
        <v>520</v>
      </c>
      <c r="J25" s="76">
        <v>11540</v>
      </c>
      <c r="K25" s="76">
        <v>60.008000000000003</v>
      </c>
      <c r="L25" s="76">
        <v>0</v>
      </c>
      <c r="M25" s="76">
        <v>2.12</v>
      </c>
      <c r="N25" s="76">
        <v>0.14000000000000001</v>
      </c>
    </row>
    <row r="26" spans="2:14">
      <c r="B26" t="s">
        <v>501</v>
      </c>
      <c r="C26" t="s">
        <v>502</v>
      </c>
      <c r="D26" t="s">
        <v>103</v>
      </c>
      <c r="E26" t="s">
        <v>126</v>
      </c>
      <c r="F26" t="s">
        <v>503</v>
      </c>
      <c r="G26" t="s">
        <v>504</v>
      </c>
      <c r="H26" t="s">
        <v>105</v>
      </c>
      <c r="I26" s="76">
        <v>1270</v>
      </c>
      <c r="J26" s="76">
        <v>8416</v>
      </c>
      <c r="K26" s="76">
        <v>106.8832</v>
      </c>
      <c r="L26" s="76">
        <v>0</v>
      </c>
      <c r="M26" s="76">
        <v>3.77</v>
      </c>
      <c r="N26" s="76">
        <v>0.25</v>
      </c>
    </row>
    <row r="27" spans="2:14">
      <c r="B27" t="s">
        <v>505</v>
      </c>
      <c r="C27" t="s">
        <v>506</v>
      </c>
      <c r="D27" t="s">
        <v>103</v>
      </c>
      <c r="E27" t="s">
        <v>126</v>
      </c>
      <c r="F27" t="s">
        <v>507</v>
      </c>
      <c r="G27" t="s">
        <v>508</v>
      </c>
      <c r="H27" t="s">
        <v>105</v>
      </c>
      <c r="I27" s="76">
        <v>355</v>
      </c>
      <c r="J27" s="76">
        <v>24410</v>
      </c>
      <c r="K27" s="76">
        <v>86.655500000000004</v>
      </c>
      <c r="L27" s="76">
        <v>0</v>
      </c>
      <c r="M27" s="76">
        <v>3.06</v>
      </c>
      <c r="N27" s="76">
        <v>0.2</v>
      </c>
    </row>
    <row r="28" spans="2:14">
      <c r="B28" t="s">
        <v>509</v>
      </c>
      <c r="C28" t="s">
        <v>510</v>
      </c>
      <c r="D28" t="s">
        <v>103</v>
      </c>
      <c r="E28" t="s">
        <v>126</v>
      </c>
      <c r="F28" t="s">
        <v>511</v>
      </c>
      <c r="G28" t="s">
        <v>508</v>
      </c>
      <c r="H28" t="s">
        <v>105</v>
      </c>
      <c r="I28" s="76">
        <v>1033</v>
      </c>
      <c r="J28" s="76">
        <v>6833</v>
      </c>
      <c r="K28" s="76">
        <v>70.584890000000001</v>
      </c>
      <c r="L28" s="76">
        <v>0</v>
      </c>
      <c r="M28" s="76">
        <v>2.4900000000000002</v>
      </c>
      <c r="N28" s="76">
        <v>0.17</v>
      </c>
    </row>
    <row r="29" spans="2:14">
      <c r="B29" t="s">
        <v>512</v>
      </c>
      <c r="C29" t="s">
        <v>513</v>
      </c>
      <c r="D29" t="s">
        <v>103</v>
      </c>
      <c r="E29" t="s">
        <v>126</v>
      </c>
      <c r="F29" t="s">
        <v>514</v>
      </c>
      <c r="G29" t="s">
        <v>362</v>
      </c>
      <c r="H29" t="s">
        <v>105</v>
      </c>
      <c r="I29" s="76">
        <v>456</v>
      </c>
      <c r="J29" s="76">
        <v>13590</v>
      </c>
      <c r="K29" s="76">
        <v>61.970399999999998</v>
      </c>
      <c r="L29" s="76">
        <v>0</v>
      </c>
      <c r="M29" s="76">
        <v>2.19</v>
      </c>
      <c r="N29" s="76">
        <v>0.15</v>
      </c>
    </row>
    <row r="30" spans="2:14">
      <c r="B30" t="s">
        <v>515</v>
      </c>
      <c r="C30" t="s">
        <v>516</v>
      </c>
      <c r="D30" t="s">
        <v>103</v>
      </c>
      <c r="E30" t="s">
        <v>126</v>
      </c>
      <c r="F30" t="s">
        <v>517</v>
      </c>
      <c r="G30" t="s">
        <v>313</v>
      </c>
      <c r="H30" t="s">
        <v>105</v>
      </c>
      <c r="I30" s="76">
        <v>1519</v>
      </c>
      <c r="J30" s="76">
        <v>3529</v>
      </c>
      <c r="K30" s="76">
        <v>53.605510000000002</v>
      </c>
      <c r="L30" s="76">
        <v>0</v>
      </c>
      <c r="M30" s="76">
        <v>1.89</v>
      </c>
      <c r="N30" s="76">
        <v>0.13</v>
      </c>
    </row>
    <row r="31" spans="2:14">
      <c r="B31" t="s">
        <v>518</v>
      </c>
      <c r="C31" t="s">
        <v>519</v>
      </c>
      <c r="D31" t="s">
        <v>103</v>
      </c>
      <c r="E31" t="s">
        <v>126</v>
      </c>
      <c r="F31" t="s">
        <v>520</v>
      </c>
      <c r="G31" t="s">
        <v>313</v>
      </c>
      <c r="H31" t="s">
        <v>105</v>
      </c>
      <c r="I31" s="76">
        <v>3564</v>
      </c>
      <c r="J31" s="76">
        <v>1830</v>
      </c>
      <c r="K31" s="76">
        <v>65.221199999999996</v>
      </c>
      <c r="L31" s="76">
        <v>0</v>
      </c>
      <c r="M31" s="76">
        <v>2.2999999999999998</v>
      </c>
      <c r="N31" s="76">
        <v>0.15</v>
      </c>
    </row>
    <row r="32" spans="2:14">
      <c r="B32" t="s">
        <v>521</v>
      </c>
      <c r="C32" t="s">
        <v>522</v>
      </c>
      <c r="D32" t="s">
        <v>103</v>
      </c>
      <c r="E32" t="s">
        <v>126</v>
      </c>
      <c r="F32" t="s">
        <v>321</v>
      </c>
      <c r="G32" t="s">
        <v>313</v>
      </c>
      <c r="H32" t="s">
        <v>105</v>
      </c>
      <c r="I32" s="76">
        <v>3633</v>
      </c>
      <c r="J32" s="76">
        <v>3372</v>
      </c>
      <c r="K32" s="76">
        <v>122.50476</v>
      </c>
      <c r="L32" s="76">
        <v>0</v>
      </c>
      <c r="M32" s="76">
        <v>4.33</v>
      </c>
      <c r="N32" s="76">
        <v>0.28999999999999998</v>
      </c>
    </row>
    <row r="33" spans="2:14">
      <c r="B33" t="s">
        <v>523</v>
      </c>
      <c r="C33" t="s">
        <v>524</v>
      </c>
      <c r="D33" t="s">
        <v>103</v>
      </c>
      <c r="E33" t="s">
        <v>126</v>
      </c>
      <c r="F33" t="s">
        <v>525</v>
      </c>
      <c r="G33" t="s">
        <v>313</v>
      </c>
      <c r="H33" t="s">
        <v>105</v>
      </c>
      <c r="I33" s="76">
        <v>370</v>
      </c>
      <c r="J33" s="76">
        <v>18350</v>
      </c>
      <c r="K33" s="76">
        <v>67.894999999999996</v>
      </c>
      <c r="L33" s="76">
        <v>0</v>
      </c>
      <c r="M33" s="76">
        <v>2.4</v>
      </c>
      <c r="N33" s="76">
        <v>0.16</v>
      </c>
    </row>
    <row r="34" spans="2:14">
      <c r="B34" t="s">
        <v>526</v>
      </c>
      <c r="C34" t="s">
        <v>527</v>
      </c>
      <c r="D34" t="s">
        <v>103</v>
      </c>
      <c r="E34" t="s">
        <v>126</v>
      </c>
      <c r="F34" t="s">
        <v>528</v>
      </c>
      <c r="G34" t="s">
        <v>313</v>
      </c>
      <c r="H34" t="s">
        <v>105</v>
      </c>
      <c r="I34" s="76">
        <v>73</v>
      </c>
      <c r="J34" s="76">
        <v>19400</v>
      </c>
      <c r="K34" s="76">
        <v>14.162000000000001</v>
      </c>
      <c r="L34" s="76">
        <v>0</v>
      </c>
      <c r="M34" s="76">
        <v>0.5</v>
      </c>
      <c r="N34" s="76">
        <v>0.03</v>
      </c>
    </row>
    <row r="35" spans="2:14">
      <c r="B35" t="s">
        <v>529</v>
      </c>
      <c r="C35" t="s">
        <v>530</v>
      </c>
      <c r="D35" t="s">
        <v>103</v>
      </c>
      <c r="E35" t="s">
        <v>126</v>
      </c>
      <c r="F35" t="s">
        <v>531</v>
      </c>
      <c r="G35" t="s">
        <v>132</v>
      </c>
      <c r="H35" t="s">
        <v>105</v>
      </c>
      <c r="I35" s="76">
        <v>246</v>
      </c>
      <c r="J35" s="76">
        <v>27980</v>
      </c>
      <c r="K35" s="76">
        <v>68.830799999999996</v>
      </c>
      <c r="L35" s="76">
        <v>0</v>
      </c>
      <c r="M35" s="76">
        <v>2.4300000000000002</v>
      </c>
      <c r="N35" s="76">
        <v>0.16</v>
      </c>
    </row>
    <row r="36" spans="2:14">
      <c r="B36" s="77" t="s">
        <v>532</v>
      </c>
      <c r="E36" s="16"/>
      <c r="F36" s="16"/>
      <c r="G36" s="16"/>
      <c r="I36" s="78">
        <v>50266.29</v>
      </c>
      <c r="K36" s="78">
        <v>761.78784003999999</v>
      </c>
      <c r="M36" s="78">
        <v>26.9</v>
      </c>
      <c r="N36" s="78">
        <v>1.79</v>
      </c>
    </row>
    <row r="37" spans="2:14">
      <c r="B37" t="s">
        <v>533</v>
      </c>
      <c r="C37" t="s">
        <v>534</v>
      </c>
      <c r="D37" t="s">
        <v>103</v>
      </c>
      <c r="E37" t="s">
        <v>126</v>
      </c>
      <c r="F37" t="s">
        <v>535</v>
      </c>
      <c r="G37" t="s">
        <v>469</v>
      </c>
      <c r="H37" t="s">
        <v>105</v>
      </c>
      <c r="I37" s="76">
        <v>529</v>
      </c>
      <c r="J37" s="76">
        <v>20350</v>
      </c>
      <c r="K37" s="76">
        <v>107.6515</v>
      </c>
      <c r="L37" s="76">
        <v>0</v>
      </c>
      <c r="M37" s="76">
        <v>3.8</v>
      </c>
      <c r="N37" s="76">
        <v>0.25</v>
      </c>
    </row>
    <row r="38" spans="2:14">
      <c r="B38" t="s">
        <v>536</v>
      </c>
      <c r="C38" t="s">
        <v>537</v>
      </c>
      <c r="D38" t="s">
        <v>103</v>
      </c>
      <c r="E38" t="s">
        <v>126</v>
      </c>
      <c r="F38" t="s">
        <v>538</v>
      </c>
      <c r="G38" t="s">
        <v>469</v>
      </c>
      <c r="H38" t="s">
        <v>105</v>
      </c>
      <c r="I38" s="76">
        <v>1168</v>
      </c>
      <c r="J38" s="76">
        <v>1484</v>
      </c>
      <c r="K38" s="76">
        <v>17.333120000000001</v>
      </c>
      <c r="L38" s="76">
        <v>0</v>
      </c>
      <c r="M38" s="76">
        <v>0.61</v>
      </c>
      <c r="N38" s="76">
        <v>0.04</v>
      </c>
    </row>
    <row r="39" spans="2:14">
      <c r="B39" t="s">
        <v>539</v>
      </c>
      <c r="C39" t="s">
        <v>540</v>
      </c>
      <c r="D39" t="s">
        <v>103</v>
      </c>
      <c r="E39" t="s">
        <v>126</v>
      </c>
      <c r="F39" t="s">
        <v>541</v>
      </c>
      <c r="G39" t="s">
        <v>469</v>
      </c>
      <c r="H39" t="s">
        <v>105</v>
      </c>
      <c r="I39" s="76">
        <v>537</v>
      </c>
      <c r="J39" s="76">
        <v>5900</v>
      </c>
      <c r="K39" s="76">
        <v>31.683</v>
      </c>
      <c r="L39" s="76">
        <v>0</v>
      </c>
      <c r="M39" s="76">
        <v>1.1200000000000001</v>
      </c>
      <c r="N39" s="76">
        <v>7.0000000000000007E-2</v>
      </c>
    </row>
    <row r="40" spans="2:14">
      <c r="B40" t="s">
        <v>542</v>
      </c>
      <c r="C40" t="s">
        <v>543</v>
      </c>
      <c r="D40" t="s">
        <v>103</v>
      </c>
      <c r="E40" t="s">
        <v>126</v>
      </c>
      <c r="F40" t="s">
        <v>544</v>
      </c>
      <c r="G40" t="s">
        <v>469</v>
      </c>
      <c r="H40" t="s">
        <v>105</v>
      </c>
      <c r="I40" s="76">
        <v>600</v>
      </c>
      <c r="J40" s="76">
        <v>4395</v>
      </c>
      <c r="K40" s="76">
        <v>26.37</v>
      </c>
      <c r="L40" s="76">
        <v>0</v>
      </c>
      <c r="M40" s="76">
        <v>0.93</v>
      </c>
      <c r="N40" s="76">
        <v>0.06</v>
      </c>
    </row>
    <row r="41" spans="2:14">
      <c r="B41" t="s">
        <v>545</v>
      </c>
      <c r="C41" t="s">
        <v>546</v>
      </c>
      <c r="D41" t="s">
        <v>103</v>
      </c>
      <c r="E41" t="s">
        <v>126</v>
      </c>
      <c r="F41" t="s">
        <v>547</v>
      </c>
      <c r="G41" t="s">
        <v>115</v>
      </c>
      <c r="H41" t="s">
        <v>105</v>
      </c>
      <c r="I41" s="76">
        <v>24</v>
      </c>
      <c r="J41" s="76">
        <v>69970</v>
      </c>
      <c r="K41" s="76">
        <v>16.7928</v>
      </c>
      <c r="L41" s="76">
        <v>0</v>
      </c>
      <c r="M41" s="76">
        <v>0.59</v>
      </c>
      <c r="N41" s="76">
        <v>0.04</v>
      </c>
    </row>
    <row r="42" spans="2:14">
      <c r="B42" t="s">
        <v>548</v>
      </c>
      <c r="C42" t="s">
        <v>549</v>
      </c>
      <c r="D42" t="s">
        <v>103</v>
      </c>
      <c r="E42" t="s">
        <v>126</v>
      </c>
      <c r="F42" t="s">
        <v>550</v>
      </c>
      <c r="G42" t="s">
        <v>115</v>
      </c>
      <c r="H42" t="s">
        <v>105</v>
      </c>
      <c r="I42" s="76">
        <v>117</v>
      </c>
      <c r="J42" s="76">
        <v>20940</v>
      </c>
      <c r="K42" s="76">
        <v>24.4998</v>
      </c>
      <c r="L42" s="76">
        <v>0</v>
      </c>
      <c r="M42" s="76">
        <v>0.87</v>
      </c>
      <c r="N42" s="76">
        <v>0.06</v>
      </c>
    </row>
    <row r="43" spans="2:14">
      <c r="B43" t="s">
        <v>551</v>
      </c>
      <c r="C43" t="s">
        <v>552</v>
      </c>
      <c r="D43" t="s">
        <v>103</v>
      </c>
      <c r="E43" t="s">
        <v>126</v>
      </c>
      <c r="F43" t="s">
        <v>553</v>
      </c>
      <c r="G43" t="s">
        <v>491</v>
      </c>
      <c r="H43" t="s">
        <v>105</v>
      </c>
      <c r="I43" s="76">
        <v>4121.87</v>
      </c>
      <c r="J43" s="76">
        <v>245.2</v>
      </c>
      <c r="K43" s="76">
        <v>10.106825239999999</v>
      </c>
      <c r="L43" s="76">
        <v>0</v>
      </c>
      <c r="M43" s="76">
        <v>0.36</v>
      </c>
      <c r="N43" s="76">
        <v>0.02</v>
      </c>
    </row>
    <row r="44" spans="2:14">
      <c r="B44" t="s">
        <v>554</v>
      </c>
      <c r="C44" t="s">
        <v>555</v>
      </c>
      <c r="D44" t="s">
        <v>103</v>
      </c>
      <c r="E44" t="s">
        <v>126</v>
      </c>
      <c r="F44" t="s">
        <v>547</v>
      </c>
      <c r="G44" t="s">
        <v>362</v>
      </c>
      <c r="H44" t="s">
        <v>105</v>
      </c>
      <c r="I44" s="76">
        <v>20</v>
      </c>
      <c r="J44" s="76">
        <v>7000</v>
      </c>
      <c r="K44" s="76">
        <v>1.4</v>
      </c>
      <c r="L44" s="76">
        <v>0</v>
      </c>
      <c r="M44" s="76">
        <v>0.05</v>
      </c>
      <c r="N44" s="76">
        <v>0</v>
      </c>
    </row>
    <row r="45" spans="2:14">
      <c r="B45" t="s">
        <v>556</v>
      </c>
      <c r="C45" t="s">
        <v>557</v>
      </c>
      <c r="D45" t="s">
        <v>103</v>
      </c>
      <c r="E45" t="s">
        <v>126</v>
      </c>
      <c r="F45" t="s">
        <v>558</v>
      </c>
      <c r="G45" t="s">
        <v>362</v>
      </c>
      <c r="H45" t="s">
        <v>105</v>
      </c>
      <c r="I45" s="76">
        <v>1248</v>
      </c>
      <c r="J45" s="76">
        <v>2839</v>
      </c>
      <c r="K45" s="76">
        <v>35.430720000000001</v>
      </c>
      <c r="L45" s="76">
        <v>0</v>
      </c>
      <c r="M45" s="76">
        <v>1.25</v>
      </c>
      <c r="N45" s="76">
        <v>0.08</v>
      </c>
    </row>
    <row r="46" spans="2:14">
      <c r="B46" t="s">
        <v>559</v>
      </c>
      <c r="C46" t="s">
        <v>560</v>
      </c>
      <c r="D46" t="s">
        <v>103</v>
      </c>
      <c r="E46" t="s">
        <v>126</v>
      </c>
      <c r="F46" t="s">
        <v>561</v>
      </c>
      <c r="G46" t="s">
        <v>362</v>
      </c>
      <c r="H46" t="s">
        <v>105</v>
      </c>
      <c r="I46" s="76">
        <v>2077</v>
      </c>
      <c r="J46" s="76">
        <v>1830</v>
      </c>
      <c r="K46" s="76">
        <v>38.009099999999997</v>
      </c>
      <c r="L46" s="76">
        <v>0</v>
      </c>
      <c r="M46" s="76">
        <v>1.34</v>
      </c>
      <c r="N46" s="76">
        <v>0.09</v>
      </c>
    </row>
    <row r="47" spans="2:14">
      <c r="B47" t="s">
        <v>562</v>
      </c>
      <c r="C47" t="s">
        <v>563</v>
      </c>
      <c r="D47" t="s">
        <v>103</v>
      </c>
      <c r="E47" t="s">
        <v>126</v>
      </c>
      <c r="F47" t="s">
        <v>564</v>
      </c>
      <c r="G47" t="s">
        <v>565</v>
      </c>
      <c r="H47" t="s">
        <v>105</v>
      </c>
      <c r="I47" s="76">
        <v>2972</v>
      </c>
      <c r="J47" s="76">
        <v>1664</v>
      </c>
      <c r="K47" s="76">
        <v>49.454079999999998</v>
      </c>
      <c r="L47" s="76">
        <v>0</v>
      </c>
      <c r="M47" s="76">
        <v>1.75</v>
      </c>
      <c r="N47" s="76">
        <v>0.12</v>
      </c>
    </row>
    <row r="48" spans="2:14">
      <c r="B48" t="s">
        <v>566</v>
      </c>
      <c r="C48" t="s">
        <v>567</v>
      </c>
      <c r="D48" t="s">
        <v>103</v>
      </c>
      <c r="E48" t="s">
        <v>126</v>
      </c>
      <c r="F48" t="s">
        <v>568</v>
      </c>
      <c r="G48" t="s">
        <v>565</v>
      </c>
      <c r="H48" t="s">
        <v>105</v>
      </c>
      <c r="I48" s="76">
        <v>4524</v>
      </c>
      <c r="J48" s="76">
        <v>1107</v>
      </c>
      <c r="K48" s="76">
        <v>50.080680000000001</v>
      </c>
      <c r="L48" s="76">
        <v>0</v>
      </c>
      <c r="M48" s="76">
        <v>1.77</v>
      </c>
      <c r="N48" s="76">
        <v>0.12</v>
      </c>
    </row>
    <row r="49" spans="2:14">
      <c r="B49" t="s">
        <v>569</v>
      </c>
      <c r="C49" t="s">
        <v>570</v>
      </c>
      <c r="D49" t="s">
        <v>103</v>
      </c>
      <c r="E49" t="s">
        <v>126</v>
      </c>
      <c r="F49" t="s">
        <v>383</v>
      </c>
      <c r="G49" t="s">
        <v>313</v>
      </c>
      <c r="H49" t="s">
        <v>105</v>
      </c>
      <c r="I49" s="76">
        <v>10227</v>
      </c>
      <c r="J49" s="76">
        <v>379.3</v>
      </c>
      <c r="K49" s="76">
        <v>38.791010999999997</v>
      </c>
      <c r="L49" s="76">
        <v>0</v>
      </c>
      <c r="M49" s="76">
        <v>1.37</v>
      </c>
      <c r="N49" s="76">
        <v>0.09</v>
      </c>
    </row>
    <row r="50" spans="2:14">
      <c r="B50" t="s">
        <v>571</v>
      </c>
      <c r="C50" t="s">
        <v>572</v>
      </c>
      <c r="D50" t="s">
        <v>103</v>
      </c>
      <c r="E50" t="s">
        <v>126</v>
      </c>
      <c r="F50" t="s">
        <v>573</v>
      </c>
      <c r="G50" t="s">
        <v>313</v>
      </c>
      <c r="H50" t="s">
        <v>105</v>
      </c>
      <c r="I50" s="76">
        <v>648.41999999999996</v>
      </c>
      <c r="J50" s="76">
        <v>4784</v>
      </c>
      <c r="K50" s="76">
        <v>31.020412799999999</v>
      </c>
      <c r="L50" s="76">
        <v>0</v>
      </c>
      <c r="M50" s="76">
        <v>1.1000000000000001</v>
      </c>
      <c r="N50" s="76">
        <v>7.0000000000000007E-2</v>
      </c>
    </row>
    <row r="51" spans="2:14">
      <c r="B51" t="s">
        <v>574</v>
      </c>
      <c r="C51" t="s">
        <v>575</v>
      </c>
      <c r="D51" t="s">
        <v>103</v>
      </c>
      <c r="E51" t="s">
        <v>126</v>
      </c>
      <c r="F51" t="s">
        <v>576</v>
      </c>
      <c r="G51" t="s">
        <v>313</v>
      </c>
      <c r="H51" t="s">
        <v>105</v>
      </c>
      <c r="I51" s="76">
        <v>1204</v>
      </c>
      <c r="J51" s="76">
        <v>7135</v>
      </c>
      <c r="K51" s="76">
        <v>85.9054</v>
      </c>
      <c r="L51" s="76">
        <v>0.01</v>
      </c>
      <c r="M51" s="76">
        <v>3.03</v>
      </c>
      <c r="N51" s="76">
        <v>0.2</v>
      </c>
    </row>
    <row r="52" spans="2:14">
      <c r="B52" t="s">
        <v>577</v>
      </c>
      <c r="C52" t="s">
        <v>578</v>
      </c>
      <c r="D52" t="s">
        <v>103</v>
      </c>
      <c r="E52" t="s">
        <v>126</v>
      </c>
      <c r="F52" t="s">
        <v>312</v>
      </c>
      <c r="G52" t="s">
        <v>313</v>
      </c>
      <c r="H52" t="s">
        <v>105</v>
      </c>
      <c r="I52" s="76">
        <v>57</v>
      </c>
      <c r="J52" s="76">
        <v>35370</v>
      </c>
      <c r="K52" s="76">
        <v>20.160900000000002</v>
      </c>
      <c r="L52" s="76">
        <v>0</v>
      </c>
      <c r="M52" s="76">
        <v>0.71</v>
      </c>
      <c r="N52" s="76">
        <v>0.05</v>
      </c>
    </row>
    <row r="53" spans="2:14">
      <c r="B53" t="s">
        <v>579</v>
      </c>
      <c r="C53" t="s">
        <v>580</v>
      </c>
      <c r="D53" t="s">
        <v>103</v>
      </c>
      <c r="E53" t="s">
        <v>126</v>
      </c>
      <c r="F53" t="s">
        <v>581</v>
      </c>
      <c r="G53" t="s">
        <v>313</v>
      </c>
      <c r="H53" t="s">
        <v>105</v>
      </c>
      <c r="I53" s="76">
        <v>5679</v>
      </c>
      <c r="J53" s="76">
        <v>886.7</v>
      </c>
      <c r="K53" s="76">
        <v>50.355693000000002</v>
      </c>
      <c r="L53" s="76">
        <v>0</v>
      </c>
      <c r="M53" s="76">
        <v>1.78</v>
      </c>
      <c r="N53" s="76">
        <v>0.12</v>
      </c>
    </row>
    <row r="54" spans="2:14">
      <c r="B54" t="s">
        <v>582</v>
      </c>
      <c r="C54" t="s">
        <v>583</v>
      </c>
      <c r="D54" t="s">
        <v>103</v>
      </c>
      <c r="E54" t="s">
        <v>126</v>
      </c>
      <c r="F54" t="s">
        <v>584</v>
      </c>
      <c r="G54" t="s">
        <v>313</v>
      </c>
      <c r="H54" t="s">
        <v>105</v>
      </c>
      <c r="I54" s="76">
        <v>6378</v>
      </c>
      <c r="J54" s="76">
        <v>676.2</v>
      </c>
      <c r="K54" s="76">
        <v>43.128036000000002</v>
      </c>
      <c r="L54" s="76">
        <v>0</v>
      </c>
      <c r="M54" s="76">
        <v>1.52</v>
      </c>
      <c r="N54" s="76">
        <v>0.1</v>
      </c>
    </row>
    <row r="55" spans="2:14">
      <c r="B55" t="s">
        <v>585</v>
      </c>
      <c r="C55" t="s">
        <v>586</v>
      </c>
      <c r="D55" t="s">
        <v>103</v>
      </c>
      <c r="E55" t="s">
        <v>126</v>
      </c>
      <c r="F55" t="s">
        <v>587</v>
      </c>
      <c r="G55" t="s">
        <v>313</v>
      </c>
      <c r="H55" t="s">
        <v>105</v>
      </c>
      <c r="I55" s="76">
        <v>2034</v>
      </c>
      <c r="J55" s="76">
        <v>906.8</v>
      </c>
      <c r="K55" s="76">
        <v>18.444312</v>
      </c>
      <c r="L55" s="76">
        <v>0</v>
      </c>
      <c r="M55" s="76">
        <v>0.65</v>
      </c>
      <c r="N55" s="76">
        <v>0.04</v>
      </c>
    </row>
    <row r="56" spans="2:14">
      <c r="B56" t="s">
        <v>588</v>
      </c>
      <c r="C56" t="s">
        <v>589</v>
      </c>
      <c r="D56" t="s">
        <v>103</v>
      </c>
      <c r="E56" t="s">
        <v>126</v>
      </c>
      <c r="F56" t="s">
        <v>590</v>
      </c>
      <c r="G56" t="s">
        <v>128</v>
      </c>
      <c r="H56" t="s">
        <v>105</v>
      </c>
      <c r="I56" s="76">
        <v>3890</v>
      </c>
      <c r="J56" s="76">
        <v>293.60000000000002</v>
      </c>
      <c r="K56" s="76">
        <v>11.42104</v>
      </c>
      <c r="L56" s="76">
        <v>0</v>
      </c>
      <c r="M56" s="76">
        <v>0.4</v>
      </c>
      <c r="N56" s="76">
        <v>0.03</v>
      </c>
    </row>
    <row r="57" spans="2:14">
      <c r="B57" t="s">
        <v>591</v>
      </c>
      <c r="C57" t="s">
        <v>592</v>
      </c>
      <c r="D57" t="s">
        <v>103</v>
      </c>
      <c r="E57" t="s">
        <v>126</v>
      </c>
      <c r="F57" t="s">
        <v>593</v>
      </c>
      <c r="G57" t="s">
        <v>131</v>
      </c>
      <c r="H57" t="s">
        <v>105</v>
      </c>
      <c r="I57" s="76">
        <v>2211</v>
      </c>
      <c r="J57" s="76">
        <v>2431</v>
      </c>
      <c r="K57" s="76">
        <v>53.749409999999997</v>
      </c>
      <c r="L57" s="76">
        <v>0.01</v>
      </c>
      <c r="M57" s="76">
        <v>1.9</v>
      </c>
      <c r="N57" s="76">
        <v>0.13</v>
      </c>
    </row>
    <row r="58" spans="2:14">
      <c r="B58" s="77" t="s">
        <v>594</v>
      </c>
      <c r="E58" s="16"/>
      <c r="F58" s="16"/>
      <c r="G58" s="16"/>
      <c r="I58" s="78">
        <v>32596</v>
      </c>
      <c r="K58" s="78">
        <v>243.890389</v>
      </c>
      <c r="M58" s="78">
        <v>8.61</v>
      </c>
      <c r="N58" s="78">
        <v>0.56999999999999995</v>
      </c>
    </row>
    <row r="59" spans="2:14">
      <c r="B59" t="s">
        <v>595</v>
      </c>
      <c r="C59" t="s">
        <v>596</v>
      </c>
      <c r="D59" t="s">
        <v>103</v>
      </c>
      <c r="E59" t="s">
        <v>126</v>
      </c>
      <c r="F59" t="s">
        <v>597</v>
      </c>
      <c r="G59" t="s">
        <v>126</v>
      </c>
      <c r="H59" t="s">
        <v>105</v>
      </c>
      <c r="I59" s="76">
        <v>1758</v>
      </c>
      <c r="J59" s="76">
        <v>1807</v>
      </c>
      <c r="K59" s="76">
        <v>31.767060000000001</v>
      </c>
      <c r="L59" s="76">
        <v>0</v>
      </c>
      <c r="M59" s="76">
        <v>1.1200000000000001</v>
      </c>
      <c r="N59" s="76">
        <v>7.0000000000000007E-2</v>
      </c>
    </row>
    <row r="60" spans="2:14">
      <c r="B60" t="s">
        <v>598</v>
      </c>
      <c r="C60" t="s">
        <v>599</v>
      </c>
      <c r="D60" t="s">
        <v>103</v>
      </c>
      <c r="E60" t="s">
        <v>126</v>
      </c>
      <c r="F60" t="s">
        <v>600</v>
      </c>
      <c r="G60" t="s">
        <v>313</v>
      </c>
      <c r="H60" t="s">
        <v>105</v>
      </c>
      <c r="I60" s="76">
        <v>7761</v>
      </c>
      <c r="J60" s="76">
        <v>608.1</v>
      </c>
      <c r="K60" s="76">
        <v>47.194640999999997</v>
      </c>
      <c r="L60" s="76">
        <v>0.01</v>
      </c>
      <c r="M60" s="76">
        <v>1.67</v>
      </c>
      <c r="N60" s="76">
        <v>0.11</v>
      </c>
    </row>
    <row r="61" spans="2:14">
      <c r="B61" t="s">
        <v>601</v>
      </c>
      <c r="C61" t="s">
        <v>602</v>
      </c>
      <c r="D61" t="s">
        <v>103</v>
      </c>
      <c r="E61" t="s">
        <v>126</v>
      </c>
      <c r="F61" t="s">
        <v>603</v>
      </c>
      <c r="G61" t="s">
        <v>313</v>
      </c>
      <c r="H61" t="s">
        <v>105</v>
      </c>
      <c r="I61" s="76">
        <v>9194</v>
      </c>
      <c r="J61" s="76">
        <v>946.5</v>
      </c>
      <c r="K61" s="76">
        <v>87.021209999999996</v>
      </c>
      <c r="L61" s="76">
        <v>0.02</v>
      </c>
      <c r="M61" s="76">
        <v>3.07</v>
      </c>
      <c r="N61" s="76">
        <v>0.2</v>
      </c>
    </row>
    <row r="62" spans="2:14">
      <c r="B62" t="s">
        <v>604</v>
      </c>
      <c r="C62" t="s">
        <v>605</v>
      </c>
      <c r="D62" t="s">
        <v>103</v>
      </c>
      <c r="E62" t="s">
        <v>126</v>
      </c>
      <c r="F62" t="s">
        <v>606</v>
      </c>
      <c r="G62" t="s">
        <v>313</v>
      </c>
      <c r="H62" t="s">
        <v>105</v>
      </c>
      <c r="I62" s="76">
        <v>5500</v>
      </c>
      <c r="J62" s="76">
        <v>554</v>
      </c>
      <c r="K62" s="76">
        <v>30.47</v>
      </c>
      <c r="L62" s="76">
        <v>0</v>
      </c>
      <c r="M62" s="76">
        <v>1.08</v>
      </c>
      <c r="N62" s="76">
        <v>7.0000000000000007E-2</v>
      </c>
    </row>
    <row r="63" spans="2:14">
      <c r="B63" t="s">
        <v>607</v>
      </c>
      <c r="C63" t="s">
        <v>608</v>
      </c>
      <c r="D63" t="s">
        <v>103</v>
      </c>
      <c r="E63" t="s">
        <v>126</v>
      </c>
      <c r="F63" t="s">
        <v>609</v>
      </c>
      <c r="G63" t="s">
        <v>313</v>
      </c>
      <c r="H63" t="s">
        <v>105</v>
      </c>
      <c r="I63" s="76">
        <v>66</v>
      </c>
      <c r="J63" s="76">
        <v>17260</v>
      </c>
      <c r="K63" s="76">
        <v>11.3916</v>
      </c>
      <c r="L63" s="76">
        <v>0</v>
      </c>
      <c r="M63" s="76">
        <v>0.4</v>
      </c>
      <c r="N63" s="76">
        <v>0.03</v>
      </c>
    </row>
    <row r="64" spans="2:14">
      <c r="B64" t="s">
        <v>610</v>
      </c>
      <c r="C64" t="s">
        <v>611</v>
      </c>
      <c r="D64" t="s">
        <v>103</v>
      </c>
      <c r="E64" t="s">
        <v>126</v>
      </c>
      <c r="F64" t="s">
        <v>612</v>
      </c>
      <c r="G64" t="s">
        <v>313</v>
      </c>
      <c r="H64" t="s">
        <v>105</v>
      </c>
      <c r="I64" s="76">
        <v>8317</v>
      </c>
      <c r="J64" s="76">
        <v>433.4</v>
      </c>
      <c r="K64" s="76">
        <v>36.045878000000002</v>
      </c>
      <c r="L64" s="76">
        <v>0.01</v>
      </c>
      <c r="M64" s="76">
        <v>1.27</v>
      </c>
      <c r="N64" s="76">
        <v>0.08</v>
      </c>
    </row>
    <row r="65" spans="2:14">
      <c r="B65" s="77" t="s">
        <v>613</v>
      </c>
      <c r="E65" s="16"/>
      <c r="F65" s="16"/>
      <c r="G65" s="16"/>
      <c r="I65" s="78">
        <v>0</v>
      </c>
      <c r="K65" s="78">
        <v>0</v>
      </c>
      <c r="M65" s="78">
        <v>0</v>
      </c>
      <c r="N65" s="78">
        <v>0</v>
      </c>
    </row>
    <row r="66" spans="2:14">
      <c r="B66" t="s">
        <v>213</v>
      </c>
      <c r="C66" t="s">
        <v>213</v>
      </c>
      <c r="E66" s="16"/>
      <c r="F66" s="16"/>
      <c r="G66" t="s">
        <v>213</v>
      </c>
      <c r="H66" t="s">
        <v>213</v>
      </c>
      <c r="I66" s="76">
        <v>0</v>
      </c>
      <c r="J66" s="76">
        <v>0</v>
      </c>
      <c r="K66" s="76">
        <v>0</v>
      </c>
      <c r="L66" s="76">
        <v>0</v>
      </c>
      <c r="M66" s="76">
        <v>0</v>
      </c>
      <c r="N66" s="76">
        <v>0</v>
      </c>
    </row>
    <row r="67" spans="2:14">
      <c r="B67" s="77" t="s">
        <v>218</v>
      </c>
      <c r="E67" s="16"/>
      <c r="F67" s="16"/>
      <c r="G67" s="16"/>
      <c r="I67" s="78">
        <v>3125</v>
      </c>
      <c r="K67" s="78">
        <v>412.13291704</v>
      </c>
      <c r="M67" s="78">
        <v>14.55</v>
      </c>
      <c r="N67" s="78">
        <v>0.97</v>
      </c>
    </row>
    <row r="68" spans="2:14">
      <c r="B68" s="77" t="s">
        <v>284</v>
      </c>
      <c r="E68" s="16"/>
      <c r="F68" s="16"/>
      <c r="G68" s="16"/>
      <c r="I68" s="78">
        <v>0</v>
      </c>
      <c r="K68" s="78">
        <v>0</v>
      </c>
      <c r="M68" s="78">
        <v>0</v>
      </c>
      <c r="N68" s="78">
        <v>0</v>
      </c>
    </row>
    <row r="69" spans="2:14">
      <c r="B69" t="s">
        <v>213</v>
      </c>
      <c r="C69" t="s">
        <v>213</v>
      </c>
      <c r="E69" s="16"/>
      <c r="F69" s="16"/>
      <c r="G69" t="s">
        <v>213</v>
      </c>
      <c r="H69" t="s">
        <v>213</v>
      </c>
      <c r="I69" s="76">
        <v>0</v>
      </c>
      <c r="J69" s="76">
        <v>0</v>
      </c>
      <c r="K69" s="76">
        <v>0</v>
      </c>
      <c r="L69" s="76">
        <v>0</v>
      </c>
      <c r="M69" s="76">
        <v>0</v>
      </c>
      <c r="N69" s="76">
        <v>0</v>
      </c>
    </row>
    <row r="70" spans="2:14">
      <c r="B70" s="77" t="s">
        <v>285</v>
      </c>
      <c r="E70" s="16"/>
      <c r="F70" s="16"/>
      <c r="G70" s="16"/>
      <c r="I70" s="78">
        <v>3125</v>
      </c>
      <c r="K70" s="78">
        <v>412.13291704</v>
      </c>
      <c r="M70" s="78">
        <v>14.55</v>
      </c>
      <c r="N70" s="78">
        <v>0.97</v>
      </c>
    </row>
    <row r="71" spans="2:14">
      <c r="B71" t="s">
        <v>614</v>
      </c>
      <c r="C71" t="s">
        <v>615</v>
      </c>
      <c r="D71" t="s">
        <v>443</v>
      </c>
      <c r="E71" t="s">
        <v>444</v>
      </c>
      <c r="F71" t="s">
        <v>616</v>
      </c>
      <c r="G71" t="s">
        <v>446</v>
      </c>
      <c r="H71" t="s">
        <v>109</v>
      </c>
      <c r="I71" s="76">
        <v>705</v>
      </c>
      <c r="J71" s="76">
        <v>1874</v>
      </c>
      <c r="K71" s="76">
        <v>46.1881032</v>
      </c>
      <c r="L71" s="76">
        <v>0</v>
      </c>
      <c r="M71" s="76">
        <v>1.63</v>
      </c>
      <c r="N71" s="76">
        <v>0.11</v>
      </c>
    </row>
    <row r="72" spans="2:14">
      <c r="B72" t="s">
        <v>617</v>
      </c>
      <c r="C72" t="s">
        <v>618</v>
      </c>
      <c r="D72" t="s">
        <v>443</v>
      </c>
      <c r="E72" t="s">
        <v>444</v>
      </c>
      <c r="F72" t="s">
        <v>619</v>
      </c>
      <c r="G72" t="s">
        <v>620</v>
      </c>
      <c r="H72" t="s">
        <v>109</v>
      </c>
      <c r="I72" s="76">
        <v>40</v>
      </c>
      <c r="J72" s="76">
        <v>24169</v>
      </c>
      <c r="K72" s="76">
        <v>33.797929600000003</v>
      </c>
      <c r="L72" s="76">
        <v>0</v>
      </c>
      <c r="M72" s="76">
        <v>1.19</v>
      </c>
      <c r="N72" s="76">
        <v>0.08</v>
      </c>
    </row>
    <row r="73" spans="2:14">
      <c r="B73" t="s">
        <v>621</v>
      </c>
      <c r="C73" t="s">
        <v>622</v>
      </c>
      <c r="D73" t="s">
        <v>443</v>
      </c>
      <c r="E73" t="s">
        <v>444</v>
      </c>
      <c r="F73" t="s">
        <v>623</v>
      </c>
      <c r="G73" t="s">
        <v>624</v>
      </c>
      <c r="H73" t="s">
        <v>109</v>
      </c>
      <c r="I73" s="76">
        <v>65</v>
      </c>
      <c r="J73" s="76">
        <v>9378</v>
      </c>
      <c r="K73" s="76">
        <v>21.310567200000001</v>
      </c>
      <c r="L73" s="76">
        <v>0</v>
      </c>
      <c r="M73" s="76">
        <v>0.75</v>
      </c>
      <c r="N73" s="76">
        <v>0.05</v>
      </c>
    </row>
    <row r="74" spans="2:14">
      <c r="B74" t="s">
        <v>625</v>
      </c>
      <c r="C74" t="s">
        <v>626</v>
      </c>
      <c r="D74" t="s">
        <v>443</v>
      </c>
      <c r="E74" t="s">
        <v>444</v>
      </c>
      <c r="F74" t="s">
        <v>627</v>
      </c>
      <c r="G74" t="s">
        <v>628</v>
      </c>
      <c r="H74" t="s">
        <v>109</v>
      </c>
      <c r="I74" s="76">
        <v>92</v>
      </c>
      <c r="J74" s="76">
        <v>6409</v>
      </c>
      <c r="K74" s="76">
        <v>20.613394880000001</v>
      </c>
      <c r="L74" s="76">
        <v>0</v>
      </c>
      <c r="M74" s="76">
        <v>0.73</v>
      </c>
      <c r="N74" s="76">
        <v>0.05</v>
      </c>
    </row>
    <row r="75" spans="2:14">
      <c r="B75" t="s">
        <v>629</v>
      </c>
      <c r="C75" t="s">
        <v>630</v>
      </c>
      <c r="D75" t="s">
        <v>443</v>
      </c>
      <c r="E75" t="s">
        <v>444</v>
      </c>
      <c r="F75" t="s">
        <v>631</v>
      </c>
      <c r="G75" t="s">
        <v>632</v>
      </c>
      <c r="H75" t="s">
        <v>109</v>
      </c>
      <c r="I75" s="76">
        <v>8</v>
      </c>
      <c r="J75" s="76">
        <v>96800</v>
      </c>
      <c r="K75" s="76">
        <v>27.073024</v>
      </c>
      <c r="L75" s="76">
        <v>0</v>
      </c>
      <c r="M75" s="76">
        <v>0.96</v>
      </c>
      <c r="N75" s="76">
        <v>0.06</v>
      </c>
    </row>
    <row r="76" spans="2:14">
      <c r="B76" t="s">
        <v>633</v>
      </c>
      <c r="C76" t="s">
        <v>634</v>
      </c>
      <c r="D76" t="s">
        <v>443</v>
      </c>
      <c r="E76" t="s">
        <v>444</v>
      </c>
      <c r="F76" t="s">
        <v>635</v>
      </c>
      <c r="G76" t="s">
        <v>632</v>
      </c>
      <c r="H76" t="s">
        <v>109</v>
      </c>
      <c r="I76" s="76">
        <v>672</v>
      </c>
      <c r="J76" s="76">
        <v>1935</v>
      </c>
      <c r="K76" s="76">
        <v>45.459187200000002</v>
      </c>
      <c r="L76" s="76">
        <v>0</v>
      </c>
      <c r="M76" s="76">
        <v>1.61</v>
      </c>
      <c r="N76" s="76">
        <v>0.11</v>
      </c>
    </row>
    <row r="77" spans="2:14">
      <c r="B77" t="s">
        <v>636</v>
      </c>
      <c r="C77" t="s">
        <v>637</v>
      </c>
      <c r="D77" t="s">
        <v>443</v>
      </c>
      <c r="E77" t="s">
        <v>444</v>
      </c>
      <c r="F77" t="s">
        <v>638</v>
      </c>
      <c r="G77" t="s">
        <v>639</v>
      </c>
      <c r="H77" t="s">
        <v>109</v>
      </c>
      <c r="I77" s="76">
        <v>567</v>
      </c>
      <c r="J77" s="76">
        <v>2986</v>
      </c>
      <c r="K77" s="76">
        <v>59.189447520000002</v>
      </c>
      <c r="L77" s="76">
        <v>0</v>
      </c>
      <c r="M77" s="76">
        <v>2.09</v>
      </c>
      <c r="N77" s="76">
        <v>0.14000000000000001</v>
      </c>
    </row>
    <row r="78" spans="2:14">
      <c r="B78" t="s">
        <v>640</v>
      </c>
      <c r="C78" t="s">
        <v>641</v>
      </c>
      <c r="D78" t="s">
        <v>443</v>
      </c>
      <c r="E78" t="s">
        <v>444</v>
      </c>
      <c r="F78" t="s">
        <v>642</v>
      </c>
      <c r="G78" t="s">
        <v>643</v>
      </c>
      <c r="H78" t="s">
        <v>109</v>
      </c>
      <c r="I78" s="76">
        <v>298</v>
      </c>
      <c r="J78" s="76">
        <v>4995</v>
      </c>
      <c r="K78" s="76">
        <v>52.038309599999998</v>
      </c>
      <c r="L78" s="76">
        <v>0</v>
      </c>
      <c r="M78" s="76">
        <v>1.84</v>
      </c>
      <c r="N78" s="76">
        <v>0.12</v>
      </c>
    </row>
    <row r="79" spans="2:14">
      <c r="B79" t="s">
        <v>644</v>
      </c>
      <c r="C79" t="s">
        <v>645</v>
      </c>
      <c r="D79" t="s">
        <v>646</v>
      </c>
      <c r="E79" t="s">
        <v>444</v>
      </c>
      <c r="F79" t="s">
        <v>647</v>
      </c>
      <c r="G79" t="s">
        <v>643</v>
      </c>
      <c r="H79" t="s">
        <v>109</v>
      </c>
      <c r="I79" s="76">
        <v>132</v>
      </c>
      <c r="J79" s="76">
        <v>5367</v>
      </c>
      <c r="K79" s="76">
        <v>24.76720224</v>
      </c>
      <c r="L79" s="76">
        <v>0</v>
      </c>
      <c r="M79" s="76">
        <v>0.87</v>
      </c>
      <c r="N79" s="76">
        <v>0.06</v>
      </c>
    </row>
    <row r="80" spans="2:14">
      <c r="B80" t="s">
        <v>648</v>
      </c>
      <c r="C80" t="s">
        <v>649</v>
      </c>
      <c r="D80" t="s">
        <v>646</v>
      </c>
      <c r="E80" t="s">
        <v>444</v>
      </c>
      <c r="F80" t="s">
        <v>650</v>
      </c>
      <c r="G80" t="s">
        <v>643</v>
      </c>
      <c r="H80" t="s">
        <v>109</v>
      </c>
      <c r="I80" s="76">
        <v>135</v>
      </c>
      <c r="J80" s="76">
        <v>6960</v>
      </c>
      <c r="K80" s="76">
        <v>32.848416</v>
      </c>
      <c r="L80" s="76">
        <v>0</v>
      </c>
      <c r="M80" s="76">
        <v>1.1599999999999999</v>
      </c>
      <c r="N80" s="76">
        <v>0.08</v>
      </c>
    </row>
    <row r="81" spans="2:14">
      <c r="B81" t="s">
        <v>651</v>
      </c>
      <c r="C81" t="s">
        <v>652</v>
      </c>
      <c r="D81" t="s">
        <v>443</v>
      </c>
      <c r="E81" t="s">
        <v>444</v>
      </c>
      <c r="F81" t="s">
        <v>653</v>
      </c>
      <c r="G81" t="s">
        <v>654</v>
      </c>
      <c r="H81" t="s">
        <v>109</v>
      </c>
      <c r="I81" s="76">
        <v>384</v>
      </c>
      <c r="J81" s="76">
        <v>2000</v>
      </c>
      <c r="K81" s="76">
        <v>26.84928</v>
      </c>
      <c r="L81" s="76">
        <v>0</v>
      </c>
      <c r="M81" s="76">
        <v>0.95</v>
      </c>
      <c r="N81" s="76">
        <v>0.06</v>
      </c>
    </row>
    <row r="82" spans="2:14">
      <c r="B82" t="s">
        <v>655</v>
      </c>
      <c r="C82" t="s">
        <v>656</v>
      </c>
      <c r="D82" t="s">
        <v>443</v>
      </c>
      <c r="E82" t="s">
        <v>444</v>
      </c>
      <c r="F82" t="s">
        <v>657</v>
      </c>
      <c r="G82" t="s">
        <v>504</v>
      </c>
      <c r="H82" t="s">
        <v>109</v>
      </c>
      <c r="I82" s="76">
        <v>27</v>
      </c>
      <c r="J82" s="76">
        <v>23305</v>
      </c>
      <c r="K82" s="76">
        <v>21.998055600000001</v>
      </c>
      <c r="L82" s="76">
        <v>0</v>
      </c>
      <c r="M82" s="76">
        <v>0.78</v>
      </c>
      <c r="N82" s="76">
        <v>0.05</v>
      </c>
    </row>
    <row r="83" spans="2:14">
      <c r="B83" t="s">
        <v>220</v>
      </c>
      <c r="E83" s="16"/>
      <c r="F83" s="16"/>
      <c r="G83" s="16"/>
    </row>
    <row r="84" spans="2:14">
      <c r="B84" t="s">
        <v>279</v>
      </c>
      <c r="E84" s="16"/>
      <c r="F84" s="16"/>
      <c r="G84" s="16"/>
    </row>
    <row r="85" spans="2:14">
      <c r="B85" t="s">
        <v>280</v>
      </c>
      <c r="E85" s="16"/>
      <c r="F85" s="16"/>
      <c r="G85" s="16"/>
    </row>
    <row r="86" spans="2:14">
      <c r="B86" t="s">
        <v>281</v>
      </c>
      <c r="E86" s="16"/>
      <c r="F86" s="16"/>
      <c r="G86" s="16"/>
    </row>
    <row r="87" spans="2:14">
      <c r="E87" s="16"/>
      <c r="F87" s="16"/>
      <c r="G87" s="16"/>
    </row>
    <row r="88" spans="2:14"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1123967</v>
      </c>
      <c r="I11" s="7"/>
      <c r="J11" s="75">
        <v>0</v>
      </c>
      <c r="K11" s="75">
        <v>15295.301982453</v>
      </c>
      <c r="L11" s="7"/>
      <c r="M11" s="75">
        <v>100</v>
      </c>
      <c r="N11" s="75">
        <v>35.96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1118630</v>
      </c>
      <c r="J12" s="78">
        <v>0</v>
      </c>
      <c r="K12" s="78">
        <v>13960.403068600001</v>
      </c>
      <c r="M12" s="78">
        <v>91.27</v>
      </c>
      <c r="N12" s="78">
        <v>32.82</v>
      </c>
    </row>
    <row r="13" spans="2:63">
      <c r="B13" s="77" t="s">
        <v>658</v>
      </c>
      <c r="D13" s="16"/>
      <c r="E13" s="16"/>
      <c r="F13" s="16"/>
      <c r="G13" s="16"/>
      <c r="H13" s="78">
        <v>99601</v>
      </c>
      <c r="J13" s="78">
        <v>0</v>
      </c>
      <c r="K13" s="78">
        <v>1134.286175</v>
      </c>
      <c r="M13" s="78">
        <v>7.42</v>
      </c>
      <c r="N13" s="78">
        <v>2.67</v>
      </c>
    </row>
    <row r="14" spans="2:63">
      <c r="B14" t="s">
        <v>659</v>
      </c>
      <c r="C14" t="s">
        <v>660</v>
      </c>
      <c r="D14" t="s">
        <v>103</v>
      </c>
      <c r="E14" t="s">
        <v>661</v>
      </c>
      <c r="F14" t="s">
        <v>662</v>
      </c>
      <c r="G14" t="s">
        <v>105</v>
      </c>
      <c r="H14" s="76">
        <v>7000</v>
      </c>
      <c r="I14" s="76">
        <v>1637</v>
      </c>
      <c r="J14" s="76">
        <v>0</v>
      </c>
      <c r="K14" s="76">
        <v>114.59</v>
      </c>
      <c r="L14" s="76">
        <v>0.01</v>
      </c>
      <c r="M14" s="76">
        <v>0.75</v>
      </c>
      <c r="N14" s="76">
        <v>0.27</v>
      </c>
    </row>
    <row r="15" spans="2:63">
      <c r="B15" t="s">
        <v>663</v>
      </c>
      <c r="C15" t="s">
        <v>664</v>
      </c>
      <c r="D15" t="s">
        <v>103</v>
      </c>
      <c r="E15" t="s">
        <v>665</v>
      </c>
      <c r="F15" t="s">
        <v>662</v>
      </c>
      <c r="G15" t="s">
        <v>105</v>
      </c>
      <c r="H15" s="76">
        <v>19785</v>
      </c>
      <c r="I15" s="76">
        <v>95.1</v>
      </c>
      <c r="J15" s="76">
        <v>0</v>
      </c>
      <c r="K15" s="76">
        <v>18.815535000000001</v>
      </c>
      <c r="L15" s="76">
        <v>0</v>
      </c>
      <c r="M15" s="76">
        <v>0.12</v>
      </c>
      <c r="N15" s="76">
        <v>0.04</v>
      </c>
    </row>
    <row r="16" spans="2:63">
      <c r="B16" t="s">
        <v>666</v>
      </c>
      <c r="C16" t="s">
        <v>667</v>
      </c>
      <c r="D16" t="s">
        <v>103</v>
      </c>
      <c r="E16" t="s">
        <v>668</v>
      </c>
      <c r="F16" t="s">
        <v>662</v>
      </c>
      <c r="G16" t="s">
        <v>105</v>
      </c>
      <c r="H16" s="76">
        <v>56527</v>
      </c>
      <c r="I16" s="76">
        <v>1436</v>
      </c>
      <c r="J16" s="76">
        <v>0</v>
      </c>
      <c r="K16" s="76">
        <v>811.72771999999998</v>
      </c>
      <c r="L16" s="76">
        <v>0.02</v>
      </c>
      <c r="M16" s="76">
        <v>5.31</v>
      </c>
      <c r="N16" s="76">
        <v>1.91</v>
      </c>
    </row>
    <row r="17" spans="2:14">
      <c r="B17" t="s">
        <v>669</v>
      </c>
      <c r="C17" t="s">
        <v>670</v>
      </c>
      <c r="D17" t="s">
        <v>103</v>
      </c>
      <c r="E17" t="s">
        <v>671</v>
      </c>
      <c r="F17" t="s">
        <v>662</v>
      </c>
      <c r="G17" t="s">
        <v>105</v>
      </c>
      <c r="H17" s="76">
        <v>1279</v>
      </c>
      <c r="I17" s="76">
        <v>6668</v>
      </c>
      <c r="J17" s="76">
        <v>0</v>
      </c>
      <c r="K17" s="76">
        <v>85.283720000000002</v>
      </c>
      <c r="L17" s="76">
        <v>0.01</v>
      </c>
      <c r="M17" s="76">
        <v>0.56000000000000005</v>
      </c>
      <c r="N17" s="76">
        <v>0.2</v>
      </c>
    </row>
    <row r="18" spans="2:14">
      <c r="B18" t="s">
        <v>672</v>
      </c>
      <c r="C18" t="s">
        <v>673</v>
      </c>
      <c r="D18" t="s">
        <v>103</v>
      </c>
      <c r="E18" t="s">
        <v>674</v>
      </c>
      <c r="F18" t="s">
        <v>662</v>
      </c>
      <c r="G18" t="s">
        <v>105</v>
      </c>
      <c r="H18" s="76">
        <v>15010</v>
      </c>
      <c r="I18" s="76">
        <v>692</v>
      </c>
      <c r="J18" s="76">
        <v>0</v>
      </c>
      <c r="K18" s="76">
        <v>103.86920000000001</v>
      </c>
      <c r="L18" s="76">
        <v>0</v>
      </c>
      <c r="M18" s="76">
        <v>0.68</v>
      </c>
      <c r="N18" s="76">
        <v>0.24</v>
      </c>
    </row>
    <row r="19" spans="2:14">
      <c r="B19" s="77" t="s">
        <v>675</v>
      </c>
      <c r="D19" s="16"/>
      <c r="E19" s="16"/>
      <c r="F19" s="16"/>
      <c r="G19" s="16"/>
      <c r="H19" s="78">
        <v>786267</v>
      </c>
      <c r="J19" s="78">
        <v>0</v>
      </c>
      <c r="K19" s="78">
        <v>5281.1303760999999</v>
      </c>
      <c r="M19" s="78">
        <v>34.53</v>
      </c>
      <c r="N19" s="78">
        <v>12.42</v>
      </c>
    </row>
    <row r="20" spans="2:14">
      <c r="B20" t="s">
        <v>676</v>
      </c>
      <c r="C20" t="s">
        <v>677</v>
      </c>
      <c r="D20" t="s">
        <v>103</v>
      </c>
      <c r="E20" t="s">
        <v>661</v>
      </c>
      <c r="F20" t="s">
        <v>662</v>
      </c>
      <c r="G20" t="s">
        <v>109</v>
      </c>
      <c r="H20" s="76">
        <v>4148</v>
      </c>
      <c r="I20" s="76">
        <v>2064</v>
      </c>
      <c r="J20" s="76">
        <v>0</v>
      </c>
      <c r="K20" s="76">
        <v>85.614720000000005</v>
      </c>
      <c r="L20" s="76">
        <v>0</v>
      </c>
      <c r="M20" s="76">
        <v>0.56000000000000005</v>
      </c>
      <c r="N20" s="76">
        <v>0.2</v>
      </c>
    </row>
    <row r="21" spans="2:14">
      <c r="B21" t="s">
        <v>678</v>
      </c>
      <c r="C21" t="s">
        <v>679</v>
      </c>
      <c r="D21" t="s">
        <v>103</v>
      </c>
      <c r="E21" t="s">
        <v>661</v>
      </c>
      <c r="F21" t="s">
        <v>662</v>
      </c>
      <c r="G21" t="s">
        <v>105</v>
      </c>
      <c r="H21" s="76">
        <v>7765</v>
      </c>
      <c r="I21" s="76">
        <v>1212</v>
      </c>
      <c r="J21" s="76">
        <v>0</v>
      </c>
      <c r="K21" s="76">
        <v>94.111800000000002</v>
      </c>
      <c r="L21" s="76">
        <v>0.05</v>
      </c>
      <c r="M21" s="76">
        <v>0.62</v>
      </c>
      <c r="N21" s="76">
        <v>0.22</v>
      </c>
    </row>
    <row r="22" spans="2:14">
      <c r="B22" t="s">
        <v>680</v>
      </c>
      <c r="C22" t="s">
        <v>681</v>
      </c>
      <c r="D22" t="s">
        <v>103</v>
      </c>
      <c r="E22" t="s">
        <v>661</v>
      </c>
      <c r="F22" t="s">
        <v>662</v>
      </c>
      <c r="G22" t="s">
        <v>105</v>
      </c>
      <c r="H22" s="76">
        <v>14166</v>
      </c>
      <c r="I22" s="76">
        <v>2661</v>
      </c>
      <c r="J22" s="76">
        <v>0</v>
      </c>
      <c r="K22" s="76">
        <v>376.95726000000002</v>
      </c>
      <c r="L22" s="76">
        <v>0.01</v>
      </c>
      <c r="M22" s="76">
        <v>2.46</v>
      </c>
      <c r="N22" s="76">
        <v>0.89</v>
      </c>
    </row>
    <row r="23" spans="2:14">
      <c r="B23" t="s">
        <v>682</v>
      </c>
      <c r="C23" t="s">
        <v>683</v>
      </c>
      <c r="D23" t="s">
        <v>103</v>
      </c>
      <c r="E23" t="s">
        <v>668</v>
      </c>
      <c r="F23" t="s">
        <v>662</v>
      </c>
      <c r="G23" t="s">
        <v>105</v>
      </c>
      <c r="H23" s="76">
        <v>3532</v>
      </c>
      <c r="I23" s="76">
        <v>3923</v>
      </c>
      <c r="J23" s="76">
        <v>0</v>
      </c>
      <c r="K23" s="76">
        <v>138.56036</v>
      </c>
      <c r="L23" s="76">
        <v>0.02</v>
      </c>
      <c r="M23" s="76">
        <v>0.91</v>
      </c>
      <c r="N23" s="76">
        <v>0.33</v>
      </c>
    </row>
    <row r="24" spans="2:14">
      <c r="B24" t="s">
        <v>684</v>
      </c>
      <c r="C24" t="s">
        <v>685</v>
      </c>
      <c r="D24" t="s">
        <v>103</v>
      </c>
      <c r="E24" t="s">
        <v>668</v>
      </c>
      <c r="F24" t="s">
        <v>662</v>
      </c>
      <c r="G24" t="s">
        <v>105</v>
      </c>
      <c r="H24" s="76">
        <v>1559</v>
      </c>
      <c r="I24" s="76">
        <v>11980</v>
      </c>
      <c r="J24" s="76">
        <v>0</v>
      </c>
      <c r="K24" s="76">
        <v>186.76820000000001</v>
      </c>
      <c r="L24" s="76">
        <v>0.01</v>
      </c>
      <c r="M24" s="76">
        <v>1.22</v>
      </c>
      <c r="N24" s="76">
        <v>0.44</v>
      </c>
    </row>
    <row r="25" spans="2:14">
      <c r="B25" t="s">
        <v>686</v>
      </c>
      <c r="C25" t="s">
        <v>687</v>
      </c>
      <c r="D25" t="s">
        <v>103</v>
      </c>
      <c r="E25" t="s">
        <v>668</v>
      </c>
      <c r="F25" t="s">
        <v>662</v>
      </c>
      <c r="G25" t="s">
        <v>105</v>
      </c>
      <c r="H25" s="76">
        <v>10421</v>
      </c>
      <c r="I25" s="76">
        <v>3961</v>
      </c>
      <c r="J25" s="76">
        <v>0</v>
      </c>
      <c r="K25" s="76">
        <v>412.77580999999998</v>
      </c>
      <c r="L25" s="76">
        <v>0.02</v>
      </c>
      <c r="M25" s="76">
        <v>2.7</v>
      </c>
      <c r="N25" s="76">
        <v>0.97</v>
      </c>
    </row>
    <row r="26" spans="2:14">
      <c r="B26" t="s">
        <v>688</v>
      </c>
      <c r="C26" t="s">
        <v>689</v>
      </c>
      <c r="D26" t="s">
        <v>103</v>
      </c>
      <c r="E26" t="s">
        <v>668</v>
      </c>
      <c r="F26" t="s">
        <v>662</v>
      </c>
      <c r="G26" t="s">
        <v>105</v>
      </c>
      <c r="H26" s="76">
        <v>361</v>
      </c>
      <c r="I26" s="76">
        <v>27160</v>
      </c>
      <c r="J26" s="76">
        <v>0</v>
      </c>
      <c r="K26" s="76">
        <v>98.047600000000003</v>
      </c>
      <c r="L26" s="76">
        <v>0</v>
      </c>
      <c r="M26" s="76">
        <v>0.64</v>
      </c>
      <c r="N26" s="76">
        <v>0.23</v>
      </c>
    </row>
    <row r="27" spans="2:14">
      <c r="B27" t="s">
        <v>690</v>
      </c>
      <c r="C27" t="s">
        <v>691</v>
      </c>
      <c r="D27" t="s">
        <v>103</v>
      </c>
      <c r="E27" t="s">
        <v>671</v>
      </c>
      <c r="F27" t="s">
        <v>662</v>
      </c>
      <c r="G27" t="s">
        <v>109</v>
      </c>
      <c r="H27" s="76">
        <v>821</v>
      </c>
      <c r="I27" s="76">
        <v>8645</v>
      </c>
      <c r="J27" s="76">
        <v>0</v>
      </c>
      <c r="K27" s="76">
        <v>70.975449999999995</v>
      </c>
      <c r="L27" s="76">
        <v>0</v>
      </c>
      <c r="M27" s="76">
        <v>0.46</v>
      </c>
      <c r="N27" s="76">
        <v>0.17</v>
      </c>
    </row>
    <row r="28" spans="2:14">
      <c r="B28" t="s">
        <v>692</v>
      </c>
      <c r="C28" t="s">
        <v>693</v>
      </c>
      <c r="D28" t="s">
        <v>103</v>
      </c>
      <c r="E28" t="s">
        <v>671</v>
      </c>
      <c r="F28" t="s">
        <v>662</v>
      </c>
      <c r="G28" t="s">
        <v>105</v>
      </c>
      <c r="H28" s="76">
        <v>1302</v>
      </c>
      <c r="I28" s="76">
        <v>2684</v>
      </c>
      <c r="J28" s="76">
        <v>0</v>
      </c>
      <c r="K28" s="76">
        <v>34.945680000000003</v>
      </c>
      <c r="L28" s="76">
        <v>0</v>
      </c>
      <c r="M28" s="76">
        <v>0.23</v>
      </c>
      <c r="N28" s="76">
        <v>0.08</v>
      </c>
    </row>
    <row r="29" spans="2:14">
      <c r="B29" t="s">
        <v>694</v>
      </c>
      <c r="C29" t="s">
        <v>695</v>
      </c>
      <c r="D29" t="s">
        <v>103</v>
      </c>
      <c r="E29" t="s">
        <v>671</v>
      </c>
      <c r="F29" t="s">
        <v>662</v>
      </c>
      <c r="G29" t="s">
        <v>105</v>
      </c>
      <c r="H29" s="76">
        <v>2848</v>
      </c>
      <c r="I29" s="76">
        <v>2394</v>
      </c>
      <c r="J29" s="76">
        <v>0</v>
      </c>
      <c r="K29" s="76">
        <v>68.181120000000007</v>
      </c>
      <c r="L29" s="76">
        <v>0</v>
      </c>
      <c r="M29" s="76">
        <v>0.45</v>
      </c>
      <c r="N29" s="76">
        <v>0.16</v>
      </c>
    </row>
    <row r="30" spans="2:14">
      <c r="B30" t="s">
        <v>696</v>
      </c>
      <c r="C30" t="s">
        <v>697</v>
      </c>
      <c r="D30" t="s">
        <v>103</v>
      </c>
      <c r="E30" t="s">
        <v>671</v>
      </c>
      <c r="F30" t="s">
        <v>662</v>
      </c>
      <c r="G30" t="s">
        <v>105</v>
      </c>
      <c r="H30" s="76">
        <v>531</v>
      </c>
      <c r="I30" s="76">
        <v>8683</v>
      </c>
      <c r="J30" s="76">
        <v>0</v>
      </c>
      <c r="K30" s="76">
        <v>46.106729999999999</v>
      </c>
      <c r="L30" s="76">
        <v>0.02</v>
      </c>
      <c r="M30" s="76">
        <v>0.3</v>
      </c>
      <c r="N30" s="76">
        <v>0.11</v>
      </c>
    </row>
    <row r="31" spans="2:14">
      <c r="B31" t="s">
        <v>698</v>
      </c>
      <c r="C31" t="s">
        <v>699</v>
      </c>
      <c r="D31" t="s">
        <v>103</v>
      </c>
      <c r="E31" t="s">
        <v>674</v>
      </c>
      <c r="F31" t="s">
        <v>662</v>
      </c>
      <c r="G31" t="s">
        <v>105</v>
      </c>
      <c r="H31" s="76">
        <v>6233</v>
      </c>
      <c r="I31" s="76">
        <v>12000</v>
      </c>
      <c r="J31" s="76">
        <v>0</v>
      </c>
      <c r="K31" s="76">
        <v>747.96</v>
      </c>
      <c r="L31" s="76">
        <v>0.06</v>
      </c>
      <c r="M31" s="76">
        <v>4.8899999999999997</v>
      </c>
      <c r="N31" s="76">
        <v>1.76</v>
      </c>
    </row>
    <row r="32" spans="2:14">
      <c r="B32" t="s">
        <v>700</v>
      </c>
      <c r="C32" t="s">
        <v>701</v>
      </c>
      <c r="D32" t="s">
        <v>103</v>
      </c>
      <c r="E32" t="s">
        <v>674</v>
      </c>
      <c r="F32" t="s">
        <v>662</v>
      </c>
      <c r="G32" t="s">
        <v>105</v>
      </c>
      <c r="H32" s="76">
        <v>2535</v>
      </c>
      <c r="I32" s="76">
        <v>1439</v>
      </c>
      <c r="J32" s="76">
        <v>0</v>
      </c>
      <c r="K32" s="76">
        <v>36.478650000000002</v>
      </c>
      <c r="L32" s="76">
        <v>0</v>
      </c>
      <c r="M32" s="76">
        <v>0.24</v>
      </c>
      <c r="N32" s="76">
        <v>0.09</v>
      </c>
    </row>
    <row r="33" spans="2:14">
      <c r="B33" t="s">
        <v>702</v>
      </c>
      <c r="C33" t="s">
        <v>703</v>
      </c>
      <c r="D33" t="s">
        <v>103</v>
      </c>
      <c r="E33" t="s">
        <v>674</v>
      </c>
      <c r="F33" t="s">
        <v>662</v>
      </c>
      <c r="G33" t="s">
        <v>105</v>
      </c>
      <c r="H33" s="76">
        <v>2270</v>
      </c>
      <c r="I33" s="76">
        <v>5663</v>
      </c>
      <c r="J33" s="76">
        <v>0</v>
      </c>
      <c r="K33" s="76">
        <v>128.55009999999999</v>
      </c>
      <c r="L33" s="76">
        <v>0.01</v>
      </c>
      <c r="M33" s="76">
        <v>0.84</v>
      </c>
      <c r="N33" s="76">
        <v>0.3</v>
      </c>
    </row>
    <row r="34" spans="2:14">
      <c r="B34" t="s">
        <v>704</v>
      </c>
      <c r="C34" t="s">
        <v>705</v>
      </c>
      <c r="D34" t="s">
        <v>103</v>
      </c>
      <c r="E34" t="s">
        <v>674</v>
      </c>
      <c r="F34" t="s">
        <v>662</v>
      </c>
      <c r="G34" t="s">
        <v>109</v>
      </c>
      <c r="H34" s="76">
        <v>5079</v>
      </c>
      <c r="I34" s="76">
        <v>1028</v>
      </c>
      <c r="J34" s="76">
        <v>0</v>
      </c>
      <c r="K34" s="76">
        <v>52.212119999999999</v>
      </c>
      <c r="L34" s="76">
        <v>0.01</v>
      </c>
      <c r="M34" s="76">
        <v>0.34</v>
      </c>
      <c r="N34" s="76">
        <v>0.12</v>
      </c>
    </row>
    <row r="35" spans="2:14">
      <c r="B35" t="s">
        <v>706</v>
      </c>
      <c r="C35" t="s">
        <v>707</v>
      </c>
      <c r="D35" t="s">
        <v>103</v>
      </c>
      <c r="E35" t="s">
        <v>674</v>
      </c>
      <c r="F35" t="s">
        <v>662</v>
      </c>
      <c r="G35" t="s">
        <v>105</v>
      </c>
      <c r="H35" s="76">
        <v>67153</v>
      </c>
      <c r="I35" s="76">
        <v>208</v>
      </c>
      <c r="J35" s="76">
        <v>0</v>
      </c>
      <c r="K35" s="76">
        <v>139.67823999999999</v>
      </c>
      <c r="L35" s="76">
        <v>0.04</v>
      </c>
      <c r="M35" s="76">
        <v>0.91</v>
      </c>
      <c r="N35" s="76">
        <v>0.33</v>
      </c>
    </row>
    <row r="36" spans="2:14">
      <c r="B36" t="s">
        <v>708</v>
      </c>
      <c r="C36" t="s">
        <v>709</v>
      </c>
      <c r="D36" t="s">
        <v>103</v>
      </c>
      <c r="E36" t="s">
        <v>674</v>
      </c>
      <c r="F36" t="s">
        <v>662</v>
      </c>
      <c r="G36" t="s">
        <v>105</v>
      </c>
      <c r="H36" s="76">
        <v>1803</v>
      </c>
      <c r="I36" s="76">
        <v>9995</v>
      </c>
      <c r="J36" s="76">
        <v>0</v>
      </c>
      <c r="K36" s="76">
        <v>180.20984999999999</v>
      </c>
      <c r="L36" s="76">
        <v>0.05</v>
      </c>
      <c r="M36" s="76">
        <v>1.18</v>
      </c>
      <c r="N36" s="76">
        <v>0.42</v>
      </c>
    </row>
    <row r="37" spans="2:14">
      <c r="B37" t="s">
        <v>710</v>
      </c>
      <c r="C37" t="s">
        <v>711</v>
      </c>
      <c r="D37" t="s">
        <v>103</v>
      </c>
      <c r="E37" t="s">
        <v>674</v>
      </c>
      <c r="F37" t="s">
        <v>662</v>
      </c>
      <c r="G37" t="s">
        <v>105</v>
      </c>
      <c r="H37" s="76">
        <v>652471</v>
      </c>
      <c r="I37" s="76">
        <v>356.91</v>
      </c>
      <c r="J37" s="76">
        <v>0</v>
      </c>
      <c r="K37" s="76">
        <v>2328.7342460999998</v>
      </c>
      <c r="L37" s="76">
        <v>0.15</v>
      </c>
      <c r="M37" s="76">
        <v>15.23</v>
      </c>
      <c r="N37" s="76">
        <v>5.47</v>
      </c>
    </row>
    <row r="38" spans="2:14">
      <c r="B38" t="s">
        <v>712</v>
      </c>
      <c r="C38" t="s">
        <v>713</v>
      </c>
      <c r="D38" t="s">
        <v>103</v>
      </c>
      <c r="E38" t="s">
        <v>674</v>
      </c>
      <c r="F38" t="s">
        <v>662</v>
      </c>
      <c r="G38" t="s">
        <v>105</v>
      </c>
      <c r="H38" s="76">
        <v>1269</v>
      </c>
      <c r="I38" s="76">
        <v>4276</v>
      </c>
      <c r="J38" s="76">
        <v>0</v>
      </c>
      <c r="K38" s="76">
        <v>54.262439999999998</v>
      </c>
      <c r="L38" s="76">
        <v>0.02</v>
      </c>
      <c r="M38" s="76">
        <v>0.35</v>
      </c>
      <c r="N38" s="76">
        <v>0.13</v>
      </c>
    </row>
    <row r="39" spans="2:14">
      <c r="B39" s="77" t="s">
        <v>714</v>
      </c>
      <c r="D39" s="16"/>
      <c r="E39" s="16"/>
      <c r="F39" s="16"/>
      <c r="G39" s="16"/>
      <c r="H39" s="78">
        <v>232762</v>
      </c>
      <c r="J39" s="78">
        <v>0</v>
      </c>
      <c r="K39" s="78">
        <v>7544.9865175000004</v>
      </c>
      <c r="M39" s="78">
        <v>49.33</v>
      </c>
      <c r="N39" s="78">
        <v>17.739999999999998</v>
      </c>
    </row>
    <row r="40" spans="2:14">
      <c r="B40" t="s">
        <v>715</v>
      </c>
      <c r="C40" t="s">
        <v>716</v>
      </c>
      <c r="D40" t="s">
        <v>103</v>
      </c>
      <c r="E40" t="s">
        <v>668</v>
      </c>
      <c r="F40" t="s">
        <v>662</v>
      </c>
      <c r="G40" t="s">
        <v>105</v>
      </c>
      <c r="H40" s="76">
        <v>36002</v>
      </c>
      <c r="I40" s="76">
        <v>3241.92</v>
      </c>
      <c r="J40" s="76">
        <v>0</v>
      </c>
      <c r="K40" s="76">
        <v>1167.1560383999999</v>
      </c>
      <c r="L40" s="76">
        <v>0.12</v>
      </c>
      <c r="M40" s="76">
        <v>7.63</v>
      </c>
      <c r="N40" s="76">
        <v>2.74</v>
      </c>
    </row>
    <row r="41" spans="2:14">
      <c r="B41" t="s">
        <v>717</v>
      </c>
      <c r="C41" t="s">
        <v>718</v>
      </c>
      <c r="D41" t="s">
        <v>103</v>
      </c>
      <c r="E41" t="s">
        <v>668</v>
      </c>
      <c r="F41" t="s">
        <v>662</v>
      </c>
      <c r="G41" t="s">
        <v>105</v>
      </c>
      <c r="H41" s="76">
        <v>37382</v>
      </c>
      <c r="I41" s="76">
        <v>3334.9</v>
      </c>
      <c r="J41" s="76">
        <v>0</v>
      </c>
      <c r="K41" s="76">
        <v>1246.6523179999999</v>
      </c>
      <c r="L41" s="76">
        <v>0.19</v>
      </c>
      <c r="M41" s="76">
        <v>8.15</v>
      </c>
      <c r="N41" s="76">
        <v>2.93</v>
      </c>
    </row>
    <row r="42" spans="2:14">
      <c r="B42" t="s">
        <v>719</v>
      </c>
      <c r="C42" t="s">
        <v>720</v>
      </c>
      <c r="D42" t="s">
        <v>103</v>
      </c>
      <c r="E42" t="s">
        <v>671</v>
      </c>
      <c r="F42" t="s">
        <v>662</v>
      </c>
      <c r="G42" t="s">
        <v>105</v>
      </c>
      <c r="H42" s="76">
        <v>62105</v>
      </c>
      <c r="I42" s="76">
        <v>3120.21</v>
      </c>
      <c r="J42" s="76">
        <v>0</v>
      </c>
      <c r="K42" s="76">
        <v>1937.8064205000001</v>
      </c>
      <c r="L42" s="76">
        <v>0.37</v>
      </c>
      <c r="M42" s="76">
        <v>12.67</v>
      </c>
      <c r="N42" s="76">
        <v>4.5599999999999996</v>
      </c>
    </row>
    <row r="43" spans="2:14">
      <c r="B43" t="s">
        <v>721</v>
      </c>
      <c r="C43" t="s">
        <v>722</v>
      </c>
      <c r="D43" t="s">
        <v>103</v>
      </c>
      <c r="E43" t="s">
        <v>671</v>
      </c>
      <c r="F43" t="s">
        <v>662</v>
      </c>
      <c r="G43" t="s">
        <v>105</v>
      </c>
      <c r="H43" s="76">
        <v>29468</v>
      </c>
      <c r="I43" s="76">
        <v>3226.34</v>
      </c>
      <c r="J43" s="76">
        <v>0</v>
      </c>
      <c r="K43" s="76">
        <v>950.73787119999997</v>
      </c>
      <c r="L43" s="76">
        <v>0.02</v>
      </c>
      <c r="M43" s="76">
        <v>6.22</v>
      </c>
      <c r="N43" s="76">
        <v>2.2400000000000002</v>
      </c>
    </row>
    <row r="44" spans="2:14">
      <c r="B44" t="s">
        <v>723</v>
      </c>
      <c r="C44" t="s">
        <v>724</v>
      </c>
      <c r="D44" t="s">
        <v>103</v>
      </c>
      <c r="E44" t="s">
        <v>671</v>
      </c>
      <c r="F44" t="s">
        <v>662</v>
      </c>
      <c r="G44" t="s">
        <v>105</v>
      </c>
      <c r="H44" s="76">
        <v>28497</v>
      </c>
      <c r="I44" s="76">
        <v>3156.65</v>
      </c>
      <c r="J44" s="76">
        <v>0</v>
      </c>
      <c r="K44" s="76">
        <v>899.55055049999999</v>
      </c>
      <c r="L44" s="76">
        <v>0.02</v>
      </c>
      <c r="M44" s="76">
        <v>5.88</v>
      </c>
      <c r="N44" s="76">
        <v>2.11</v>
      </c>
    </row>
    <row r="45" spans="2:14">
      <c r="B45" t="s">
        <v>725</v>
      </c>
      <c r="C45" t="s">
        <v>726</v>
      </c>
      <c r="D45" t="s">
        <v>103</v>
      </c>
      <c r="E45" t="s">
        <v>671</v>
      </c>
      <c r="F45" t="s">
        <v>662</v>
      </c>
      <c r="G45" t="s">
        <v>105</v>
      </c>
      <c r="H45" s="76">
        <v>14999</v>
      </c>
      <c r="I45" s="76">
        <v>3554.87</v>
      </c>
      <c r="J45" s="76">
        <v>0</v>
      </c>
      <c r="K45" s="76">
        <v>533.19495129999996</v>
      </c>
      <c r="L45" s="76">
        <v>7.0000000000000007E-2</v>
      </c>
      <c r="M45" s="76">
        <v>3.49</v>
      </c>
      <c r="N45" s="76">
        <v>1.25</v>
      </c>
    </row>
    <row r="46" spans="2:14">
      <c r="B46" t="s">
        <v>727</v>
      </c>
      <c r="C46" t="s">
        <v>728</v>
      </c>
      <c r="D46" t="s">
        <v>103</v>
      </c>
      <c r="E46" t="s">
        <v>674</v>
      </c>
      <c r="F46" t="s">
        <v>662</v>
      </c>
      <c r="G46" t="s">
        <v>105</v>
      </c>
      <c r="H46" s="76">
        <v>24309</v>
      </c>
      <c r="I46" s="76">
        <v>3331.64</v>
      </c>
      <c r="J46" s="76">
        <v>0</v>
      </c>
      <c r="K46" s="76">
        <v>809.88836760000004</v>
      </c>
      <c r="L46" s="76">
        <v>0.13</v>
      </c>
      <c r="M46" s="76">
        <v>5.3</v>
      </c>
      <c r="N46" s="76">
        <v>1.9</v>
      </c>
    </row>
    <row r="47" spans="2:14">
      <c r="B47" s="77" t="s">
        <v>729</v>
      </c>
      <c r="D47" s="16"/>
      <c r="E47" s="16"/>
      <c r="F47" s="16"/>
      <c r="G47" s="16"/>
      <c r="H47" s="78">
        <v>0</v>
      </c>
      <c r="J47" s="78">
        <v>0</v>
      </c>
      <c r="K47" s="78">
        <v>0</v>
      </c>
      <c r="M47" s="78">
        <v>0</v>
      </c>
      <c r="N47" s="78">
        <v>0</v>
      </c>
    </row>
    <row r="48" spans="2:14">
      <c r="B48" t="s">
        <v>213</v>
      </c>
      <c r="C48" t="s">
        <v>213</v>
      </c>
      <c r="D48" s="16"/>
      <c r="E48" s="16"/>
      <c r="F48" t="s">
        <v>213</v>
      </c>
      <c r="G48" t="s">
        <v>213</v>
      </c>
      <c r="H48" s="76">
        <v>0</v>
      </c>
      <c r="I48" s="76">
        <v>0</v>
      </c>
      <c r="K48" s="76">
        <v>0</v>
      </c>
      <c r="L48" s="76">
        <v>0</v>
      </c>
      <c r="M48" s="76">
        <v>0</v>
      </c>
      <c r="N48" s="76">
        <v>0</v>
      </c>
    </row>
    <row r="49" spans="2:14">
      <c r="B49" s="77" t="s">
        <v>440</v>
      </c>
      <c r="D49" s="16"/>
      <c r="E49" s="16"/>
      <c r="F49" s="16"/>
      <c r="G49" s="16"/>
      <c r="H49" s="78">
        <v>0</v>
      </c>
      <c r="J49" s="78">
        <v>0</v>
      </c>
      <c r="K49" s="78">
        <v>0</v>
      </c>
      <c r="M49" s="78">
        <v>0</v>
      </c>
      <c r="N49" s="78">
        <v>0</v>
      </c>
    </row>
    <row r="50" spans="2:14">
      <c r="B50" t="s">
        <v>213</v>
      </c>
      <c r="C50" t="s">
        <v>213</v>
      </c>
      <c r="D50" s="16"/>
      <c r="E50" s="16"/>
      <c r="F50" t="s">
        <v>213</v>
      </c>
      <c r="G50" t="s">
        <v>213</v>
      </c>
      <c r="H50" s="76">
        <v>0</v>
      </c>
      <c r="I50" s="76">
        <v>0</v>
      </c>
      <c r="K50" s="76">
        <v>0</v>
      </c>
      <c r="L50" s="76">
        <v>0</v>
      </c>
      <c r="M50" s="76">
        <v>0</v>
      </c>
      <c r="N50" s="76">
        <v>0</v>
      </c>
    </row>
    <row r="51" spans="2:14">
      <c r="B51" s="77" t="s">
        <v>730</v>
      </c>
      <c r="D51" s="16"/>
      <c r="E51" s="16"/>
      <c r="F51" s="16"/>
      <c r="G51" s="16"/>
      <c r="H51" s="78">
        <v>0</v>
      </c>
      <c r="J51" s="78">
        <v>0</v>
      </c>
      <c r="K51" s="78">
        <v>0</v>
      </c>
      <c r="M51" s="78">
        <v>0</v>
      </c>
      <c r="N51" s="78">
        <v>0</v>
      </c>
    </row>
    <row r="52" spans="2:14">
      <c r="B52" t="s">
        <v>213</v>
      </c>
      <c r="C52" t="s">
        <v>213</v>
      </c>
      <c r="D52" s="16"/>
      <c r="E52" s="16"/>
      <c r="F52" t="s">
        <v>213</v>
      </c>
      <c r="G52" t="s">
        <v>213</v>
      </c>
      <c r="H52" s="76">
        <v>0</v>
      </c>
      <c r="I52" s="76">
        <v>0</v>
      </c>
      <c r="K52" s="76">
        <v>0</v>
      </c>
      <c r="L52" s="76">
        <v>0</v>
      </c>
      <c r="M52" s="76">
        <v>0</v>
      </c>
      <c r="N52" s="76">
        <v>0</v>
      </c>
    </row>
    <row r="53" spans="2:14">
      <c r="B53" s="77" t="s">
        <v>218</v>
      </c>
      <c r="D53" s="16"/>
      <c r="E53" s="16"/>
      <c r="F53" s="16"/>
      <c r="G53" s="16"/>
      <c r="H53" s="78">
        <v>5337</v>
      </c>
      <c r="J53" s="78">
        <v>0</v>
      </c>
      <c r="K53" s="78">
        <v>1334.8989138530001</v>
      </c>
      <c r="M53" s="78">
        <v>8.73</v>
      </c>
      <c r="N53" s="78">
        <v>3.14</v>
      </c>
    </row>
    <row r="54" spans="2:14">
      <c r="B54" s="77" t="s">
        <v>731</v>
      </c>
      <c r="D54" s="16"/>
      <c r="E54" s="16"/>
      <c r="F54" s="16"/>
      <c r="G54" s="16"/>
      <c r="H54" s="78">
        <v>4674</v>
      </c>
      <c r="J54" s="78">
        <v>0</v>
      </c>
      <c r="K54" s="78">
        <v>1130.024329133</v>
      </c>
      <c r="M54" s="78">
        <v>7.39</v>
      </c>
      <c r="N54" s="78">
        <v>2.66</v>
      </c>
    </row>
    <row r="55" spans="2:14">
      <c r="B55" t="s">
        <v>732</v>
      </c>
      <c r="C55" t="s">
        <v>733</v>
      </c>
      <c r="D55" t="s">
        <v>443</v>
      </c>
      <c r="E55" t="s">
        <v>734</v>
      </c>
      <c r="F55" t="s">
        <v>446</v>
      </c>
      <c r="G55" t="s">
        <v>109</v>
      </c>
      <c r="H55" s="76">
        <v>300</v>
      </c>
      <c r="I55" s="76">
        <v>4352</v>
      </c>
      <c r="J55" s="76">
        <v>0</v>
      </c>
      <c r="K55" s="76">
        <v>45.643776000000003</v>
      </c>
      <c r="L55" s="76">
        <v>0</v>
      </c>
      <c r="M55" s="76">
        <v>0.3</v>
      </c>
      <c r="N55" s="76">
        <v>0.11</v>
      </c>
    </row>
    <row r="56" spans="2:14">
      <c r="B56" t="s">
        <v>735</v>
      </c>
      <c r="C56" t="s">
        <v>736</v>
      </c>
      <c r="D56" t="s">
        <v>443</v>
      </c>
      <c r="E56" t="s">
        <v>737</v>
      </c>
      <c r="F56" t="s">
        <v>632</v>
      </c>
      <c r="G56" t="s">
        <v>109</v>
      </c>
      <c r="H56" s="76">
        <v>295</v>
      </c>
      <c r="I56" s="76">
        <v>3284</v>
      </c>
      <c r="J56" s="76">
        <v>0</v>
      </c>
      <c r="K56" s="76">
        <v>33.868548799999999</v>
      </c>
      <c r="L56" s="76">
        <v>0</v>
      </c>
      <c r="M56" s="76">
        <v>0.22</v>
      </c>
      <c r="N56" s="76">
        <v>0.08</v>
      </c>
    </row>
    <row r="57" spans="2:14">
      <c r="B57" t="s">
        <v>738</v>
      </c>
      <c r="C57" t="s">
        <v>739</v>
      </c>
      <c r="D57" t="s">
        <v>646</v>
      </c>
      <c r="E57" t="s">
        <v>740</v>
      </c>
      <c r="F57" t="s">
        <v>632</v>
      </c>
      <c r="G57" t="s">
        <v>109</v>
      </c>
      <c r="H57" s="76">
        <v>1040</v>
      </c>
      <c r="I57" s="76">
        <v>13764</v>
      </c>
      <c r="J57" s="76">
        <v>0</v>
      </c>
      <c r="K57" s="76">
        <v>500.43701759999999</v>
      </c>
      <c r="L57" s="76">
        <v>0</v>
      </c>
      <c r="M57" s="76">
        <v>3.27</v>
      </c>
      <c r="N57" s="76">
        <v>1.18</v>
      </c>
    </row>
    <row r="58" spans="2:14">
      <c r="B58" t="s">
        <v>741</v>
      </c>
      <c r="C58" t="s">
        <v>742</v>
      </c>
      <c r="D58" t="s">
        <v>443</v>
      </c>
      <c r="E58" t="s">
        <v>743</v>
      </c>
      <c r="F58" t="s">
        <v>632</v>
      </c>
      <c r="G58" t="s">
        <v>109</v>
      </c>
      <c r="H58" s="76">
        <v>112</v>
      </c>
      <c r="I58" s="76">
        <v>4790</v>
      </c>
      <c r="J58" s="76">
        <v>0</v>
      </c>
      <c r="K58" s="76">
        <v>18.755340799999999</v>
      </c>
      <c r="L58" s="76">
        <v>0</v>
      </c>
      <c r="M58" s="76">
        <v>0.12</v>
      </c>
      <c r="N58" s="76">
        <v>0.04</v>
      </c>
    </row>
    <row r="59" spans="2:14">
      <c r="B59" t="s">
        <v>744</v>
      </c>
      <c r="C59" t="s">
        <v>745</v>
      </c>
      <c r="D59" t="s">
        <v>126</v>
      </c>
      <c r="E59" t="s">
        <v>746</v>
      </c>
      <c r="F59" t="s">
        <v>632</v>
      </c>
      <c r="G59" t="s">
        <v>113</v>
      </c>
      <c r="H59" s="76">
        <v>43</v>
      </c>
      <c r="I59" s="76">
        <v>19419</v>
      </c>
      <c r="J59" s="76">
        <v>0</v>
      </c>
      <c r="K59" s="76">
        <v>33.282942603000002</v>
      </c>
      <c r="L59" s="76">
        <v>0</v>
      </c>
      <c r="M59" s="76">
        <v>0.22</v>
      </c>
      <c r="N59" s="76">
        <v>0.08</v>
      </c>
    </row>
    <row r="60" spans="2:14">
      <c r="B60" t="s">
        <v>747</v>
      </c>
      <c r="C60" t="s">
        <v>748</v>
      </c>
      <c r="D60" t="s">
        <v>443</v>
      </c>
      <c r="E60" t="s">
        <v>749</v>
      </c>
      <c r="F60" t="s">
        <v>632</v>
      </c>
      <c r="G60" t="s">
        <v>109</v>
      </c>
      <c r="H60" s="76">
        <v>80</v>
      </c>
      <c r="I60" s="76">
        <v>8186</v>
      </c>
      <c r="J60" s="76">
        <v>0</v>
      </c>
      <c r="K60" s="76">
        <v>22.8946048</v>
      </c>
      <c r="L60" s="76">
        <v>0</v>
      </c>
      <c r="M60" s="76">
        <v>0.15</v>
      </c>
      <c r="N60" s="76">
        <v>0.05</v>
      </c>
    </row>
    <row r="61" spans="2:14">
      <c r="B61" t="s">
        <v>750</v>
      </c>
      <c r="C61" t="s">
        <v>751</v>
      </c>
      <c r="D61" t="s">
        <v>752</v>
      </c>
      <c r="E61" t="s">
        <v>753</v>
      </c>
      <c r="F61" t="s">
        <v>632</v>
      </c>
      <c r="G61" t="s">
        <v>109</v>
      </c>
      <c r="H61" s="76">
        <v>275</v>
      </c>
      <c r="I61" s="76">
        <v>8360</v>
      </c>
      <c r="J61" s="76">
        <v>0</v>
      </c>
      <c r="K61" s="76">
        <v>80.373040000000003</v>
      </c>
      <c r="L61" s="76">
        <v>0</v>
      </c>
      <c r="M61" s="76">
        <v>0.53</v>
      </c>
      <c r="N61" s="76">
        <v>0.19</v>
      </c>
    </row>
    <row r="62" spans="2:14">
      <c r="B62" t="s">
        <v>754</v>
      </c>
      <c r="C62" t="s">
        <v>755</v>
      </c>
      <c r="D62" t="s">
        <v>443</v>
      </c>
      <c r="E62" t="s">
        <v>734</v>
      </c>
      <c r="F62" t="s">
        <v>632</v>
      </c>
      <c r="G62" t="s">
        <v>109</v>
      </c>
      <c r="H62" s="76">
        <v>44</v>
      </c>
      <c r="I62" s="76">
        <v>21324</v>
      </c>
      <c r="J62" s="76">
        <v>0</v>
      </c>
      <c r="K62" s="76">
        <v>32.801429759999998</v>
      </c>
      <c r="L62" s="76">
        <v>0</v>
      </c>
      <c r="M62" s="76">
        <v>0.21</v>
      </c>
      <c r="N62" s="76">
        <v>0.08</v>
      </c>
    </row>
    <row r="63" spans="2:14">
      <c r="B63" t="s">
        <v>756</v>
      </c>
      <c r="C63" t="s">
        <v>757</v>
      </c>
      <c r="D63" t="s">
        <v>443</v>
      </c>
      <c r="E63" t="s">
        <v>758</v>
      </c>
      <c r="F63" t="s">
        <v>632</v>
      </c>
      <c r="G63" t="s">
        <v>109</v>
      </c>
      <c r="H63" s="76">
        <v>184</v>
      </c>
      <c r="I63" s="76">
        <v>5573</v>
      </c>
      <c r="J63" s="76">
        <v>0</v>
      </c>
      <c r="K63" s="76">
        <v>35.849102719999998</v>
      </c>
      <c r="L63" s="76">
        <v>0</v>
      </c>
      <c r="M63" s="76">
        <v>0.23</v>
      </c>
      <c r="N63" s="76">
        <v>0.08</v>
      </c>
    </row>
    <row r="64" spans="2:14">
      <c r="B64" t="s">
        <v>759</v>
      </c>
      <c r="C64" t="s">
        <v>760</v>
      </c>
      <c r="D64" t="s">
        <v>443</v>
      </c>
      <c r="E64" t="s">
        <v>761</v>
      </c>
      <c r="F64" t="s">
        <v>632</v>
      </c>
      <c r="G64" t="s">
        <v>109</v>
      </c>
      <c r="H64" s="76">
        <v>890</v>
      </c>
      <c r="I64" s="76">
        <v>2451</v>
      </c>
      <c r="J64" s="76">
        <v>0</v>
      </c>
      <c r="K64" s="76">
        <v>76.2613944</v>
      </c>
      <c r="L64" s="76">
        <v>0</v>
      </c>
      <c r="M64" s="76">
        <v>0.5</v>
      </c>
      <c r="N64" s="76">
        <v>0.18</v>
      </c>
    </row>
    <row r="65" spans="2:14">
      <c r="B65" t="s">
        <v>762</v>
      </c>
      <c r="C65" t="s">
        <v>763</v>
      </c>
      <c r="D65" t="s">
        <v>443</v>
      </c>
      <c r="E65" t="s">
        <v>764</v>
      </c>
      <c r="F65" t="s">
        <v>643</v>
      </c>
      <c r="G65" t="s">
        <v>109</v>
      </c>
      <c r="H65" s="76">
        <v>72</v>
      </c>
      <c r="I65" s="76">
        <v>13678</v>
      </c>
      <c r="J65" s="76">
        <v>0</v>
      </c>
      <c r="K65" s="76">
        <v>34.429167360000001</v>
      </c>
      <c r="L65" s="76">
        <v>0</v>
      </c>
      <c r="M65" s="76">
        <v>0.23</v>
      </c>
      <c r="N65" s="76">
        <v>0.08</v>
      </c>
    </row>
    <row r="66" spans="2:14">
      <c r="B66" t="s">
        <v>765</v>
      </c>
      <c r="C66" t="s">
        <v>766</v>
      </c>
      <c r="D66" t="s">
        <v>443</v>
      </c>
      <c r="E66" t="s">
        <v>767</v>
      </c>
      <c r="F66" t="s">
        <v>654</v>
      </c>
      <c r="G66" t="s">
        <v>109</v>
      </c>
      <c r="H66" s="76">
        <v>385</v>
      </c>
      <c r="I66" s="76">
        <v>4108</v>
      </c>
      <c r="J66" s="76">
        <v>0</v>
      </c>
      <c r="K66" s="76">
        <v>55.292036799999998</v>
      </c>
      <c r="L66" s="76">
        <v>0</v>
      </c>
      <c r="M66" s="76">
        <v>0.36</v>
      </c>
      <c r="N66" s="76">
        <v>0.13</v>
      </c>
    </row>
    <row r="67" spans="2:14">
      <c r="B67" t="s">
        <v>768</v>
      </c>
      <c r="C67" t="s">
        <v>769</v>
      </c>
      <c r="D67" t="s">
        <v>443</v>
      </c>
      <c r="E67" t="s">
        <v>770</v>
      </c>
      <c r="F67" t="s">
        <v>771</v>
      </c>
      <c r="G67" t="s">
        <v>109</v>
      </c>
      <c r="H67" s="76">
        <v>520</v>
      </c>
      <c r="I67" s="76">
        <v>1848</v>
      </c>
      <c r="J67" s="76">
        <v>0</v>
      </c>
      <c r="K67" s="76">
        <v>33.595161599999997</v>
      </c>
      <c r="L67" s="76">
        <v>0</v>
      </c>
      <c r="M67" s="76">
        <v>0.22</v>
      </c>
      <c r="N67" s="76">
        <v>0.08</v>
      </c>
    </row>
    <row r="68" spans="2:14">
      <c r="B68" t="s">
        <v>772</v>
      </c>
      <c r="C68" t="s">
        <v>773</v>
      </c>
      <c r="D68" t="s">
        <v>774</v>
      </c>
      <c r="E68" t="s">
        <v>775</v>
      </c>
      <c r="F68" t="s">
        <v>662</v>
      </c>
      <c r="G68" t="s">
        <v>113</v>
      </c>
      <c r="H68" s="76">
        <v>434</v>
      </c>
      <c r="I68" s="76">
        <v>7315</v>
      </c>
      <c r="J68" s="76">
        <v>0</v>
      </c>
      <c r="K68" s="76">
        <v>126.54076589</v>
      </c>
      <c r="L68" s="76">
        <v>0</v>
      </c>
      <c r="M68" s="76">
        <v>0.83</v>
      </c>
      <c r="N68" s="76">
        <v>0.3</v>
      </c>
    </row>
    <row r="69" spans="2:14">
      <c r="B69" s="77" t="s">
        <v>776</v>
      </c>
      <c r="D69" s="16"/>
      <c r="E69" s="16"/>
      <c r="F69" s="16"/>
      <c r="G69" s="16"/>
      <c r="H69" s="78">
        <v>663</v>
      </c>
      <c r="J69" s="78">
        <v>0</v>
      </c>
      <c r="K69" s="78">
        <v>204.87458472</v>
      </c>
      <c r="M69" s="78">
        <v>1.34</v>
      </c>
      <c r="N69" s="78">
        <v>0.48</v>
      </c>
    </row>
    <row r="70" spans="2:14">
      <c r="B70" t="s">
        <v>777</v>
      </c>
      <c r="C70" t="s">
        <v>778</v>
      </c>
      <c r="D70" t="s">
        <v>443</v>
      </c>
      <c r="E70" t="s">
        <v>764</v>
      </c>
      <c r="F70" t="s">
        <v>632</v>
      </c>
      <c r="G70" t="s">
        <v>109</v>
      </c>
      <c r="H70" s="76">
        <v>663</v>
      </c>
      <c r="I70" s="76">
        <v>8839</v>
      </c>
      <c r="J70" s="76">
        <v>0</v>
      </c>
      <c r="K70" s="76">
        <v>204.87458472</v>
      </c>
      <c r="L70" s="76">
        <v>0</v>
      </c>
      <c r="M70" s="76">
        <v>1.34</v>
      </c>
      <c r="N70" s="76">
        <v>0.48</v>
      </c>
    </row>
    <row r="71" spans="2:14">
      <c r="B71" s="77" t="s">
        <v>440</v>
      </c>
      <c r="D71" s="16"/>
      <c r="E71" s="16"/>
      <c r="F71" s="16"/>
      <c r="G71" s="16"/>
      <c r="H71" s="78">
        <v>0</v>
      </c>
      <c r="J71" s="78">
        <v>0</v>
      </c>
      <c r="K71" s="78">
        <v>0</v>
      </c>
      <c r="M71" s="78">
        <v>0</v>
      </c>
      <c r="N71" s="78">
        <v>0</v>
      </c>
    </row>
    <row r="72" spans="2:14">
      <c r="B72" t="s">
        <v>213</v>
      </c>
      <c r="C72" t="s">
        <v>213</v>
      </c>
      <c r="D72" s="16"/>
      <c r="E72" s="16"/>
      <c r="F72" t="s">
        <v>213</v>
      </c>
      <c r="G72" t="s">
        <v>213</v>
      </c>
      <c r="H72" s="76">
        <v>0</v>
      </c>
      <c r="I72" s="76">
        <v>0</v>
      </c>
      <c r="K72" s="76">
        <v>0</v>
      </c>
      <c r="L72" s="76">
        <v>0</v>
      </c>
      <c r="M72" s="76">
        <v>0</v>
      </c>
      <c r="N72" s="76">
        <v>0</v>
      </c>
    </row>
    <row r="73" spans="2:14">
      <c r="B73" s="77" t="s">
        <v>730</v>
      </c>
      <c r="D73" s="16"/>
      <c r="E73" s="16"/>
      <c r="F73" s="16"/>
      <c r="G73" s="16"/>
      <c r="H73" s="78">
        <v>0</v>
      </c>
      <c r="J73" s="78">
        <v>0</v>
      </c>
      <c r="K73" s="78">
        <v>0</v>
      </c>
      <c r="M73" s="78">
        <v>0</v>
      </c>
      <c r="N73" s="78">
        <v>0</v>
      </c>
    </row>
    <row r="74" spans="2:14">
      <c r="B74" t="s">
        <v>213</v>
      </c>
      <c r="C74" t="s">
        <v>213</v>
      </c>
      <c r="D74" s="16"/>
      <c r="E74" s="16"/>
      <c r="F74" t="s">
        <v>213</v>
      </c>
      <c r="G74" t="s">
        <v>213</v>
      </c>
      <c r="H74" s="76">
        <v>0</v>
      </c>
      <c r="I74" s="76">
        <v>0</v>
      </c>
      <c r="K74" s="76">
        <v>0</v>
      </c>
      <c r="L74" s="76">
        <v>0</v>
      </c>
      <c r="M74" s="76">
        <v>0</v>
      </c>
      <c r="N74" s="76">
        <v>0</v>
      </c>
    </row>
    <row r="75" spans="2:14">
      <c r="B75" t="s">
        <v>220</v>
      </c>
      <c r="D75" s="16"/>
      <c r="E75" s="16"/>
      <c r="F75" s="16"/>
      <c r="G75" s="16"/>
    </row>
    <row r="76" spans="2:14">
      <c r="B76" t="s">
        <v>279</v>
      </c>
      <c r="D76" s="16"/>
      <c r="E76" s="16"/>
      <c r="F76" s="16"/>
      <c r="G76" s="16"/>
    </row>
    <row r="77" spans="2:14">
      <c r="B77" t="s">
        <v>280</v>
      </c>
      <c r="D77" s="16"/>
      <c r="E77" s="16"/>
      <c r="F77" s="16"/>
      <c r="G77" s="16"/>
    </row>
    <row r="78" spans="2:14">
      <c r="B78" t="s">
        <v>281</v>
      </c>
      <c r="D78" s="16"/>
      <c r="E78" s="16"/>
      <c r="F78" s="16"/>
      <c r="G78" s="16"/>
    </row>
    <row r="79" spans="2:14">
      <c r="B79" t="s">
        <v>464</v>
      </c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266420</v>
      </c>
      <c r="K11" s="7"/>
      <c r="L11" s="75">
        <v>342.125539</v>
      </c>
      <c r="M11" s="7"/>
      <c r="N11" s="75">
        <v>100</v>
      </c>
      <c r="O11" s="75">
        <v>0.8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266420</v>
      </c>
      <c r="L12" s="78">
        <v>342.125539</v>
      </c>
      <c r="N12" s="78">
        <v>100</v>
      </c>
      <c r="O12" s="78">
        <v>0.8</v>
      </c>
    </row>
    <row r="13" spans="2:65">
      <c r="B13" s="77" t="s">
        <v>779</v>
      </c>
      <c r="C13" s="16"/>
      <c r="D13" s="16"/>
      <c r="E13" s="16"/>
      <c r="J13" s="78">
        <v>266420</v>
      </c>
      <c r="L13" s="78">
        <v>342.125539</v>
      </c>
      <c r="N13" s="78">
        <v>100</v>
      </c>
      <c r="O13" s="78">
        <v>0.8</v>
      </c>
    </row>
    <row r="14" spans="2:65">
      <c r="B14" t="s">
        <v>780</v>
      </c>
      <c r="C14" t="s">
        <v>781</v>
      </c>
      <c r="D14" t="s">
        <v>103</v>
      </c>
      <c r="E14" t="s">
        <v>665</v>
      </c>
      <c r="F14" t="s">
        <v>126</v>
      </c>
      <c r="G14" t="s">
        <v>213</v>
      </c>
      <c r="H14" t="s">
        <v>782</v>
      </c>
      <c r="I14" t="s">
        <v>105</v>
      </c>
      <c r="J14" s="76">
        <v>64750</v>
      </c>
      <c r="K14" s="76">
        <v>141.63999999999999</v>
      </c>
      <c r="L14" s="76">
        <v>91.7119</v>
      </c>
      <c r="M14" s="76">
        <v>0</v>
      </c>
      <c r="N14" s="76">
        <v>26.81</v>
      </c>
      <c r="O14" s="76">
        <v>0.22</v>
      </c>
    </row>
    <row r="15" spans="2:65">
      <c r="B15" t="s">
        <v>783</v>
      </c>
      <c r="C15" t="s">
        <v>784</v>
      </c>
      <c r="D15" t="s">
        <v>103</v>
      </c>
      <c r="E15" t="s">
        <v>785</v>
      </c>
      <c r="F15" t="s">
        <v>126</v>
      </c>
      <c r="G15" t="s">
        <v>213</v>
      </c>
      <c r="H15" t="s">
        <v>782</v>
      </c>
      <c r="I15" t="s">
        <v>105</v>
      </c>
      <c r="J15" s="76">
        <v>201670</v>
      </c>
      <c r="K15" s="76">
        <v>124.17</v>
      </c>
      <c r="L15" s="76">
        <v>250.41363899999999</v>
      </c>
      <c r="M15" s="76">
        <v>0</v>
      </c>
      <c r="N15" s="76">
        <v>73.19</v>
      </c>
      <c r="O15" s="76">
        <v>0.59</v>
      </c>
    </row>
    <row r="16" spans="2:65">
      <c r="B16" s="77" t="s">
        <v>218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s="77" t="s">
        <v>786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t="s">
        <v>220</v>
      </c>
      <c r="C19" s="16"/>
      <c r="D19" s="16"/>
      <c r="E19" s="16"/>
    </row>
    <row r="20" spans="2:15">
      <c r="B20" t="s">
        <v>279</v>
      </c>
      <c r="C20" s="16"/>
      <c r="D20" s="16"/>
      <c r="E20" s="16"/>
    </row>
    <row r="21" spans="2:15">
      <c r="B21" t="s">
        <v>280</v>
      </c>
      <c r="C21" s="16"/>
      <c r="D21" s="16"/>
      <c r="E21" s="16"/>
    </row>
    <row r="22" spans="2:15">
      <c r="B22" t="s">
        <v>281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K13" sqref="K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f>G12</f>
        <v>17400</v>
      </c>
      <c r="H11" s="7"/>
      <c r="I11" s="75">
        <f>I12</f>
        <v>5.2961999999999998</v>
      </c>
      <c r="J11" s="25"/>
      <c r="K11" s="75">
        <f>K12</f>
        <v>100</v>
      </c>
      <c r="L11" s="75">
        <f>L12</f>
        <v>0.01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17400</v>
      </c>
      <c r="I12" s="78">
        <v>5.2961999999999998</v>
      </c>
      <c r="K12" s="78">
        <v>100</v>
      </c>
      <c r="L12" s="78">
        <v>0.01</v>
      </c>
    </row>
    <row r="13" spans="2:60">
      <c r="B13" s="77" t="s">
        <v>787</v>
      </c>
      <c r="D13" s="16"/>
      <c r="E13" s="16"/>
      <c r="G13" s="78">
        <v>17400</v>
      </c>
      <c r="I13" s="78">
        <v>5.2961999999999998</v>
      </c>
      <c r="K13" s="78">
        <v>100</v>
      </c>
      <c r="L13" s="78">
        <v>0.01</v>
      </c>
    </row>
    <row r="14" spans="2:60">
      <c r="B14" t="s">
        <v>788</v>
      </c>
      <c r="C14" t="s">
        <v>789</v>
      </c>
      <c r="D14" t="s">
        <v>103</v>
      </c>
      <c r="E14" t="s">
        <v>126</v>
      </c>
      <c r="F14" t="s">
        <v>105</v>
      </c>
      <c r="G14" s="76">
        <v>15000</v>
      </c>
      <c r="H14" s="76">
        <v>30.1</v>
      </c>
      <c r="I14" s="76">
        <v>4.5149999999999997</v>
      </c>
      <c r="J14" s="76">
        <v>0</v>
      </c>
      <c r="K14" s="76">
        <f>I14/$I$13*100</f>
        <v>85.249801744647101</v>
      </c>
      <c r="L14" s="76">
        <v>0.01</v>
      </c>
    </row>
    <row r="15" spans="2:60">
      <c r="B15" t="s">
        <v>790</v>
      </c>
      <c r="C15" t="s">
        <v>791</v>
      </c>
      <c r="D15" t="s">
        <v>103</v>
      </c>
      <c r="E15" t="s">
        <v>313</v>
      </c>
      <c r="F15" t="s">
        <v>105</v>
      </c>
      <c r="G15" s="76">
        <v>1200</v>
      </c>
      <c r="H15" s="76">
        <v>25.4</v>
      </c>
      <c r="I15" s="76">
        <v>0.30480000000000002</v>
      </c>
      <c r="J15" s="76">
        <v>0.02</v>
      </c>
      <c r="K15" s="76">
        <f t="shared" ref="K15:K16" si="0">I15/$I$13*100</f>
        <v>5.7550696725954458</v>
      </c>
      <c r="L15" s="76">
        <v>0</v>
      </c>
    </row>
    <row r="16" spans="2:60">
      <c r="B16" t="s">
        <v>792</v>
      </c>
      <c r="C16" t="s">
        <v>793</v>
      </c>
      <c r="D16" t="s">
        <v>103</v>
      </c>
      <c r="E16" t="s">
        <v>313</v>
      </c>
      <c r="F16" t="s">
        <v>105</v>
      </c>
      <c r="G16" s="76">
        <v>1200</v>
      </c>
      <c r="H16" s="76">
        <v>39.700000000000003</v>
      </c>
      <c r="I16" s="76">
        <v>0.47639999999999999</v>
      </c>
      <c r="J16" s="76">
        <v>0.02</v>
      </c>
      <c r="K16" s="76">
        <f t="shared" si="0"/>
        <v>8.9951285827574488</v>
      </c>
      <c r="L16" s="76">
        <v>0</v>
      </c>
    </row>
    <row r="17" spans="2:12">
      <c r="B17" s="77" t="s">
        <v>218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s="77" t="s">
        <v>794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F19" t="s">
        <v>213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/>
      <c r="C20"/>
      <c r="D20"/>
      <c r="E20"/>
      <c r="F20"/>
      <c r="G20" s="76"/>
      <c r="H20" s="76"/>
      <c r="I20" s="76"/>
      <c r="J20" s="76"/>
      <c r="K20" s="76"/>
      <c r="L20" s="76"/>
    </row>
    <row r="21" spans="2:12">
      <c r="B21"/>
      <c r="C21"/>
      <c r="D21"/>
      <c r="E21"/>
      <c r="F21"/>
      <c r="G21" s="76"/>
      <c r="H21" s="76"/>
      <c r="I21" s="76"/>
      <c r="J21" s="76"/>
      <c r="K21" s="76"/>
      <c r="L21" s="76"/>
    </row>
    <row r="22" spans="2:12">
      <c r="B22" t="s">
        <v>220</v>
      </c>
      <c r="D22" s="16"/>
      <c r="E22" s="16"/>
    </row>
    <row r="23" spans="2:12">
      <c r="B23" t="s">
        <v>279</v>
      </c>
      <c r="D23" s="16"/>
      <c r="E23" s="16"/>
    </row>
    <row r="24" spans="2:12">
      <c r="B24" t="s">
        <v>280</v>
      </c>
      <c r="D24" s="16"/>
      <c r="E24" s="16"/>
    </row>
    <row r="25" spans="2:12">
      <c r="B25" t="s">
        <v>281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24938DA-8BC4-4901-851A-1D44BEFC2426}"/>
</file>

<file path=customXml/itemProps2.xml><?xml version="1.0" encoding="utf-8"?>
<ds:datastoreItem xmlns:ds="http://schemas.openxmlformats.org/officeDocument/2006/customXml" ds:itemID="{41A3A59E-5549-4D93-AF0C-6691D680E048}"/>
</file>

<file path=customXml/itemProps3.xml><?xml version="1.0" encoding="utf-8"?>
<ds:datastoreItem xmlns:ds="http://schemas.openxmlformats.org/officeDocument/2006/customXml" ds:itemID="{00750B19-7336-4A4C-839C-6841A92856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520042177_b9631_0217</dc:title>
  <dc:creator>Yuli</dc:creator>
  <cp:lastModifiedBy>עוז סגל</cp:lastModifiedBy>
  <dcterms:created xsi:type="dcterms:W3CDTF">2015-11-10T09:34:27Z</dcterms:created>
  <dcterms:modified xsi:type="dcterms:W3CDTF">2017-07-16T07:24:52Z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