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J48" i="63" l="1"/>
  <c r="J11" i="63"/>
  <c r="J49" i="63"/>
  <c r="C31" i="88"/>
  <c r="C24" i="88"/>
  <c r="C17" i="88"/>
  <c r="C15" i="88"/>
  <c r="C13" i="88"/>
  <c r="C11" i="88"/>
  <c r="C23" i="88"/>
  <c r="C12" i="88"/>
  <c r="C10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42" i="88"/>
  <c r="K20" i="76"/>
  <c r="K15" i="76"/>
  <c r="K11" i="76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4" i="76"/>
  <c r="P85" i="69"/>
  <c r="P81" i="69"/>
  <c r="P77" i="69"/>
  <c r="P73" i="69"/>
  <c r="P69" i="69"/>
  <c r="P65" i="69"/>
  <c r="P61" i="69"/>
  <c r="P53" i="69"/>
  <c r="P49" i="69"/>
  <c r="P45" i="69"/>
  <c r="P37" i="69"/>
  <c r="P33" i="69"/>
  <c r="P25" i="69"/>
  <c r="P17" i="69"/>
  <c r="P13" i="69"/>
  <c r="K18" i="76"/>
  <c r="P84" i="69"/>
  <c r="P80" i="69"/>
  <c r="P76" i="69"/>
  <c r="P68" i="69"/>
  <c r="P60" i="69"/>
  <c r="P52" i="69"/>
  <c r="P48" i="69"/>
  <c r="P40" i="69"/>
  <c r="P32" i="69"/>
  <c r="P28" i="69"/>
  <c r="P20" i="69"/>
  <c r="P12" i="69"/>
  <c r="K12" i="76"/>
  <c r="P79" i="69"/>
  <c r="P71" i="69"/>
  <c r="P67" i="69"/>
  <c r="P59" i="69"/>
  <c r="P51" i="69"/>
  <c r="P43" i="69"/>
  <c r="P35" i="69"/>
  <c r="P27" i="69"/>
  <c r="P19" i="69"/>
  <c r="P11" i="69"/>
  <c r="K19" i="76"/>
  <c r="P57" i="69"/>
  <c r="P41" i="69"/>
  <c r="P29" i="69"/>
  <c r="P21" i="69"/>
  <c r="K13" i="76"/>
  <c r="P72" i="69"/>
  <c r="P64" i="69"/>
  <c r="P56" i="69"/>
  <c r="P44" i="69"/>
  <c r="P36" i="69"/>
  <c r="P24" i="69"/>
  <c r="P16" i="69"/>
  <c r="K16" i="76"/>
  <c r="P83" i="69"/>
  <c r="P75" i="69"/>
  <c r="P63" i="69"/>
  <c r="P55" i="69"/>
  <c r="P47" i="69"/>
  <c r="P39" i="69"/>
  <c r="P31" i="69"/>
  <c r="P23" i="69"/>
  <c r="P15" i="69"/>
  <c r="N65" i="63"/>
  <c r="N61" i="63"/>
  <c r="N56" i="63"/>
  <c r="N52" i="63"/>
  <c r="N48" i="63"/>
  <c r="N43" i="63"/>
  <c r="N39" i="63"/>
  <c r="N35" i="63"/>
  <c r="N31" i="63"/>
  <c r="N27" i="63"/>
  <c r="N22" i="63"/>
  <c r="N18" i="63"/>
  <c r="N14" i="63"/>
  <c r="U14" i="61"/>
  <c r="Q45" i="59"/>
  <c r="Q41" i="59"/>
  <c r="Q37" i="59"/>
  <c r="Q32" i="59"/>
  <c r="Q27" i="59"/>
  <c r="Q22" i="59"/>
  <c r="Q18" i="59"/>
  <c r="Q14" i="59"/>
  <c r="Q17" i="59"/>
  <c r="N59" i="63"/>
  <c r="N41" i="63"/>
  <c r="N37" i="63"/>
  <c r="N24" i="63"/>
  <c r="U12" i="61"/>
  <c r="Q29" i="59"/>
  <c r="Q16" i="59"/>
  <c r="N68" i="63"/>
  <c r="N64" i="63"/>
  <c r="N60" i="63"/>
  <c r="N55" i="63"/>
  <c r="N51" i="63"/>
  <c r="N46" i="63"/>
  <c r="N42" i="63"/>
  <c r="N38" i="63"/>
  <c r="N34" i="63"/>
  <c r="N30" i="63"/>
  <c r="N25" i="63"/>
  <c r="N21" i="63"/>
  <c r="N17" i="63"/>
  <c r="N13" i="63"/>
  <c r="U13" i="61"/>
  <c r="Q44" i="59"/>
  <c r="Q40" i="59"/>
  <c r="Q36" i="59"/>
  <c r="Q31" i="59"/>
  <c r="Q26" i="59"/>
  <c r="Q13" i="59"/>
  <c r="N50" i="63"/>
  <c r="N33" i="63"/>
  <c r="N20" i="63"/>
  <c r="N12" i="63"/>
  <c r="Q39" i="59"/>
  <c r="Q24" i="59"/>
  <c r="N67" i="63"/>
  <c r="N66" i="63"/>
  <c r="N62" i="63"/>
  <c r="N57" i="63"/>
  <c r="N53" i="63"/>
  <c r="N49" i="63"/>
  <c r="N44" i="63"/>
  <c r="N40" i="63"/>
  <c r="N36" i="63"/>
  <c r="N32" i="63"/>
  <c r="N28" i="63"/>
  <c r="N23" i="63"/>
  <c r="N19" i="63"/>
  <c r="N15" i="63"/>
  <c r="N11" i="63"/>
  <c r="U11" i="61"/>
  <c r="Q42" i="59"/>
  <c r="Q38" i="59"/>
  <c r="Q33" i="59"/>
  <c r="Q28" i="59"/>
  <c r="Q23" i="59"/>
  <c r="Q19" i="59"/>
  <c r="Q15" i="59"/>
  <c r="Q11" i="59"/>
  <c r="Q21" i="59"/>
  <c r="N63" i="63"/>
  <c r="N54" i="63"/>
  <c r="N45" i="63"/>
  <c r="N29" i="63"/>
  <c r="N16" i="63"/>
  <c r="Q43" i="59"/>
  <c r="Q34" i="59"/>
  <c r="Q20" i="59"/>
  <c r="Q12" i="59"/>
  <c r="D38" i="88"/>
  <c r="D23" i="88"/>
  <c r="D12" i="88"/>
  <c r="D33" i="88"/>
  <c r="D13" i="88"/>
  <c r="D17" i="88"/>
  <c r="D15" i="88"/>
  <c r="D24" i="88"/>
  <c r="D31" i="88"/>
  <c r="D11" i="88"/>
  <c r="D10" i="88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70630]}"/>
    <s v="{[Medida].[Medida].&amp;[2]}"/>
    <s v="{[Keren].[Keren].[All]}"/>
    <s v="{[Cheshbon KM].[Hie Peilut].[Peilut 7].&amp;[Kod_Peilut_L7_473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4" si="31">
        <n x="1" s="1"/>
        <n x="2" s="1"/>
        <n x="29"/>
        <n x="30"/>
      </t>
    </mdx>
    <mdx n="0" f="v">
      <t c="4" si="31">
        <n x="1" s="1"/>
        <n x="2" s="1"/>
        <n x="32"/>
        <n x="30"/>
      </t>
    </mdx>
    <mdx n="0" f="v">
      <t c="4" si="31">
        <n x="1" s="1"/>
        <n x="2" s="1"/>
        <n x="33"/>
        <n x="30"/>
      </t>
    </mdx>
    <mdx n="0" f="v">
      <t c="4" si="31">
        <n x="1" s="1"/>
        <n x="2" s="1"/>
        <n x="34"/>
        <n x="30"/>
      </t>
    </mdx>
    <mdx n="0" f="v">
      <t c="4" si="31">
        <n x="1" s="1"/>
        <n x="2" s="1"/>
        <n x="35"/>
        <n x="30"/>
      </t>
    </mdx>
    <mdx n="0" f="v">
      <t c="4" si="31">
        <n x="1" s="1"/>
        <n x="2" s="1"/>
        <n x="36"/>
        <n x="30"/>
      </t>
    </mdx>
    <mdx n="0" f="v">
      <t c="4" si="31">
        <n x="1" s="1"/>
        <n x="2" s="1"/>
        <n x="37"/>
        <n x="30"/>
      </t>
    </mdx>
    <mdx n="0" f="v">
      <t c="4" si="31">
        <n x="1" s="1"/>
        <n x="2" s="1"/>
        <n x="38"/>
        <n x="30"/>
      </t>
    </mdx>
    <mdx n="0" f="v">
      <t c="4" si="31">
        <n x="1" s="1"/>
        <n x="2" s="1"/>
        <n x="39"/>
        <n x="30"/>
      </t>
    </mdx>
    <mdx n="0" f="v">
      <t c="4" si="31">
        <n x="1" s="1"/>
        <n x="2" s="1"/>
        <n x="40"/>
        <n x="30"/>
      </t>
    </mdx>
    <mdx n="0" f="v">
      <t c="4" si="31">
        <n x="1" s="1"/>
        <n x="2" s="1"/>
        <n x="41"/>
        <n x="30"/>
      </t>
    </mdx>
  </mdx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<sst xmlns="http://schemas.openxmlformats.org/spreadsheetml/2006/main" count="2540" uniqueCount="562">
  <si>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</si>
  <si>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</si>
  <si>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</si>
  <si>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</si>
  <si>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</si>
  <si>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</si>
  <si>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</si>
  <si>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</si>
  <si>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</si>
  <si>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</si>
  <si>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</si>
  <si>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</si>
  <si>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</si>
  <si>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</si>
  <si>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</si>
  <si>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</si>
  <si>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</si>
  <si>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</si>
  <si>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</si>
  <si>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</si>
  <si>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</si>
  <si>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</si>
  <si>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</si>
  <si>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</si>
  <si>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</si>
  <si>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</si>
  <si>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</si>
  <si>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</si>
  <si>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</si>
  <si>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</si>
  <si>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</si>
  <si>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</si>
  <si>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</si>
  <si>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</si>
  <si>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</si>
  <si>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</si>
  <si>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</si>
  <si>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</si>
  <si>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</si>
  <si>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</si>
  <si>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</si>
  <si>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</si>
  <si>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</si>
  <si>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</si>
  <si>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</si>
  <si>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</si>
  <si>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</si>
  <si>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</si>
  <si>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</si>
  <si>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</si>
  <si>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</si>
  <si>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</si>
  <si>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</si>
  <si>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</si>
  <si>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</si>
  <si>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</si>
  <si>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</si>
  <si>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</si>
  <si>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</si>
  <si>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</si>
  <si>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</si>
  <si>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</si>
  <si>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</si>
  <si>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</si>
  <si>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</si>
  <si>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</si>
  <si>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</si>
  <si>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</si>
  <si>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</si>
  <si>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</si>
  <si>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</si>
  <si>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</si>
  <si>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</si>
  <si>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</si>
  <si>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</si>
  <si>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</si>
  <si>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</si>
  <si>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</si>
  <si>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</si>
  <si>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</si>
  <si>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</si>
  <si>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</si>
  <si>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</si>
  <si>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</si>
  <si>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</si>
  <si>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</si>
  <si>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</si>
  <si>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</si>
  <si>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</si>
  <si>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</si>
  <si>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</si>
  <si>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</si>
  <si>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</si>
  <si>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</si>
  <si>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</si>
  <si>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</si>
  <si>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</si>
  <si>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</si>
  <si>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</si>
  <si>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</si>
  <si>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</si>
  <si>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</si>
  <si>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</si>
  <si>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</si>
  <si>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</si>
  <si>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</si>
  <si>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</si>
  <si>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</si>
  <si>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</si>
  <si>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</si>
  <si>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</si>
  <si>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</si>
  <si>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</si>
  <si>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</si>
  <si>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</si>
  <si>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</si>
  <si>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</si>
  <si>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</si>
  <si>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</si>
  <si>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</si>
  <si>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</si>
  <si>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</si>
  <si>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</si>
  <si>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</si>
  <si>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</si>
  <si>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</si>
  <si>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</si>
  <si>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</si>
  <si>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</si>
  <si>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</si>
  <si>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</si>
  <si>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</si>
  <si>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</si>
  <si>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</si>
  <si>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</si>
  <si>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</si>
  <si>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</si>
  <si>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</si>
  <si>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</si>
  <si>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</si>
  <si>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</si>
  <si>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</si>
  <si>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</si>
  <si>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</si>
  <si>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</si>
  <si>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</si>
  <si>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</si>
  <si>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</si>
  <si>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</si>
  <si>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</si>
  <si>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</si>
  <si>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</si>
  <si>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</si>
  <si>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</si>
  <si>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</si>
  <si>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</si>
  <si>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</si>
  <si>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</si>
  <si>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</si>
  <si>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</si>
  <si>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</si>
  <si>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</si>
  <si>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</si>
  <si>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</si>
  <si>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</si>
  <si>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</si>
  <si>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</si>
  <si>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</si>
  <si>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</si>
  <si>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</si>
  <si>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</si>
  <si>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</si>
  <si>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</si>
  <si>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</si>
  <si>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</si>
  <si>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</si>
  <si>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</si>
  <si>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</si>
  <si>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</si>
  <si>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</si>
  <si>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</si>
  <si>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</si>
  <si>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</si>
  <si>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</si>
  <si>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</si>
  <si>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</si>
  <si>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</si>
  <si>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</si>
  <si>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</si>
  <si>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</si>
  <si>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</si>
  <si>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</si>
  <si>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</si>
  <si>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</si>
  <si>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</si>
  <si>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</si>
  <si>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</si>
  <si>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</si>
  <si>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</si>
  <si>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</si>
  <si>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</si>
  <si>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</si>
  <si>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</si>
  <si>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</si>
  <si>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</si>
  <si>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</si>
  <si>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</si>
  <si>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</si>
  <si>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</si>
  <si>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</si>
  <si>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</si>
  <si>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</si>
  <si>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</si>
  <si>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</si>
  <si>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</si>
  <si>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</si>
  <si>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</si>
  <si>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</si>
  <si>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</si>
  <si>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</si>
  <si>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</si>
  <si>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</si>
  <si>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</si>
  <si>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</si>
  <si>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</si>
  <si>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</si>
  <si>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</si>
  <si>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</si>
  <si>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</si>
  <si>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</si>
  <si>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</si>
  <si>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</si>
  <si>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</si>
  <si>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</si>
  <si>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</si>
  <si>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</si>
  <si>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</si>
  <si>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</si>
  <si>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מסלול הלכה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</si>
  <si>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</si>
  <si>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</si>
  <si>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</si>
  <si>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</si>
  <si>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</si>
  <si>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</si>
  <si>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</si>
  <si>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</si>
  <si>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</si>
  <si>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</si>
  <si>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</si>
  <si>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</si>
  <si>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</si>
  <si>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</si>
  <si>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</si>
  <si>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</si>
  <si>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</si>
  <si>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</si>
  <si>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</si>
  <si>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</si>
  <si>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</si>
  <si>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מקמ 218</t>
  </si>
  <si>
    <t>8180218</t>
  </si>
  <si>
    <t>מקמ 318</t>
  </si>
  <si>
    <t>8180317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</si>
  <si>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</si>
  <si>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</si>
  <si>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</si>
  <si>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</si>
  <si>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</si>
  <si>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</si>
  <si>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</si>
  <si>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</si>
  <si>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</si>
  <si>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</si>
  <si>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</si>
  <si>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</si>
  <si>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</si>
  <si>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</si>
  <si>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</si>
  <si>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</si>
  <si>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</si>
  <si>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</si>
  <si>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</si>
  <si>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</si>
  <si>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</si>
  <si>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</si>
  <si>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ממשק0120</t>
  </si>
  <si>
    <t>1115773</t>
  </si>
  <si>
    <t>פועלים הנפקות התח אגח י</t>
  </si>
  <si>
    <t>1940402</t>
  </si>
  <si>
    <t>מגמה</t>
  </si>
  <si>
    <t>520000118</t>
  </si>
  <si>
    <t>בנקים</t>
  </si>
  <si>
    <t>AA+</t>
  </si>
  <si>
    <t>הראל סל תא 125</t>
  </si>
  <si>
    <t>1113232</t>
  </si>
  <si>
    <t>514103811</t>
  </si>
  <si>
    <t>מניות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</si>
  <si>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</si>
  <si>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</si>
  <si>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</si>
  <si>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</si>
  <si>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</si>
  <si>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</si>
  <si>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</si>
  <si>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תא 35 סדרה 1</t>
  </si>
  <si>
    <t>1084656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</si>
  <si>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</si>
  <si>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</si>
  <si>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</si>
  <si>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</si>
  <si>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</si>
  <si>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</si>
  <si>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</si>
  <si>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</si>
  <si>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</si>
  <si>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</si>
  <si>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</si>
  <si>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</si>
  <si>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תכלית תא צמיחה</t>
  </si>
  <si>
    <t>1108679</t>
  </si>
  <si>
    <t>פסגות סל יתר 120</t>
  </si>
  <si>
    <t>1114263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</si>
  <si>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</si>
  <si>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</si>
  <si>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</si>
  <si>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</si>
  <si>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</si>
  <si>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</si>
  <si>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</si>
  <si>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</si>
  <si>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</si>
  <si>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</si>
  <si>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</si>
  <si>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תל בונד 20</t>
  </si>
  <si>
    <t>1101443</t>
  </si>
  <si>
    <t>פסגות תל בונד 60 סדרה 1</t>
  </si>
  <si>
    <t>1109420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</si>
  <si>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</si>
  <si>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</si>
  <si>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</si>
  <si>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</si>
  <si>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</si>
  <si>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</si>
  <si>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</si>
  <si>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</si>
  <si>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</si>
  <si>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</si>
  <si>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</si>
  <si>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</si>
  <si>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</si>
  <si>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</si>
  <si>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הראל סל תל בונד שיקלי</t>
  </si>
  <si>
    <t>1116292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</si>
  <si>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</si>
  <si>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</si>
  <si>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</si>
  <si>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</si>
  <si>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</si>
  <si>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</si>
  <si>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הראל סל תל בונד</t>
  </si>
  <si>
    <t>1127786</t>
  </si>
  <si>
    <t>DAIWA NIKKEI 225</t>
  </si>
  <si>
    <t>JP3027640006</t>
  </si>
  <si>
    <t>DB X TRACKERS MSCI EUROPE HEDGE</t>
  </si>
  <si>
    <t>US2330518539</t>
  </si>
  <si>
    <t>NYSE</t>
  </si>
  <si>
    <t>DBX STX EUROPE 600</t>
  </si>
  <si>
    <t>LU0328475792</t>
  </si>
  <si>
    <t>ISHARES CURR HEDGED MSCI JAPAN</t>
  </si>
  <si>
    <t>US46434V8862</t>
  </si>
  <si>
    <t>SOURCE S&amp;P 500 UCITS ETF</t>
  </si>
  <si>
    <t>IE00B3YCGJ38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</si>
  <si>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</si>
  <si>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</si>
  <si>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</si>
  <si>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</si>
  <si>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</si>
  <si>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</si>
  <si>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</si>
  <si>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</si>
  <si>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SPDR BARCLAYS INTERMEDIATE</t>
  </si>
  <si>
    <t>US78464A3757</t>
  </si>
  <si>
    <t>VANGUARD S.T CORP BOND</t>
  </si>
  <si>
    <t>US92206C4096</t>
  </si>
  <si>
    <t>ISHARES USD EM CORP BND</t>
  </si>
  <si>
    <t>IE00B6TLBW47</t>
  </si>
  <si>
    <t>SPDR EMERGING MKTS LOCAL BD</t>
  </si>
  <si>
    <t>IE00B4613386</t>
  </si>
  <si>
    <t>ISHARES MARKIT IBOXX EUR HIGH YIELD</t>
  </si>
  <si>
    <t>IE00B66F4759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</si>
  <si>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</si>
  <si>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</si>
  <si>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</si>
  <si>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</si>
  <si>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</si>
  <si>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</si>
  <si>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</si>
  <si>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</si>
  <si>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</si>
  <si>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</si>
  <si>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</si>
  <si>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</si>
  <si>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</si>
  <si>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</si>
  <si>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</si>
  <si>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</si>
  <si>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</si>
  <si>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</si>
  <si>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</si>
  <si>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</si>
  <si>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</si>
  <si>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</si>
  <si>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</si>
  <si>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</si>
  <si>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</si>
  <si>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</si>
  <si>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</si>
  <si>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</si>
  <si>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</si>
  <si>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</si>
  <si>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</si>
  <si>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</si>
  <si>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</si>
  <si>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</si>
  <si>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</si>
  <si>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</si>
  <si>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</si>
  <si>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</si>
  <si>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</si>
  <si>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</si>
  <si>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</si>
  <si>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</si>
  <si>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</si>
  <si>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</si>
  <si>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</si>
  <si>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</si>
  <si>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</si>
  <si>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</si>
  <si>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</si>
  <si>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</si>
  <si>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</si>
  <si>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</si>
  <si>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</si>
  <si>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</si>
  <si>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</si>
  <si>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</si>
  <si>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</si>
  <si>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</si>
  <si>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</si>
  <si>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</si>
  <si>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</si>
  <si>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</si>
  <si>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</si>
  <si>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</si>
  <si>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</si>
  <si>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</si>
  <si>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</si>
  <si>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</si>
  <si>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</si>
  <si>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</si>
  <si>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</si>
  <si>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</si>
  <si>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</si>
  <si>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</si>
  <si>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</si>
  <si>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</si>
  <si>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</si>
  <si>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</si>
  <si>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</si>
  <si>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</si>
  <si>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</si>
  <si>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</si>
  <si>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</si>
  <si>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</si>
  <si>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</si>
  <si>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</si>
  <si>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</si>
  <si>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</si>
  <si>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</si>
  <si>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</si>
  <si>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</si>
  <si>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</si>
  <si>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</si>
  <si>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</si>
  <si>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</si>
  <si>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</si>
  <si>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</si>
  <si>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</si>
  <si>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</si>
  <si>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</si>
  <si>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</si>
  <si>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</si>
  <si>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</si>
  <si>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</si>
  <si>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</si>
  <si>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</si>
  <si>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</si>
  <si>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</si>
  <si>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</si>
  <si>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</si>
  <si>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</si>
  <si>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</si>
  <si>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</si>
  <si>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סדרה 2024  8758  4.8%</t>
  </si>
  <si>
    <t>8287583</t>
  </si>
  <si>
    <t>ערד סדרה 8756 2024 4.8%</t>
  </si>
  <si>
    <t>8287567</t>
  </si>
  <si>
    <t>ערד סדרה 8757 2024 4.8%</t>
  </si>
  <si>
    <t>8287575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</si>
  <si>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</si>
  <si>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</si>
  <si>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</si>
  <si>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</si>
  <si>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</si>
  <si>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</si>
  <si>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8775 2026 4.8%</t>
  </si>
  <si>
    <t>8287757</t>
  </si>
  <si>
    <t>ערד סדרה 8776 2026 4.8%</t>
  </si>
  <si>
    <t>8287765</t>
  </si>
  <si>
    <t>ערד סדרה 8777 2026 4.8%</t>
  </si>
  <si>
    <t>8287773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</si>
  <si>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</si>
  <si>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</si>
  <si>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</si>
  <si>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</si>
  <si>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</si>
  <si>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</si>
  <si>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</si>
  <si>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</si>
  <si>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</si>
  <si>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</si>
  <si>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</si>
  <si>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</si>
  <si>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</si>
  <si>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₪ / מט"ח</t>
  </si>
  <si>
    <t>+ILS/-EUR 3.9554 18-09-17 (10) +54</t>
  </si>
  <si>
    <t>10000944</t>
  </si>
  <si>
    <t>+ILS/-USD 3.4993 23-10-17 (10) --167.5</t>
  </si>
  <si>
    <t>10000950</t>
  </si>
  <si>
    <t>+ILS/-USD 3.534 07-09-17 (10) --120</t>
  </si>
  <si>
    <t>10000940</t>
  </si>
  <si>
    <t>+USD/-EUR 1.0701 27-07-17 (10) +52.5</t>
  </si>
  <si>
    <t>10000922</t>
  </si>
  <si>
    <t>+USD/-EUR 1.1323 13-09-17 (10) +57.3</t>
  </si>
  <si>
    <t>10000942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</si>
  <si>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</si>
  <si>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</si>
  <si>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</si>
  <si>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</si>
  <si>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</si>
  <si>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</si>
  <si>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AAA</t>
  </si>
  <si>
    <t>יו בנק</t>
  </si>
  <si>
    <t>30026000</t>
  </si>
  <si>
    <t>31710000</t>
  </si>
  <si>
    <t>34010000</t>
  </si>
  <si>
    <t>34510000</t>
  </si>
  <si>
    <t>30226000</t>
  </si>
  <si>
    <t>31726000</t>
  </si>
  <si>
    <t>30326000</t>
  </si>
  <si>
    <t>31126000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</si>
</sst>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77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0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29" xfId="13" applyFont="1" applyBorder="1" applyAlignment="1">
      <alignment horizontal="right"/>
    </xf>
    <xf numFmtId="10" fontId="7" fillId="0" borderId="29" xfId="14" applyNumberFormat="1" applyFont="1" applyBorder="1" applyAlignment="1">
      <alignment horizontal="center"/>
    </xf>
    <xf numFmtId="2" fontId="7" fillId="0" borderId="29" xfId="7" applyNumberFormat="1" applyFont="1" applyBorder="1" applyAlignment="1">
      <alignment horizontal="right"/>
    </xf>
    <xf numFmtId="169" fontId="7" fillId="0" borderId="29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/>
    <xf numFmtId="0" fontId="30" fillId="0" borderId="0" xfId="0" applyFont="1" applyFill="1" applyBorder="1" applyAlignment="1"/>
    <xf numFmtId="0" fontId="6" fillId="0" borderId="0" xfId="0" applyFont="1" applyAlignment="1"/>
    <xf numFmtId="0" fontId="31" fillId="0" borderId="28" xfId="0" applyFont="1" applyFill="1" applyBorder="1" applyAlignment="1"/>
    <xf numFmtId="0" fontId="31" fillId="0" borderId="28" xfId="0" applyNumberFormat="1" applyFont="1" applyFill="1" applyBorder="1" applyAlignment="1">
      <alignment horizontal="right"/>
    </xf>
    <xf numFmtId="4" fontId="31" fillId="0" borderId="28" xfId="0" applyNumberFormat="1" applyFont="1" applyFill="1" applyBorder="1" applyAlignment="1">
      <alignment horizontal="right"/>
    </xf>
    <xf numFmtId="10" fontId="31" fillId="0" borderId="28" xfId="0" applyNumberFormat="1" applyFont="1" applyFill="1" applyBorder="1" applyAlignment="1">
      <alignment horizontal="right"/>
    </xf>
    <xf numFmtId="2" fontId="31" fillId="0" borderId="28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2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164" fontId="7" fillId="0" borderId="29" xfId="13" applyFont="1" applyFill="1" applyBorder="1" applyAlignment="1">
      <alignment horizontal="right"/>
    </xf>
    <xf numFmtId="10" fontId="7" fillId="0" borderId="29" xfId="14" applyNumberFormat="1" applyFont="1" applyFill="1" applyBorder="1" applyAlignment="1">
      <alignment horizontal="center"/>
    </xf>
    <xf numFmtId="169" fontId="7" fillId="0" borderId="29" xfId="7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4">
    <cellStyle name="Comma" xfId="13" builtinId="3"/>
    <cellStyle name="Comma 2" xfId="1"/>
    <cellStyle name="Comma 2 2" xfId="17"/>
    <cellStyle name="Comma 3" xfId="16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3"/>
    <cellStyle name="Normal 11 3" xfId="18"/>
    <cellStyle name="Normal 2" xfId="5"/>
    <cellStyle name="Normal 2 2" xfId="19"/>
    <cellStyle name="Normal 3" xfId="6"/>
    <cellStyle name="Normal 3 2" xfId="20"/>
    <cellStyle name="Normal 4" xfId="12"/>
    <cellStyle name="Normal_2007-16618" xfId="7"/>
    <cellStyle name="Percent" xfId="14" builtinId="5"/>
    <cellStyle name="Percent 2" xfId="8"/>
    <cellStyle name="Percent 2 2" xfId="21"/>
    <cellStyle name="Percent 3" xfId="22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198120</xdr:colOff>
      <xdr:row>50</xdr:row>
      <xdr:rowOff>0</xdr:rowOff>
    </xdr:from>
    <xdr:to>
      <xdr:col>21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P66"/>
  <sheetViews>
    <sheetView rightToLeft="1" tabSelected="1" workbookViewId="0">
      <selection activeCell="F16" sqref="F16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6" width="6.7109375" style="9" customWidth="1"/>
    <col min="17" max="19" width="7.7109375" style="9" customWidth="1"/>
    <col min="20" max="20" width="7.140625" style="9" customWidth="1"/>
    <col min="21" max="21" width="6" style="9" customWidth="1"/>
    <col min="22" max="22" width="8.140625" style="9" customWidth="1"/>
    <col min="23" max="23" width="6.28515625" style="9" customWidth="1"/>
    <col min="24" max="24" width="8" style="9" customWidth="1"/>
    <col min="25" max="25" width="8.7109375" style="9" customWidth="1"/>
    <col min="26" max="26" width="10" style="9" customWidth="1"/>
    <col min="27" max="27" width="9.5703125" style="9" customWidth="1"/>
    <col min="28" max="28" width="6.140625" style="9" customWidth="1"/>
    <col min="29" max="30" width="5.7109375" style="9" customWidth="1"/>
    <col min="31" max="31" width="6.85546875" style="9" customWidth="1"/>
    <col min="32" max="32" width="6.42578125" style="9" customWidth="1"/>
    <col min="33" max="33" width="6.7109375" style="9" customWidth="1"/>
    <col min="34" max="34" width="7.28515625" style="9" customWidth="1"/>
    <col min="35" max="46" width="5.7109375" style="9" customWidth="1"/>
    <col min="47" max="16384" width="9.140625" style="9"/>
  </cols>
  <sheetData>
    <row r="1" spans="1:16">
      <c r="B1" s="56" t="s">
        <v>169</v>
      </c>
      <c r="C1" s="76" t="s" vm="1">
        <v>236</v>
      </c>
    </row>
    <row r="2" spans="1:16">
      <c r="B2" s="56" t="s">
        <v>168</v>
      </c>
      <c r="C2" s="76" t="s">
        <v>237</v>
      </c>
    </row>
    <row r="3" spans="1:16">
      <c r="B3" s="56" t="s">
        <v>170</v>
      </c>
      <c r="C3" s="76" t="s">
        <v>238</v>
      </c>
    </row>
    <row r="4" spans="1:16">
      <c r="B4" s="56" t="s">
        <v>171</v>
      </c>
      <c r="C4" s="76">
        <v>2112</v>
      </c>
    </row>
    <row r="6" spans="1:16" ht="26.25" customHeight="1">
      <c r="B6" s="160" t="s">
        <v>185</v>
      </c>
      <c r="C6" s="161"/>
      <c r="D6" s="162"/>
    </row>
    <row r="7" spans="1:16" s="10" customFormat="1">
      <c r="B7" s="22"/>
      <c r="C7" s="23" t="s">
        <v>100</v>
      </c>
      <c r="D7" s="24" t="s">
        <v>98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s="10" customFormat="1">
      <c r="B8" s="22"/>
      <c r="C8" s="25" t="s">
        <v>225</v>
      </c>
      <c r="D8" s="26" t="s">
        <v>20</v>
      </c>
    </row>
    <row r="9" spans="1:16" s="11" customFormat="1" ht="18" customHeight="1">
      <c r="B9" s="36"/>
      <c r="C9" s="19" t="s">
        <v>1</v>
      </c>
      <c r="D9" s="27" t="s">
        <v>2</v>
      </c>
    </row>
    <row r="10" spans="1:16" s="11" customFormat="1" ht="18" customHeight="1">
      <c r="B10" s="66" t="s">
        <v>184</v>
      </c>
      <c r="C10" s="124">
        <f>C11+C12+C23+C33</f>
        <v>394232.59727000003</v>
      </c>
      <c r="D10" s="125">
        <f>C10/$C$42</f>
        <v>1</v>
      </c>
    </row>
    <row r="11" spans="1:16">
      <c r="A11" s="44" t="s">
        <v>131</v>
      </c>
      <c r="B11" s="28" t="s">
        <v>186</v>
      </c>
      <c r="C11" s="124">
        <f>מזומנים!J10</f>
        <v>20483.068719999999</v>
      </c>
      <c r="D11" s="125">
        <f t="shared" ref="D11:D17" si="0">C11/$C$42</f>
        <v>5.1956811440358033E-2</v>
      </c>
    </row>
    <row r="12" spans="1:16">
      <c r="B12" s="28" t="s">
        <v>187</v>
      </c>
      <c r="C12" s="124">
        <f>C13+C15+C17</f>
        <v>257763.87206000005</v>
      </c>
      <c r="D12" s="125">
        <f t="shared" si="0"/>
        <v>0.65383703388551617</v>
      </c>
    </row>
    <row r="13" spans="1:16">
      <c r="A13" s="54" t="s">
        <v>131</v>
      </c>
      <c r="B13" s="29" t="s">
        <v>57</v>
      </c>
      <c r="C13" s="124">
        <f>'תעודות התחייבות ממשלתיות'!N11</f>
        <v>19009.76828</v>
      </c>
      <c r="D13" s="125">
        <f t="shared" si="0"/>
        <v>4.8219676433759448E-2</v>
      </c>
    </row>
    <row r="14" spans="1:16">
      <c r="A14" s="54" t="s">
        <v>131</v>
      </c>
      <c r="B14" s="29" t="s">
        <v>58</v>
      </c>
      <c r="C14" s="124" t="s" vm="2">
        <v>546</v>
      </c>
      <c r="D14" s="125" t="s" vm="3">
        <v>546</v>
      </c>
    </row>
    <row r="15" spans="1:16">
      <c r="A15" s="54" t="s">
        <v>131</v>
      </c>
      <c r="B15" s="29" t="s">
        <v>59</v>
      </c>
      <c r="C15" s="124">
        <f>'אג"ח קונצרני'!R11</f>
        <v>680.81677000000002</v>
      </c>
      <c r="D15" s="125">
        <f t="shared" si="0"/>
        <v>1.7269418478191585E-3</v>
      </c>
    </row>
    <row r="16" spans="1:16">
      <c r="A16" s="54" t="s">
        <v>131</v>
      </c>
      <c r="B16" s="29" t="s">
        <v>60</v>
      </c>
      <c r="C16" s="124" t="s" vm="4">
        <v>546</v>
      </c>
      <c r="D16" s="125" t="s" vm="5">
        <v>546</v>
      </c>
    </row>
    <row r="17" spans="1:4">
      <c r="A17" s="54" t="s">
        <v>131</v>
      </c>
      <c r="B17" s="29" t="s">
        <v>61</v>
      </c>
      <c r="C17" s="124">
        <f>'תעודות סל'!K11</f>
        <v>238073.28701000006</v>
      </c>
      <c r="D17" s="125">
        <f t="shared" si="0"/>
        <v>0.60389041560393752</v>
      </c>
    </row>
    <row r="18" spans="1:4">
      <c r="A18" s="54" t="s">
        <v>131</v>
      </c>
      <c r="B18" s="29" t="s">
        <v>62</v>
      </c>
      <c r="C18" s="124" t="s" vm="6">
        <v>546</v>
      </c>
      <c r="D18" s="125" t="s" vm="7">
        <v>546</v>
      </c>
    </row>
    <row r="19" spans="1:4">
      <c r="A19" s="54" t="s">
        <v>131</v>
      </c>
      <c r="B19" s="29" t="s">
        <v>63</v>
      </c>
      <c r="C19" s="124" t="s" vm="8">
        <v>546</v>
      </c>
      <c r="D19" s="125" t="s" vm="9">
        <v>546</v>
      </c>
    </row>
    <row r="20" spans="1:4">
      <c r="A20" s="54" t="s">
        <v>131</v>
      </c>
      <c r="B20" s="29" t="s">
        <v>64</v>
      </c>
      <c r="C20" s="124" t="s" vm="10">
        <v>546</v>
      </c>
      <c r="D20" s="125" t="s" vm="11">
        <v>546</v>
      </c>
    </row>
    <row r="21" spans="1:4">
      <c r="A21" s="54" t="s">
        <v>131</v>
      </c>
      <c r="B21" s="29" t="s">
        <v>65</v>
      </c>
      <c r="C21" s="124" t="s" vm="12">
        <v>546</v>
      </c>
      <c r="D21" s="125" t="s" vm="13">
        <v>546</v>
      </c>
    </row>
    <row r="22" spans="1:4">
      <c r="A22" s="54" t="s">
        <v>131</v>
      </c>
      <c r="B22" s="29" t="s">
        <v>66</v>
      </c>
      <c r="C22" s="124" t="s" vm="14">
        <v>546</v>
      </c>
      <c r="D22" s="125" t="s" vm="15">
        <v>546</v>
      </c>
    </row>
    <row r="23" spans="1:4">
      <c r="B23" s="28" t="s">
        <v>188</v>
      </c>
      <c r="C23" s="124">
        <f>C24+C31</f>
        <v>115985.65648999999</v>
      </c>
      <c r="D23" s="125">
        <f t="shared" ref="D23:D24" si="1">C23/$C$42</f>
        <v>0.29420615467412586</v>
      </c>
    </row>
    <row r="24" spans="1:4">
      <c r="A24" s="54" t="s">
        <v>131</v>
      </c>
      <c r="B24" s="29" t="s">
        <v>67</v>
      </c>
      <c r="C24" s="124">
        <f>'לא סחיר- תעודות התחייבות ממשלתי'!M11</f>
        <v>116036.18461</v>
      </c>
      <c r="D24" s="125">
        <f t="shared" si="1"/>
        <v>0.29433432296956846</v>
      </c>
    </row>
    <row r="25" spans="1:4">
      <c r="A25" s="54" t="s">
        <v>131</v>
      </c>
      <c r="B25" s="29" t="s">
        <v>68</v>
      </c>
      <c r="C25" s="124" t="s" vm="16">
        <v>546</v>
      </c>
      <c r="D25" s="125" t="s" vm="17">
        <v>546</v>
      </c>
    </row>
    <row r="26" spans="1:4">
      <c r="A26" s="54" t="s">
        <v>131</v>
      </c>
      <c r="B26" s="29" t="s">
        <v>59</v>
      </c>
      <c r="C26" s="124" t="s" vm="18">
        <v>546</v>
      </c>
      <c r="D26" s="125" t="s" vm="19">
        <v>546</v>
      </c>
    </row>
    <row r="27" spans="1:4">
      <c r="A27" s="54" t="s">
        <v>131</v>
      </c>
      <c r="B27" s="29" t="s">
        <v>69</v>
      </c>
      <c r="C27" s="124" t="s" vm="20">
        <v>546</v>
      </c>
      <c r="D27" s="125" t="s" vm="21">
        <v>546</v>
      </c>
    </row>
    <row r="28" spans="1:4">
      <c r="A28" s="54" t="s">
        <v>131</v>
      </c>
      <c r="B28" s="29" t="s">
        <v>70</v>
      </c>
      <c r="C28" s="124" t="s" vm="22">
        <v>546</v>
      </c>
      <c r="D28" s="125" t="s" vm="23">
        <v>546</v>
      </c>
    </row>
    <row r="29" spans="1:4">
      <c r="A29" s="54" t="s">
        <v>131</v>
      </c>
      <c r="B29" s="29" t="s">
        <v>71</v>
      </c>
      <c r="C29" s="124" t="s" vm="24">
        <v>546</v>
      </c>
      <c r="D29" s="125" t="s" vm="25">
        <v>546</v>
      </c>
    </row>
    <row r="30" spans="1:4">
      <c r="A30" s="54" t="s">
        <v>131</v>
      </c>
      <c r="B30" s="29" t="s">
        <v>211</v>
      </c>
      <c r="C30" s="124" t="s" vm="26">
        <v>546</v>
      </c>
      <c r="D30" s="125" t="s" vm="27">
        <v>546</v>
      </c>
    </row>
    <row r="31" spans="1:4">
      <c r="A31" s="54" t="s">
        <v>131</v>
      </c>
      <c r="B31" s="29" t="s">
        <v>94</v>
      </c>
      <c r="C31" s="124">
        <f>'לא סחיר - חוזים עתידיים'!I11</f>
        <v>-50.528120000000023</v>
      </c>
      <c r="D31" s="125">
        <f t="shared" ref="D31" si="2">C31/$C$42</f>
        <v>-1.2816829544258761E-4</v>
      </c>
    </row>
    <row r="32" spans="1:4">
      <c r="A32" s="54" t="s">
        <v>131</v>
      </c>
      <c r="B32" s="29" t="s">
        <v>72</v>
      </c>
      <c r="C32" s="124" t="s" vm="28">
        <v>546</v>
      </c>
      <c r="D32" s="125" t="s" vm="29">
        <v>546</v>
      </c>
    </row>
    <row r="33" spans="1:4">
      <c r="A33" s="54" t="s">
        <v>131</v>
      </c>
      <c r="B33" s="28" t="s">
        <v>189</v>
      </c>
      <c r="C33" s="124"/>
      <c r="D33" s="125">
        <f t="shared" ref="D33" si="3">C33/$C$42</f>
        <v>0</v>
      </c>
    </row>
    <row r="34" spans="1:4">
      <c r="A34" s="54" t="s">
        <v>131</v>
      </c>
      <c r="B34" s="28" t="s">
        <v>190</v>
      </c>
      <c r="C34" s="124" t="s" vm="30">
        <v>546</v>
      </c>
      <c r="D34" s="125" t="s" vm="31">
        <v>546</v>
      </c>
    </row>
    <row r="35" spans="1:4">
      <c r="A35" s="54" t="s">
        <v>131</v>
      </c>
      <c r="B35" s="28" t="s">
        <v>191</v>
      </c>
      <c r="C35" s="124" t="s" vm="32">
        <v>546</v>
      </c>
      <c r="D35" s="125" t="s" vm="33">
        <v>546</v>
      </c>
    </row>
    <row r="36" spans="1:4">
      <c r="A36" s="54" t="s">
        <v>131</v>
      </c>
      <c r="B36" s="55" t="s">
        <v>192</v>
      </c>
      <c r="C36" s="124" t="s" vm="34">
        <v>546</v>
      </c>
      <c r="D36" s="125" t="s" vm="35">
        <v>546</v>
      </c>
    </row>
    <row r="37" spans="1:4">
      <c r="A37" s="54" t="s">
        <v>131</v>
      </c>
      <c r="B37" s="28" t="s">
        <v>193</v>
      </c>
      <c r="C37" s="124"/>
      <c r="D37" s="125"/>
    </row>
    <row r="38" spans="1:4">
      <c r="A38" s="54"/>
      <c r="B38" s="67" t="s">
        <v>195</v>
      </c>
      <c r="C38" s="124">
        <v>0</v>
      </c>
      <c r="D38" s="125">
        <f t="shared" ref="D38" si="4">C38/$C$42</f>
        <v>0</v>
      </c>
    </row>
    <row r="39" spans="1:4">
      <c r="A39" s="54" t="s">
        <v>131</v>
      </c>
      <c r="B39" s="68" t="s">
        <v>196</v>
      </c>
      <c r="C39" s="124" t="s" vm="36">
        <v>546</v>
      </c>
      <c r="D39" s="125" t="s" vm="37">
        <v>546</v>
      </c>
    </row>
    <row r="40" spans="1:4">
      <c r="A40" s="54" t="s">
        <v>131</v>
      </c>
      <c r="B40" s="68" t="s">
        <v>223</v>
      </c>
      <c r="C40" s="124" t="s" vm="38">
        <v>546</v>
      </c>
      <c r="D40" s="125" t="s" vm="39">
        <v>546</v>
      </c>
    </row>
    <row r="41" spans="1:4">
      <c r="A41" s="54" t="s">
        <v>131</v>
      </c>
      <c r="B41" s="68" t="s">
        <v>197</v>
      </c>
      <c r="C41" s="124" t="s" vm="40">
        <v>546</v>
      </c>
      <c r="D41" s="125" t="s" vm="41">
        <v>546</v>
      </c>
    </row>
    <row r="42" spans="1:4">
      <c r="B42" s="68" t="s">
        <v>73</v>
      </c>
      <c r="C42" s="124">
        <f>C38+C10</f>
        <v>394232.59727000003</v>
      </c>
      <c r="D42" s="125">
        <f>D38+D10</f>
        <v>1</v>
      </c>
    </row>
    <row r="43" spans="1:4">
      <c r="A43" s="54" t="s">
        <v>131</v>
      </c>
      <c r="B43" s="68" t="s">
        <v>194</v>
      </c>
      <c r="C43" s="104"/>
      <c r="D43" s="105"/>
    </row>
    <row r="44" spans="1:4">
      <c r="B44" s="6" t="s">
        <v>99</v>
      </c>
    </row>
    <row r="45" spans="1:4">
      <c r="C45" s="74" t="s">
        <v>176</v>
      </c>
      <c r="D45" s="35" t="s">
        <v>93</v>
      </c>
    </row>
    <row r="46" spans="1:4">
      <c r="C46" s="75" t="s">
        <v>1</v>
      </c>
      <c r="D46" s="24" t="s">
        <v>2</v>
      </c>
    </row>
    <row r="47" spans="1:4">
      <c r="C47" s="106" t="s">
        <v>157</v>
      </c>
      <c r="D47" s="107" vm="42">
        <v>2.6831999999999998</v>
      </c>
    </row>
    <row r="48" spans="1:4">
      <c r="C48" s="106" t="s">
        <v>166</v>
      </c>
      <c r="D48" s="107">
        <v>1.056065732237796</v>
      </c>
    </row>
    <row r="49" spans="2:4">
      <c r="C49" s="106" t="s">
        <v>162</v>
      </c>
      <c r="D49" s="107" vm="43">
        <v>2.6907999999999999</v>
      </c>
    </row>
    <row r="50" spans="2:4">
      <c r="B50" s="12"/>
      <c r="C50" s="106" t="s">
        <v>547</v>
      </c>
      <c r="D50" s="107" vm="44">
        <v>3.6467999999999998</v>
      </c>
    </row>
    <row r="51" spans="2:4">
      <c r="C51" s="106" t="s">
        <v>155</v>
      </c>
      <c r="D51" s="107" vm="45">
        <v>3.9859</v>
      </c>
    </row>
    <row r="52" spans="2:4">
      <c r="C52" s="106" t="s">
        <v>156</v>
      </c>
      <c r="D52" s="107" vm="46">
        <v>4.5420999999999996</v>
      </c>
    </row>
    <row r="53" spans="2:4">
      <c r="C53" s="106" t="s">
        <v>158</v>
      </c>
      <c r="D53" s="107">
        <v>0.44789504701873062</v>
      </c>
    </row>
    <row r="54" spans="2:4">
      <c r="C54" s="106" t="s">
        <v>163</v>
      </c>
      <c r="D54" s="107" vm="47">
        <v>3.1240000000000001</v>
      </c>
    </row>
    <row r="55" spans="2:4">
      <c r="C55" s="106" t="s">
        <v>164</v>
      </c>
      <c r="D55" s="107">
        <v>0.19270626626096926</v>
      </c>
    </row>
    <row r="56" spans="2:4">
      <c r="C56" s="106" t="s">
        <v>161</v>
      </c>
      <c r="D56" s="107" vm="48">
        <v>0.53600000000000003</v>
      </c>
    </row>
    <row r="57" spans="2:4">
      <c r="C57" s="106" t="s">
        <v>548</v>
      </c>
      <c r="D57" s="126">
        <v>2.5608</v>
      </c>
    </row>
    <row r="58" spans="2:4">
      <c r="C58" s="106" t="s">
        <v>160</v>
      </c>
      <c r="D58" s="107" vm="49">
        <v>0.41299999999999998</v>
      </c>
    </row>
    <row r="59" spans="2:4">
      <c r="C59" s="106" t="s">
        <v>153</v>
      </c>
      <c r="D59" s="107" vm="50">
        <v>3.496</v>
      </c>
    </row>
    <row r="60" spans="2:4">
      <c r="C60" s="106" t="s">
        <v>167</v>
      </c>
      <c r="D60" s="107" vm="51">
        <v>0.2671</v>
      </c>
    </row>
    <row r="61" spans="2:4">
      <c r="C61" s="106" t="s">
        <v>549</v>
      </c>
      <c r="D61" s="107" vm="52">
        <v>0.41749999999999998</v>
      </c>
    </row>
    <row r="62" spans="2:4">
      <c r="C62" s="106" t="s">
        <v>154</v>
      </c>
      <c r="D62" s="107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2112</v>
      </c>
    </row>
    <row r="6" spans="2:60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0" ht="26.25" customHeight="1">
      <c r="B7" s="174" t="s">
        <v>82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H7" s="3"/>
    </row>
    <row r="8" spans="2:60" s="3" customFormat="1" ht="78.75">
      <c r="B8" s="22" t="s">
        <v>106</v>
      </c>
      <c r="C8" s="30" t="s">
        <v>38</v>
      </c>
      <c r="D8" s="30" t="s">
        <v>109</v>
      </c>
      <c r="E8" s="30" t="s">
        <v>50</v>
      </c>
      <c r="F8" s="30" t="s">
        <v>91</v>
      </c>
      <c r="G8" s="30" t="s">
        <v>222</v>
      </c>
      <c r="H8" s="30" t="s">
        <v>221</v>
      </c>
      <c r="I8" s="30" t="s">
        <v>49</v>
      </c>
      <c r="J8" s="30" t="s">
        <v>48</v>
      </c>
      <c r="K8" s="30" t="s">
        <v>172</v>
      </c>
      <c r="L8" s="30" t="s">
        <v>174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BC11" s="1"/>
      <c r="BD11" s="3"/>
      <c r="BE11" s="1"/>
      <c r="BG11" s="1"/>
    </row>
    <row r="12" spans="2:60" s="4" customFormat="1" ht="18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BC12" s="1"/>
      <c r="BD12" s="3"/>
      <c r="BE12" s="1"/>
      <c r="BG12" s="1"/>
    </row>
    <row r="13" spans="2:60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BD13" s="3"/>
    </row>
    <row r="14" spans="2:60" ht="20.25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BD14" s="4"/>
    </row>
    <row r="15" spans="2:60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60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5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5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2:56" ht="20.2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BC19" s="4"/>
    </row>
    <row r="20" spans="2:5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BD20" s="3"/>
    </row>
    <row r="21" spans="2:5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2112</v>
      </c>
    </row>
    <row r="6" spans="2:61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1" ht="26.25" customHeight="1">
      <c r="B7" s="174" t="s">
        <v>83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I7" s="3"/>
    </row>
    <row r="8" spans="2:61" s="3" customFormat="1" ht="78.75">
      <c r="B8" s="22" t="s">
        <v>106</v>
      </c>
      <c r="C8" s="30" t="s">
        <v>38</v>
      </c>
      <c r="D8" s="30" t="s">
        <v>109</v>
      </c>
      <c r="E8" s="30" t="s">
        <v>50</v>
      </c>
      <c r="F8" s="30" t="s">
        <v>91</v>
      </c>
      <c r="G8" s="30" t="s">
        <v>222</v>
      </c>
      <c r="H8" s="30" t="s">
        <v>221</v>
      </c>
      <c r="I8" s="30" t="s">
        <v>49</v>
      </c>
      <c r="J8" s="30" t="s">
        <v>48</v>
      </c>
      <c r="K8" s="30" t="s">
        <v>172</v>
      </c>
      <c r="L8" s="31" t="s">
        <v>174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231</v>
      </c>
      <c r="H9" s="16"/>
      <c r="I9" s="16" t="s">
        <v>225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BD11" s="1"/>
      <c r="BE11" s="3"/>
      <c r="BF11" s="1"/>
      <c r="BH11" s="1"/>
    </row>
    <row r="12" spans="2:6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BE12" s="3"/>
    </row>
    <row r="13" spans="2:61" ht="20.25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BE13" s="4"/>
    </row>
    <row r="14" spans="2:61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61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6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5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56" ht="20.2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BD18" s="4"/>
    </row>
    <row r="19" spans="2:5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BD21" s="3"/>
    </row>
    <row r="22" spans="2:5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P31" sqref="P31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169</v>
      </c>
      <c r="C1" s="76" t="s" vm="1">
        <v>236</v>
      </c>
    </row>
    <row r="2" spans="1:60">
      <c r="B2" s="56" t="s">
        <v>168</v>
      </c>
      <c r="C2" s="76" t="s">
        <v>237</v>
      </c>
    </row>
    <row r="3" spans="1:60">
      <c r="B3" s="56" t="s">
        <v>170</v>
      </c>
      <c r="C3" s="76" t="s">
        <v>238</v>
      </c>
    </row>
    <row r="4" spans="1:60">
      <c r="B4" s="56" t="s">
        <v>171</v>
      </c>
      <c r="C4" s="76">
        <v>2112</v>
      </c>
    </row>
    <row r="6" spans="1:60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6"/>
      <c r="BD6" s="1" t="s">
        <v>110</v>
      </c>
      <c r="BF6" s="1" t="s">
        <v>177</v>
      </c>
      <c r="BH6" s="3" t="s">
        <v>154</v>
      </c>
    </row>
    <row r="7" spans="1:60" ht="26.25" customHeight="1">
      <c r="B7" s="174" t="s">
        <v>84</v>
      </c>
      <c r="C7" s="175"/>
      <c r="D7" s="175"/>
      <c r="E7" s="175"/>
      <c r="F7" s="175"/>
      <c r="G7" s="175"/>
      <c r="H7" s="175"/>
      <c r="I7" s="175"/>
      <c r="J7" s="175"/>
      <c r="K7" s="176"/>
      <c r="BD7" s="3" t="s">
        <v>112</v>
      </c>
      <c r="BF7" s="1" t="s">
        <v>132</v>
      </c>
      <c r="BH7" s="3" t="s">
        <v>153</v>
      </c>
    </row>
    <row r="8" spans="1:60" s="3" customFormat="1" ht="78.75">
      <c r="A8" s="2"/>
      <c r="B8" s="22" t="s">
        <v>106</v>
      </c>
      <c r="C8" s="30" t="s">
        <v>38</v>
      </c>
      <c r="D8" s="30" t="s">
        <v>109</v>
      </c>
      <c r="E8" s="30" t="s">
        <v>50</v>
      </c>
      <c r="F8" s="30" t="s">
        <v>91</v>
      </c>
      <c r="G8" s="30" t="s">
        <v>222</v>
      </c>
      <c r="H8" s="30" t="s">
        <v>221</v>
      </c>
      <c r="I8" s="30" t="s">
        <v>49</v>
      </c>
      <c r="J8" s="30" t="s">
        <v>172</v>
      </c>
      <c r="K8" s="30" t="s">
        <v>174</v>
      </c>
      <c r="BC8" s="1" t="s">
        <v>125</v>
      </c>
      <c r="BD8" s="1" t="s">
        <v>126</v>
      </c>
      <c r="BE8" s="1" t="s">
        <v>133</v>
      </c>
      <c r="BG8" s="4" t="s">
        <v>155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231</v>
      </c>
      <c r="H9" s="16"/>
      <c r="I9" s="16" t="s">
        <v>225</v>
      </c>
      <c r="J9" s="32" t="s">
        <v>20</v>
      </c>
      <c r="K9" s="57" t="s">
        <v>20</v>
      </c>
      <c r="BC9" s="1" t="s">
        <v>122</v>
      </c>
      <c r="BE9" s="1" t="s">
        <v>134</v>
      </c>
      <c r="BG9" s="4" t="s">
        <v>156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118</v>
      </c>
      <c r="BD10" s="3"/>
      <c r="BE10" s="1" t="s">
        <v>178</v>
      </c>
      <c r="BG10" s="1" t="s">
        <v>162</v>
      </c>
    </row>
    <row r="11" spans="1:60" s="4" customFormat="1" ht="18" customHeight="1">
      <c r="A11" s="2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3"/>
      <c r="M11" s="3"/>
      <c r="N11" s="3"/>
      <c r="O11" s="3"/>
      <c r="BC11" s="1" t="s">
        <v>117</v>
      </c>
      <c r="BD11" s="3"/>
      <c r="BE11" s="1" t="s">
        <v>135</v>
      </c>
      <c r="BG11" s="1" t="s">
        <v>157</v>
      </c>
    </row>
    <row r="12" spans="1:60" ht="20.25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P12" s="1"/>
      <c r="BC12" s="1" t="s">
        <v>115</v>
      </c>
      <c r="BD12" s="4"/>
      <c r="BE12" s="1" t="s">
        <v>136</v>
      </c>
      <c r="BG12" s="1" t="s">
        <v>158</v>
      </c>
    </row>
    <row r="13" spans="1:60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P13" s="1"/>
      <c r="BC13" s="1" t="s">
        <v>119</v>
      </c>
      <c r="BE13" s="1" t="s">
        <v>137</v>
      </c>
      <c r="BG13" s="1" t="s">
        <v>159</v>
      </c>
    </row>
    <row r="14" spans="1:60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P14" s="1"/>
      <c r="BC14" s="1" t="s">
        <v>116</v>
      </c>
      <c r="BE14" s="1" t="s">
        <v>138</v>
      </c>
      <c r="BG14" s="1" t="s">
        <v>161</v>
      </c>
    </row>
    <row r="15" spans="1:60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P15" s="1"/>
      <c r="BC15" s="1" t="s">
        <v>127</v>
      </c>
      <c r="BE15" s="1" t="s">
        <v>179</v>
      </c>
      <c r="BG15" s="1" t="s">
        <v>163</v>
      </c>
    </row>
    <row r="16" spans="1:60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P16" s="1"/>
      <c r="BC16" s="4" t="s">
        <v>113</v>
      </c>
      <c r="BD16" s="1" t="s">
        <v>128</v>
      </c>
      <c r="BE16" s="1" t="s">
        <v>139</v>
      </c>
      <c r="BG16" s="1" t="s">
        <v>164</v>
      </c>
    </row>
    <row r="17" spans="2:60">
      <c r="B17" s="97"/>
      <c r="C17" s="97"/>
      <c r="D17" s="97"/>
      <c r="E17" s="97"/>
      <c r="F17" s="97"/>
      <c r="G17" s="97"/>
      <c r="H17" s="97"/>
      <c r="I17" s="97"/>
      <c r="J17" s="97"/>
      <c r="K17" s="97"/>
      <c r="P17" s="1"/>
      <c r="BC17" s="1" t="s">
        <v>123</v>
      </c>
      <c r="BE17" s="1" t="s">
        <v>140</v>
      </c>
      <c r="BG17" s="1" t="s">
        <v>165</v>
      </c>
    </row>
    <row r="18" spans="2:60">
      <c r="B18" s="97"/>
      <c r="C18" s="97"/>
      <c r="D18" s="97"/>
      <c r="E18" s="97"/>
      <c r="F18" s="97"/>
      <c r="G18" s="97"/>
      <c r="H18" s="97"/>
      <c r="I18" s="97"/>
      <c r="J18" s="97"/>
      <c r="K18" s="97"/>
      <c r="BD18" s="1" t="s">
        <v>111</v>
      </c>
      <c r="BF18" s="1" t="s">
        <v>141</v>
      </c>
      <c r="BH18" s="1" t="s">
        <v>29</v>
      </c>
    </row>
    <row r="19" spans="2:60">
      <c r="B19" s="97"/>
      <c r="C19" s="97"/>
      <c r="D19" s="97"/>
      <c r="E19" s="97"/>
      <c r="F19" s="97"/>
      <c r="G19" s="97"/>
      <c r="H19" s="97"/>
      <c r="I19" s="97"/>
      <c r="J19" s="97"/>
      <c r="K19" s="97"/>
      <c r="BD19" s="1" t="s">
        <v>124</v>
      </c>
      <c r="BF19" s="1" t="s">
        <v>142</v>
      </c>
    </row>
    <row r="20" spans="2:60">
      <c r="B20" s="97"/>
      <c r="C20" s="97"/>
      <c r="D20" s="97"/>
      <c r="E20" s="97"/>
      <c r="F20" s="97"/>
      <c r="G20" s="97"/>
      <c r="H20" s="97"/>
      <c r="I20" s="97"/>
      <c r="J20" s="97"/>
      <c r="K20" s="97"/>
      <c r="BD20" s="1" t="s">
        <v>129</v>
      </c>
      <c r="BF20" s="1" t="s">
        <v>143</v>
      </c>
    </row>
    <row r="21" spans="2:60">
      <c r="B21" s="97"/>
      <c r="C21" s="97"/>
      <c r="D21" s="97"/>
      <c r="E21" s="97"/>
      <c r="F21" s="97"/>
      <c r="G21" s="97"/>
      <c r="H21" s="97"/>
      <c r="I21" s="97"/>
      <c r="J21" s="97"/>
      <c r="K21" s="97"/>
      <c r="BD21" s="1" t="s">
        <v>114</v>
      </c>
      <c r="BE21" s="1" t="s">
        <v>130</v>
      </c>
      <c r="BF21" s="1" t="s">
        <v>144</v>
      </c>
    </row>
    <row r="22" spans="2:60">
      <c r="B22" s="97"/>
      <c r="C22" s="97"/>
      <c r="D22" s="97"/>
      <c r="E22" s="97"/>
      <c r="F22" s="97"/>
      <c r="G22" s="97"/>
      <c r="H22" s="97"/>
      <c r="I22" s="97"/>
      <c r="J22" s="97"/>
      <c r="K22" s="97"/>
      <c r="BD22" s="1" t="s">
        <v>120</v>
      </c>
      <c r="BF22" s="1" t="s">
        <v>145</v>
      </c>
    </row>
    <row r="23" spans="2:60">
      <c r="B23" s="97"/>
      <c r="C23" s="97"/>
      <c r="D23" s="97"/>
      <c r="E23" s="97"/>
      <c r="F23" s="97"/>
      <c r="G23" s="97"/>
      <c r="H23" s="97"/>
      <c r="I23" s="97"/>
      <c r="J23" s="97"/>
      <c r="K23" s="97"/>
      <c r="BD23" s="1" t="s">
        <v>29</v>
      </c>
      <c r="BE23" s="1" t="s">
        <v>121</v>
      </c>
      <c r="BF23" s="1" t="s">
        <v>180</v>
      </c>
    </row>
    <row r="24" spans="2:60">
      <c r="B24" s="97"/>
      <c r="C24" s="97"/>
      <c r="D24" s="97"/>
      <c r="E24" s="97"/>
      <c r="F24" s="97"/>
      <c r="G24" s="97"/>
      <c r="H24" s="97"/>
      <c r="I24" s="97"/>
      <c r="J24" s="97"/>
      <c r="K24" s="97"/>
      <c r="BF24" s="1" t="s">
        <v>183</v>
      </c>
    </row>
    <row r="25" spans="2:60">
      <c r="B25" s="97"/>
      <c r="C25" s="97"/>
      <c r="D25" s="97"/>
      <c r="E25" s="97"/>
      <c r="F25" s="97"/>
      <c r="G25" s="97"/>
      <c r="H25" s="97"/>
      <c r="I25" s="97"/>
      <c r="J25" s="97"/>
      <c r="K25" s="97"/>
      <c r="BF25" s="1" t="s">
        <v>146</v>
      </c>
    </row>
    <row r="26" spans="2:60">
      <c r="B26" s="97"/>
      <c r="C26" s="97"/>
      <c r="D26" s="97"/>
      <c r="E26" s="97"/>
      <c r="F26" s="97"/>
      <c r="G26" s="97"/>
      <c r="H26" s="97"/>
      <c r="I26" s="97"/>
      <c r="J26" s="97"/>
      <c r="K26" s="97"/>
      <c r="BF26" s="1" t="s">
        <v>147</v>
      </c>
    </row>
    <row r="27" spans="2:60">
      <c r="B27" s="97"/>
      <c r="C27" s="97"/>
      <c r="D27" s="97"/>
      <c r="E27" s="97"/>
      <c r="F27" s="97"/>
      <c r="G27" s="97"/>
      <c r="H27" s="97"/>
      <c r="I27" s="97"/>
      <c r="J27" s="97"/>
      <c r="K27" s="97"/>
      <c r="BF27" s="1" t="s">
        <v>182</v>
      </c>
    </row>
    <row r="28" spans="2:60">
      <c r="B28" s="97"/>
      <c r="C28" s="97"/>
      <c r="D28" s="97"/>
      <c r="E28" s="97"/>
      <c r="F28" s="97"/>
      <c r="G28" s="97"/>
      <c r="H28" s="97"/>
      <c r="I28" s="97"/>
      <c r="J28" s="97"/>
      <c r="K28" s="97"/>
      <c r="BF28" s="1" t="s">
        <v>148</v>
      </c>
    </row>
    <row r="29" spans="2:60">
      <c r="B29" s="97"/>
      <c r="C29" s="97"/>
      <c r="D29" s="97"/>
      <c r="E29" s="97"/>
      <c r="F29" s="97"/>
      <c r="G29" s="97"/>
      <c r="H29" s="97"/>
      <c r="I29" s="97"/>
      <c r="J29" s="97"/>
      <c r="K29" s="97"/>
      <c r="BF29" s="1" t="s">
        <v>149</v>
      </c>
    </row>
    <row r="30" spans="2:60">
      <c r="B30" s="97"/>
      <c r="C30" s="97"/>
      <c r="D30" s="97"/>
      <c r="E30" s="97"/>
      <c r="F30" s="97"/>
      <c r="G30" s="97"/>
      <c r="H30" s="97"/>
      <c r="I30" s="97"/>
      <c r="J30" s="97"/>
      <c r="K30" s="97"/>
      <c r="BF30" s="1" t="s">
        <v>181</v>
      </c>
    </row>
    <row r="31" spans="2:60">
      <c r="B31" s="97"/>
      <c r="C31" s="97"/>
      <c r="D31" s="97"/>
      <c r="E31" s="97"/>
      <c r="F31" s="97"/>
      <c r="G31" s="97"/>
      <c r="H31" s="97"/>
      <c r="I31" s="97"/>
      <c r="J31" s="97"/>
      <c r="K31" s="97"/>
      <c r="BF31" s="1" t="s">
        <v>29</v>
      </c>
    </row>
    <row r="32" spans="2:60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169</v>
      </c>
      <c r="C1" s="76" t="s" vm="1">
        <v>236</v>
      </c>
    </row>
    <row r="2" spans="2:81">
      <c r="B2" s="56" t="s">
        <v>168</v>
      </c>
      <c r="C2" s="76" t="s">
        <v>237</v>
      </c>
    </row>
    <row r="3" spans="2:81">
      <c r="B3" s="56" t="s">
        <v>170</v>
      </c>
      <c r="C3" s="76" t="s">
        <v>238</v>
      </c>
      <c r="E3" s="2"/>
    </row>
    <row r="4" spans="2:81">
      <c r="B4" s="56" t="s">
        <v>171</v>
      </c>
      <c r="C4" s="76">
        <v>2112</v>
      </c>
    </row>
    <row r="6" spans="2:81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81" ht="26.25" customHeight="1">
      <c r="B7" s="174" t="s">
        <v>85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81" s="3" customFormat="1" ht="47.25">
      <c r="B8" s="22" t="s">
        <v>106</v>
      </c>
      <c r="C8" s="30" t="s">
        <v>38</v>
      </c>
      <c r="D8" s="13" t="s">
        <v>41</v>
      </c>
      <c r="E8" s="30" t="s">
        <v>15</v>
      </c>
      <c r="F8" s="30" t="s">
        <v>51</v>
      </c>
      <c r="G8" s="30" t="s">
        <v>92</v>
      </c>
      <c r="H8" s="30" t="s">
        <v>18</v>
      </c>
      <c r="I8" s="30" t="s">
        <v>91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49</v>
      </c>
      <c r="O8" s="30" t="s">
        <v>48</v>
      </c>
      <c r="P8" s="30" t="s">
        <v>172</v>
      </c>
      <c r="Q8" s="31" t="s">
        <v>174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225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81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81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81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8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M92"/>
  <sheetViews>
    <sheetView rightToLeft="1" workbookViewId="0">
      <selection activeCell="C12" sqref="C12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32" width="5.7109375" style="3" customWidth="1"/>
    <col min="33" max="40" width="5.7109375" style="1" customWidth="1"/>
    <col min="41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2112</v>
      </c>
    </row>
    <row r="6" spans="2:65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65" ht="26.25" customHeight="1">
      <c r="B7" s="174" t="s">
        <v>76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6"/>
    </row>
    <row r="8" spans="2:65" s="3" customFormat="1" ht="78.75">
      <c r="B8" s="22" t="s">
        <v>106</v>
      </c>
      <c r="C8" s="30" t="s">
        <v>38</v>
      </c>
      <c r="D8" s="30" t="s">
        <v>15</v>
      </c>
      <c r="E8" s="30" t="s">
        <v>51</v>
      </c>
      <c r="F8" s="30" t="s">
        <v>92</v>
      </c>
      <c r="G8" s="30" t="s">
        <v>18</v>
      </c>
      <c r="H8" s="30" t="s">
        <v>91</v>
      </c>
      <c r="I8" s="30" t="s">
        <v>17</v>
      </c>
      <c r="J8" s="30" t="s">
        <v>19</v>
      </c>
      <c r="K8" s="30" t="s">
        <v>222</v>
      </c>
      <c r="L8" s="30" t="s">
        <v>221</v>
      </c>
      <c r="M8" s="30" t="s">
        <v>100</v>
      </c>
      <c r="N8" s="30" t="s">
        <v>48</v>
      </c>
      <c r="O8" s="30" t="s">
        <v>172</v>
      </c>
      <c r="P8" s="31" t="s">
        <v>174</v>
      </c>
    </row>
    <row r="9" spans="2:65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231</v>
      </c>
      <c r="L9" s="32"/>
      <c r="M9" s="32" t="s">
        <v>225</v>
      </c>
      <c r="N9" s="32" t="s">
        <v>20</v>
      </c>
      <c r="O9" s="32" t="s">
        <v>20</v>
      </c>
      <c r="P9" s="33" t="s">
        <v>20</v>
      </c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2:65" s="4" customFormat="1" ht="18" customHeight="1">
      <c r="B11" s="77" t="s">
        <v>28</v>
      </c>
      <c r="C11" s="78"/>
      <c r="D11" s="78"/>
      <c r="E11" s="78"/>
      <c r="F11" s="78"/>
      <c r="G11" s="84">
        <v>9.2687755935092309</v>
      </c>
      <c r="H11" s="78"/>
      <c r="I11" s="78"/>
      <c r="J11" s="100">
        <v>4.850634331197181E-2</v>
      </c>
      <c r="K11" s="84"/>
      <c r="L11" s="78"/>
      <c r="M11" s="84">
        <v>116036.18461</v>
      </c>
      <c r="N11" s="78"/>
      <c r="O11" s="85">
        <v>1</v>
      </c>
      <c r="P11" s="85">
        <f>M11/'סכום נכסי הקרן'!$C$42</f>
        <v>0.29433432296956846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BM11" s="1"/>
    </row>
    <row r="12" spans="2:65" s="127" customFormat="1" ht="21.75" customHeight="1">
      <c r="B12" s="79" t="s">
        <v>219</v>
      </c>
      <c r="C12" s="80"/>
      <c r="D12" s="80"/>
      <c r="E12" s="80"/>
      <c r="F12" s="80"/>
      <c r="G12" s="87">
        <v>9.2687755935092273</v>
      </c>
      <c r="H12" s="80"/>
      <c r="I12" s="80"/>
      <c r="J12" s="99">
        <v>4.8506343311971803E-2</v>
      </c>
      <c r="K12" s="87"/>
      <c r="L12" s="80"/>
      <c r="M12" s="87">
        <v>116036.18461000004</v>
      </c>
      <c r="N12" s="80"/>
      <c r="O12" s="88">
        <v>1.0000000000000004</v>
      </c>
      <c r="P12" s="88">
        <f>M12/'סכום נכסי הקרן'!$C$42</f>
        <v>0.29433432296956857</v>
      </c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</row>
    <row r="13" spans="2:65" s="127" customFormat="1">
      <c r="B13" s="98" t="s">
        <v>56</v>
      </c>
      <c r="C13" s="80"/>
      <c r="D13" s="80"/>
      <c r="E13" s="80"/>
      <c r="F13" s="80"/>
      <c r="G13" s="87">
        <v>9.2687755935092273</v>
      </c>
      <c r="H13" s="80"/>
      <c r="I13" s="80"/>
      <c r="J13" s="99">
        <v>4.8506343311971803E-2</v>
      </c>
      <c r="K13" s="87"/>
      <c r="L13" s="80"/>
      <c r="M13" s="87">
        <v>116036.18461000004</v>
      </c>
      <c r="N13" s="80"/>
      <c r="O13" s="88">
        <v>1.0000000000000004</v>
      </c>
      <c r="P13" s="88">
        <f>M13/'סכום נכסי הקרן'!$C$42</f>
        <v>0.29433432296956857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</row>
    <row r="14" spans="2:65" s="127" customFormat="1">
      <c r="B14" s="83" t="s">
        <v>397</v>
      </c>
      <c r="C14" s="82" t="s">
        <v>398</v>
      </c>
      <c r="D14" s="82" t="s">
        <v>241</v>
      </c>
      <c r="E14" s="82"/>
      <c r="F14" s="101">
        <v>40148</v>
      </c>
      <c r="G14" s="90">
        <v>6.3100000000000005</v>
      </c>
      <c r="H14" s="93" t="s">
        <v>154</v>
      </c>
      <c r="I14" s="94">
        <v>4.8000000000000001E-2</v>
      </c>
      <c r="J14" s="94">
        <v>4.8500000000000008E-2</v>
      </c>
      <c r="K14" s="90">
        <v>61000</v>
      </c>
      <c r="L14" s="102">
        <v>108.5077</v>
      </c>
      <c r="M14" s="90">
        <v>66.179640000000006</v>
      </c>
      <c r="N14" s="82"/>
      <c r="O14" s="91">
        <v>5.7033622936182484E-4</v>
      </c>
      <c r="P14" s="91">
        <f>M14/'סכום נכסי הקרן'!$C$42</f>
        <v>1.6786952793422923E-4</v>
      </c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</row>
    <row r="15" spans="2:65" s="127" customFormat="1">
      <c r="B15" s="83" t="s">
        <v>399</v>
      </c>
      <c r="C15" s="82" t="s">
        <v>400</v>
      </c>
      <c r="D15" s="82" t="s">
        <v>241</v>
      </c>
      <c r="E15" s="82"/>
      <c r="F15" s="101">
        <v>40452</v>
      </c>
      <c r="G15" s="90">
        <v>6.84</v>
      </c>
      <c r="H15" s="93" t="s">
        <v>154</v>
      </c>
      <c r="I15" s="94">
        <v>4.8000000000000001E-2</v>
      </c>
      <c r="J15" s="94">
        <v>4.8599999999999997E-2</v>
      </c>
      <c r="K15" s="90">
        <v>476000</v>
      </c>
      <c r="L15" s="102">
        <v>107.28189999999999</v>
      </c>
      <c r="M15" s="90">
        <v>510.57317</v>
      </c>
      <c r="N15" s="82"/>
      <c r="O15" s="91">
        <v>4.4001202876158586E-3</v>
      </c>
      <c r="P15" s="91">
        <f>M15/'סכום נכסי הקרן'!$C$42</f>
        <v>1.2951064258400764E-3</v>
      </c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</row>
    <row r="16" spans="2:65" s="127" customFormat="1">
      <c r="B16" s="83" t="s">
        <v>401</v>
      </c>
      <c r="C16" s="82" t="s">
        <v>402</v>
      </c>
      <c r="D16" s="82" t="s">
        <v>241</v>
      </c>
      <c r="E16" s="82"/>
      <c r="F16" s="101">
        <v>40909</v>
      </c>
      <c r="G16" s="90">
        <v>7.5699999999999994</v>
      </c>
      <c r="H16" s="93" t="s">
        <v>154</v>
      </c>
      <c r="I16" s="94">
        <v>4.8000000000000001E-2</v>
      </c>
      <c r="J16" s="94">
        <v>4.8499999999999995E-2</v>
      </c>
      <c r="K16" s="90">
        <v>844000</v>
      </c>
      <c r="L16" s="102">
        <v>105.2244</v>
      </c>
      <c r="M16" s="90">
        <v>888.10367000000008</v>
      </c>
      <c r="N16" s="82"/>
      <c r="O16" s="91">
        <v>7.6536786605396825E-3</v>
      </c>
      <c r="P16" s="91">
        <f>M16/'סכום נכסי הקרן'!$C$42</f>
        <v>2.2527403267765811E-3</v>
      </c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</row>
    <row r="17" spans="2:32" s="127" customFormat="1">
      <c r="B17" s="83" t="s">
        <v>403</v>
      </c>
      <c r="C17" s="82">
        <v>8790</v>
      </c>
      <c r="D17" s="82" t="s">
        <v>241</v>
      </c>
      <c r="E17" s="82"/>
      <c r="F17" s="101">
        <v>41030</v>
      </c>
      <c r="G17" s="90">
        <v>7.8999999999999995</v>
      </c>
      <c r="H17" s="93" t="s">
        <v>154</v>
      </c>
      <c r="I17" s="94">
        <v>4.8000000000000001E-2</v>
      </c>
      <c r="J17" s="94">
        <v>4.8500000000000008E-2</v>
      </c>
      <c r="K17" s="90">
        <v>580000</v>
      </c>
      <c r="L17" s="102">
        <v>103.1541</v>
      </c>
      <c r="M17" s="90">
        <v>598.33901000000003</v>
      </c>
      <c r="N17" s="82"/>
      <c r="O17" s="91">
        <v>5.1564864185342681E-3</v>
      </c>
      <c r="P17" s="91">
        <f>M17/'סכום נכסי הקרן'!$C$42</f>
        <v>1.5177309389010586E-3</v>
      </c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</row>
    <row r="18" spans="2:32" s="127" customFormat="1">
      <c r="B18" s="83" t="s">
        <v>404</v>
      </c>
      <c r="C18" s="82" t="s">
        <v>405</v>
      </c>
      <c r="D18" s="82" t="s">
        <v>241</v>
      </c>
      <c r="E18" s="82"/>
      <c r="F18" s="101">
        <v>41091</v>
      </c>
      <c r="G18" s="90">
        <v>7.88</v>
      </c>
      <c r="H18" s="93" t="s">
        <v>154</v>
      </c>
      <c r="I18" s="94">
        <v>4.8000000000000001E-2</v>
      </c>
      <c r="J18" s="94">
        <v>4.8499999999999995E-2</v>
      </c>
      <c r="K18" s="90">
        <v>1278000</v>
      </c>
      <c r="L18" s="102">
        <v>103.8634</v>
      </c>
      <c r="M18" s="90">
        <v>1327.9894899999999</v>
      </c>
      <c r="N18" s="82"/>
      <c r="O18" s="91">
        <v>1.1444615267758069E-2</v>
      </c>
      <c r="P18" s="91">
        <f>M18/'סכום נכסי הקרן'!$C$42</f>
        <v>3.3685430864827579E-3</v>
      </c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</row>
    <row r="19" spans="2:32" s="127" customFormat="1">
      <c r="B19" s="83" t="s">
        <v>406</v>
      </c>
      <c r="C19" s="82">
        <v>8793</v>
      </c>
      <c r="D19" s="82" t="s">
        <v>241</v>
      </c>
      <c r="E19" s="82"/>
      <c r="F19" s="101">
        <v>41122</v>
      </c>
      <c r="G19" s="90">
        <v>7.9600000000000009</v>
      </c>
      <c r="H19" s="93" t="s">
        <v>154</v>
      </c>
      <c r="I19" s="94">
        <v>4.8000000000000001E-2</v>
      </c>
      <c r="J19" s="94">
        <v>4.8500000000000008E-2</v>
      </c>
      <c r="K19" s="90">
        <v>3291000</v>
      </c>
      <c r="L19" s="102">
        <v>103.79730000000001</v>
      </c>
      <c r="M19" s="90">
        <v>3415.9697799999999</v>
      </c>
      <c r="N19" s="82"/>
      <c r="O19" s="91">
        <v>2.9438832304605193E-2</v>
      </c>
      <c r="P19" s="91">
        <f>M19/'סכום נכסי הקרן'!$C$42</f>
        <v>8.6648587753906294E-3</v>
      </c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</row>
    <row r="20" spans="2:32" s="127" customFormat="1">
      <c r="B20" s="83" t="s">
        <v>407</v>
      </c>
      <c r="C20" s="82" t="s">
        <v>408</v>
      </c>
      <c r="D20" s="82" t="s">
        <v>241</v>
      </c>
      <c r="E20" s="82"/>
      <c r="F20" s="101">
        <v>41154</v>
      </c>
      <c r="G20" s="90">
        <v>8.0399999999999991</v>
      </c>
      <c r="H20" s="93" t="s">
        <v>154</v>
      </c>
      <c r="I20" s="94">
        <v>4.8000000000000001E-2</v>
      </c>
      <c r="J20" s="94">
        <v>4.8499999999999988E-2</v>
      </c>
      <c r="K20" s="90">
        <v>683000</v>
      </c>
      <c r="L20" s="102">
        <v>103.2794</v>
      </c>
      <c r="M20" s="90">
        <v>705.39828</v>
      </c>
      <c r="N20" s="82"/>
      <c r="O20" s="91">
        <v>6.0791233559674349E-3</v>
      </c>
      <c r="P20" s="91">
        <f>M20/'סכום נכסי הקרן'!$C$42</f>
        <v>1.7892946572271658E-3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</row>
    <row r="21" spans="2:32" s="127" customFormat="1">
      <c r="B21" s="83" t="s">
        <v>409</v>
      </c>
      <c r="C21" s="82" t="s">
        <v>410</v>
      </c>
      <c r="D21" s="82" t="s">
        <v>241</v>
      </c>
      <c r="E21" s="82"/>
      <c r="F21" s="101">
        <v>41184</v>
      </c>
      <c r="G21" s="90">
        <v>8.1300000000000008</v>
      </c>
      <c r="H21" s="93" t="s">
        <v>154</v>
      </c>
      <c r="I21" s="94">
        <v>4.8000000000000001E-2</v>
      </c>
      <c r="J21" s="94">
        <v>4.8600000000000004E-2</v>
      </c>
      <c r="K21" s="90">
        <v>840000</v>
      </c>
      <c r="L21" s="102">
        <v>101.7963</v>
      </c>
      <c r="M21" s="90">
        <v>855.08874000000003</v>
      </c>
      <c r="N21" s="82"/>
      <c r="O21" s="91">
        <v>7.3691559479826989E-3</v>
      </c>
      <c r="P21" s="91">
        <f>M21/'סכום נכסי הקרן'!$C$42</f>
        <v>2.168995526806656E-3</v>
      </c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</row>
    <row r="22" spans="2:32" s="127" customFormat="1">
      <c r="B22" s="83" t="s">
        <v>411</v>
      </c>
      <c r="C22" s="82" t="s">
        <v>412</v>
      </c>
      <c r="D22" s="82" t="s">
        <v>241</v>
      </c>
      <c r="E22" s="82"/>
      <c r="F22" s="101">
        <v>41214</v>
      </c>
      <c r="G22" s="90">
        <v>8.2100000000000009</v>
      </c>
      <c r="H22" s="93" t="s">
        <v>154</v>
      </c>
      <c r="I22" s="94">
        <v>4.8000000000000001E-2</v>
      </c>
      <c r="J22" s="94">
        <v>4.8499999999999995E-2</v>
      </c>
      <c r="K22" s="90">
        <v>1077000</v>
      </c>
      <c r="L22" s="102">
        <v>101.4157</v>
      </c>
      <c r="M22" s="90">
        <v>1092.2469699999999</v>
      </c>
      <c r="N22" s="82"/>
      <c r="O22" s="91">
        <v>9.4129859032427207E-3</v>
      </c>
      <c r="P22" s="91">
        <f>M22/'סכום נכסי הקרן'!$C$42</f>
        <v>2.7705648329530378E-3</v>
      </c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</row>
    <row r="23" spans="2:32" s="127" customFormat="1">
      <c r="B23" s="83" t="s">
        <v>413</v>
      </c>
      <c r="C23" s="82" t="s">
        <v>414</v>
      </c>
      <c r="D23" s="82" t="s">
        <v>241</v>
      </c>
      <c r="E23" s="82"/>
      <c r="F23" s="101">
        <v>41245</v>
      </c>
      <c r="G23" s="90">
        <v>8.2899999999999991</v>
      </c>
      <c r="H23" s="93" t="s">
        <v>154</v>
      </c>
      <c r="I23" s="94">
        <v>4.8000000000000001E-2</v>
      </c>
      <c r="J23" s="94">
        <v>4.8600000000000004E-2</v>
      </c>
      <c r="K23" s="90">
        <v>1294000</v>
      </c>
      <c r="L23" s="102">
        <v>101.1932</v>
      </c>
      <c r="M23" s="90">
        <v>1309.4402500000001</v>
      </c>
      <c r="N23" s="82"/>
      <c r="O23" s="91">
        <v>1.1284757891696076E-2</v>
      </c>
      <c r="P23" s="91">
        <f>M23/'סכום נכסי הקרן'!$C$42</f>
        <v>3.321491573927859E-3</v>
      </c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</row>
    <row r="24" spans="2:32" s="127" customFormat="1">
      <c r="B24" s="83" t="s">
        <v>415</v>
      </c>
      <c r="C24" s="82" t="s">
        <v>416</v>
      </c>
      <c r="D24" s="82" t="s">
        <v>241</v>
      </c>
      <c r="E24" s="82"/>
      <c r="F24" s="101">
        <v>41275</v>
      </c>
      <c r="G24" s="90">
        <v>8.1800000000000015</v>
      </c>
      <c r="H24" s="93" t="s">
        <v>154</v>
      </c>
      <c r="I24" s="94">
        <v>4.8000000000000001E-2</v>
      </c>
      <c r="J24" s="94">
        <v>4.8499999999999995E-2</v>
      </c>
      <c r="K24" s="90">
        <v>777000</v>
      </c>
      <c r="L24" s="102">
        <v>103.7127</v>
      </c>
      <c r="M24" s="90">
        <v>805.84761000000003</v>
      </c>
      <c r="N24" s="82"/>
      <c r="O24" s="91">
        <v>6.9447958213075551E-3</v>
      </c>
      <c r="P24" s="91">
        <f>M24/'סכום נכסי הקרן'!$C$42</f>
        <v>2.0440917762264473E-3</v>
      </c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</row>
    <row r="25" spans="2:32" s="127" customFormat="1">
      <c r="B25" s="83" t="s">
        <v>417</v>
      </c>
      <c r="C25" s="82" t="s">
        <v>418</v>
      </c>
      <c r="D25" s="82" t="s">
        <v>241</v>
      </c>
      <c r="E25" s="82"/>
      <c r="F25" s="101">
        <v>41306</v>
      </c>
      <c r="G25" s="90">
        <v>8.2700000000000014</v>
      </c>
      <c r="H25" s="93" t="s">
        <v>154</v>
      </c>
      <c r="I25" s="94">
        <v>4.8000000000000001E-2</v>
      </c>
      <c r="J25" s="94">
        <v>4.8500000000000008E-2</v>
      </c>
      <c r="K25" s="90">
        <v>1227000</v>
      </c>
      <c r="L25" s="102">
        <v>103.1083</v>
      </c>
      <c r="M25" s="90">
        <v>1265.1385299999999</v>
      </c>
      <c r="N25" s="82"/>
      <c r="O25" s="91">
        <v>1.0902965607255673E-2</v>
      </c>
      <c r="P25" s="91">
        <f>M25/'סכום נכסי הקרן'!$C$42</f>
        <v>3.2091170003720883E-3</v>
      </c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</row>
    <row r="26" spans="2:32" s="127" customFormat="1">
      <c r="B26" s="83" t="s">
        <v>419</v>
      </c>
      <c r="C26" s="82" t="s">
        <v>420</v>
      </c>
      <c r="D26" s="82" t="s">
        <v>241</v>
      </c>
      <c r="E26" s="82"/>
      <c r="F26" s="101">
        <v>41334</v>
      </c>
      <c r="G26" s="90">
        <v>8.35</v>
      </c>
      <c r="H26" s="93" t="s">
        <v>154</v>
      </c>
      <c r="I26" s="94">
        <v>4.8000000000000001E-2</v>
      </c>
      <c r="J26" s="94">
        <v>4.8500000000000008E-2</v>
      </c>
      <c r="K26" s="90">
        <v>1171000</v>
      </c>
      <c r="L26" s="102">
        <v>102.8809</v>
      </c>
      <c r="M26" s="90">
        <v>1204.7355299999999</v>
      </c>
      <c r="N26" s="82"/>
      <c r="O26" s="91">
        <v>1.0382412469430469E-2</v>
      </c>
      <c r="P26" s="91">
        <f>M26/'סכום נכסי הקרן'!$C$42</f>
        <v>3.0559003449806225E-3</v>
      </c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</row>
    <row r="27" spans="2:32" s="127" customFormat="1">
      <c r="B27" s="83" t="s">
        <v>421</v>
      </c>
      <c r="C27" s="82" t="s">
        <v>422</v>
      </c>
      <c r="D27" s="82" t="s">
        <v>241</v>
      </c>
      <c r="E27" s="82"/>
      <c r="F27" s="101">
        <v>41366</v>
      </c>
      <c r="G27" s="90">
        <v>8.43</v>
      </c>
      <c r="H27" s="93" t="s">
        <v>154</v>
      </c>
      <c r="I27" s="94">
        <v>4.8000000000000001E-2</v>
      </c>
      <c r="J27" s="94">
        <v>4.8499999999999995E-2</v>
      </c>
      <c r="K27" s="90">
        <v>904000</v>
      </c>
      <c r="L27" s="102">
        <v>102.4633</v>
      </c>
      <c r="M27" s="90">
        <v>926.27179000000001</v>
      </c>
      <c r="N27" s="82"/>
      <c r="O27" s="91">
        <v>7.9826115716680832E-3</v>
      </c>
      <c r="P27" s="91">
        <f>M27/'סכום נכסי הקרן'!$C$42</f>
        <v>2.3495565724759681E-3</v>
      </c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</row>
    <row r="28" spans="2:32" s="127" customFormat="1">
      <c r="B28" s="83" t="s">
        <v>423</v>
      </c>
      <c r="C28" s="82">
        <v>2704</v>
      </c>
      <c r="D28" s="82" t="s">
        <v>241</v>
      </c>
      <c r="E28" s="82"/>
      <c r="F28" s="101">
        <v>41395</v>
      </c>
      <c r="G28" s="90">
        <v>8.52</v>
      </c>
      <c r="H28" s="93" t="s">
        <v>154</v>
      </c>
      <c r="I28" s="94">
        <v>4.8000000000000001E-2</v>
      </c>
      <c r="J28" s="94">
        <v>4.8499999999999995E-2</v>
      </c>
      <c r="K28" s="90">
        <v>925000</v>
      </c>
      <c r="L28" s="102">
        <v>101.867</v>
      </c>
      <c r="M28" s="90">
        <v>942.27</v>
      </c>
      <c r="N28" s="82"/>
      <c r="O28" s="91">
        <v>8.1204841676498479E-3</v>
      </c>
      <c r="P28" s="91">
        <f>M28/'סכום נכסי הקרן'!$C$42</f>
        <v>2.3901372096703176E-3</v>
      </c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</row>
    <row r="29" spans="2:32" s="127" customFormat="1">
      <c r="B29" s="83" t="s">
        <v>424</v>
      </c>
      <c r="C29" s="82" t="s">
        <v>425</v>
      </c>
      <c r="D29" s="82" t="s">
        <v>241</v>
      </c>
      <c r="E29" s="82"/>
      <c r="F29" s="101">
        <v>41427</v>
      </c>
      <c r="G29" s="90">
        <v>8.6</v>
      </c>
      <c r="H29" s="93" t="s">
        <v>154</v>
      </c>
      <c r="I29" s="94">
        <v>4.8000000000000001E-2</v>
      </c>
      <c r="J29" s="94">
        <v>4.8499999999999995E-2</v>
      </c>
      <c r="K29" s="90">
        <v>1145000</v>
      </c>
      <c r="L29" s="102">
        <v>101.05240000000001</v>
      </c>
      <c r="M29" s="90">
        <v>1157.0498600000001</v>
      </c>
      <c r="N29" s="82"/>
      <c r="O29" s="91">
        <v>9.97145729919394E-3</v>
      </c>
      <c r="P29" s="91">
        <f>M29/'סכום נכסי הקרן'!$C$42</f>
        <v>2.9349421331782101E-3</v>
      </c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</row>
    <row r="30" spans="2:32" s="127" customFormat="1">
      <c r="B30" s="83" t="s">
        <v>426</v>
      </c>
      <c r="C30" s="82">
        <v>8805</v>
      </c>
      <c r="D30" s="82" t="s">
        <v>241</v>
      </c>
      <c r="E30" s="82"/>
      <c r="F30" s="101">
        <v>41487</v>
      </c>
      <c r="G30" s="90">
        <v>8.56</v>
      </c>
      <c r="H30" s="93" t="s">
        <v>154</v>
      </c>
      <c r="I30" s="94">
        <v>4.8000000000000001E-2</v>
      </c>
      <c r="J30" s="94">
        <v>4.8499999999999995E-2</v>
      </c>
      <c r="K30" s="90">
        <v>1405000</v>
      </c>
      <c r="L30" s="102">
        <v>101.983</v>
      </c>
      <c r="M30" s="90">
        <v>1432.85636</v>
      </c>
      <c r="N30" s="82"/>
      <c r="O30" s="91">
        <v>1.23483580989487E-2</v>
      </c>
      <c r="P30" s="91">
        <f>M30/'סכום נכסי הקרן'!$C$42</f>
        <v>3.6345456208398529E-3</v>
      </c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</row>
    <row r="31" spans="2:32" s="127" customFormat="1">
      <c r="B31" s="83" t="s">
        <v>427</v>
      </c>
      <c r="C31" s="82">
        <v>8806</v>
      </c>
      <c r="D31" s="82" t="s">
        <v>241</v>
      </c>
      <c r="E31" s="82"/>
      <c r="F31" s="101">
        <v>41518</v>
      </c>
      <c r="G31" s="90">
        <v>8.6499999999999986</v>
      </c>
      <c r="H31" s="93" t="s">
        <v>154</v>
      </c>
      <c r="I31" s="94">
        <v>4.8000000000000001E-2</v>
      </c>
      <c r="J31" s="94">
        <v>4.8499999999999995E-2</v>
      </c>
      <c r="K31" s="90">
        <v>498000</v>
      </c>
      <c r="L31" s="102">
        <v>101.58029999999999</v>
      </c>
      <c r="M31" s="90">
        <v>505.86993999999999</v>
      </c>
      <c r="N31" s="82"/>
      <c r="O31" s="91">
        <v>4.3595878449488772E-3</v>
      </c>
      <c r="P31" s="91">
        <f>M31/'סכום נכסי הקרן'!$C$42</f>
        <v>1.2831763367693878E-3</v>
      </c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</row>
    <row r="32" spans="2:32" s="127" customFormat="1">
      <c r="B32" s="83" t="s">
        <v>428</v>
      </c>
      <c r="C32" s="82" t="s">
        <v>429</v>
      </c>
      <c r="D32" s="82" t="s">
        <v>241</v>
      </c>
      <c r="E32" s="82"/>
      <c r="F32" s="101">
        <v>41548</v>
      </c>
      <c r="G32" s="90">
        <v>8.73</v>
      </c>
      <c r="H32" s="93" t="s">
        <v>154</v>
      </c>
      <c r="I32" s="94">
        <v>4.8000000000000001E-2</v>
      </c>
      <c r="J32" s="94">
        <v>4.8499999999999995E-2</v>
      </c>
      <c r="K32" s="90">
        <v>2035000</v>
      </c>
      <c r="L32" s="102">
        <v>101.1812</v>
      </c>
      <c r="M32" s="90">
        <v>2059.0367799999999</v>
      </c>
      <c r="N32" s="82"/>
      <c r="O32" s="91">
        <v>1.7744781827500316E-2</v>
      </c>
      <c r="P32" s="91">
        <f>M32/'סכום נכסי הקרן'!$C$42</f>
        <v>5.2228983454400075E-3</v>
      </c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</row>
    <row r="33" spans="2:32" s="127" customFormat="1">
      <c r="B33" s="83" t="s">
        <v>430</v>
      </c>
      <c r="C33" s="82" t="s">
        <v>431</v>
      </c>
      <c r="D33" s="82" t="s">
        <v>241</v>
      </c>
      <c r="E33" s="82"/>
      <c r="F33" s="101">
        <v>41579</v>
      </c>
      <c r="G33" s="90">
        <v>8.8099999999999987</v>
      </c>
      <c r="H33" s="93" t="s">
        <v>154</v>
      </c>
      <c r="I33" s="94">
        <v>4.8000000000000001E-2</v>
      </c>
      <c r="J33" s="94">
        <v>4.8499999999999995E-2</v>
      </c>
      <c r="K33" s="90">
        <v>1656000</v>
      </c>
      <c r="L33" s="102">
        <v>100.782</v>
      </c>
      <c r="M33" s="90">
        <v>1668.9501399999999</v>
      </c>
      <c r="N33" s="82"/>
      <c r="O33" s="91">
        <v>1.4383014622631515E-2</v>
      </c>
      <c r="P33" s="91">
        <f>M33/'סכום נכסי הקרן'!$C$42</f>
        <v>4.2334148712136503E-3</v>
      </c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</row>
    <row r="34" spans="2:32" s="127" customFormat="1">
      <c r="B34" s="83" t="s">
        <v>432</v>
      </c>
      <c r="C34" s="82" t="s">
        <v>433</v>
      </c>
      <c r="D34" s="82" t="s">
        <v>241</v>
      </c>
      <c r="E34" s="82"/>
      <c r="F34" s="101">
        <v>41609</v>
      </c>
      <c r="G34" s="90">
        <v>8.9</v>
      </c>
      <c r="H34" s="93" t="s">
        <v>154</v>
      </c>
      <c r="I34" s="94">
        <v>4.8000000000000001E-2</v>
      </c>
      <c r="J34" s="94">
        <v>4.8500000000000008E-2</v>
      </c>
      <c r="K34" s="90">
        <v>1559000</v>
      </c>
      <c r="L34" s="102">
        <v>100.3841</v>
      </c>
      <c r="M34" s="90">
        <v>1564.9885300000001</v>
      </c>
      <c r="N34" s="82"/>
      <c r="O34" s="91">
        <v>1.3487073323377174E-2</v>
      </c>
      <c r="P34" s="91">
        <f>M34/'סכום נכסי הקרן'!$C$42</f>
        <v>3.9697085954771482E-3</v>
      </c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</row>
    <row r="35" spans="2:32" s="127" customFormat="1">
      <c r="B35" s="83" t="s">
        <v>434</v>
      </c>
      <c r="C35" s="82" t="s">
        <v>435</v>
      </c>
      <c r="D35" s="82" t="s">
        <v>241</v>
      </c>
      <c r="E35" s="82"/>
      <c r="F35" s="101">
        <v>41672</v>
      </c>
      <c r="G35" s="90">
        <v>8.8600000000000012</v>
      </c>
      <c r="H35" s="93" t="s">
        <v>154</v>
      </c>
      <c r="I35" s="94">
        <v>4.8000000000000001E-2</v>
      </c>
      <c r="J35" s="94">
        <v>4.8499999999999995E-2</v>
      </c>
      <c r="K35" s="90">
        <v>941000</v>
      </c>
      <c r="L35" s="102">
        <v>101.9729</v>
      </c>
      <c r="M35" s="90">
        <v>959.56495999999993</v>
      </c>
      <c r="N35" s="82"/>
      <c r="O35" s="91">
        <v>8.2695321569311985E-3</v>
      </c>
      <c r="P35" s="91">
        <f>M35/'סכום נכסי הקרן'!$C$42</f>
        <v>2.4340071486854192E-3</v>
      </c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</row>
    <row r="36" spans="2:32" s="127" customFormat="1">
      <c r="B36" s="83" t="s">
        <v>436</v>
      </c>
      <c r="C36" s="82" t="s">
        <v>437</v>
      </c>
      <c r="D36" s="82" t="s">
        <v>241</v>
      </c>
      <c r="E36" s="82"/>
      <c r="F36" s="101">
        <v>41700</v>
      </c>
      <c r="G36" s="90">
        <v>8.93</v>
      </c>
      <c r="H36" s="93" t="s">
        <v>154</v>
      </c>
      <c r="I36" s="94">
        <v>4.8000000000000001E-2</v>
      </c>
      <c r="J36" s="94">
        <v>4.8600000000000004E-2</v>
      </c>
      <c r="K36" s="90">
        <v>1915000</v>
      </c>
      <c r="L36" s="102">
        <v>101.57080000000001</v>
      </c>
      <c r="M36" s="90">
        <v>1945.08133</v>
      </c>
      <c r="N36" s="82"/>
      <c r="O36" s="91">
        <v>1.6762713601256869E-2</v>
      </c>
      <c r="P36" s="91">
        <f>M36/'סכום נכסי הקרן'!$C$42</f>
        <v>4.9338419589587176E-3</v>
      </c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</row>
    <row r="37" spans="2:32" s="127" customFormat="1">
      <c r="B37" s="83" t="s">
        <v>438</v>
      </c>
      <c r="C37" s="82" t="s">
        <v>439</v>
      </c>
      <c r="D37" s="82" t="s">
        <v>241</v>
      </c>
      <c r="E37" s="82"/>
      <c r="F37" s="101">
        <v>41730</v>
      </c>
      <c r="G37" s="90">
        <v>9.02</v>
      </c>
      <c r="H37" s="93" t="s">
        <v>154</v>
      </c>
      <c r="I37" s="94">
        <v>4.8000000000000001E-2</v>
      </c>
      <c r="J37" s="94">
        <v>4.8500000000000008E-2</v>
      </c>
      <c r="K37" s="90">
        <v>2708000</v>
      </c>
      <c r="L37" s="102">
        <v>101.265</v>
      </c>
      <c r="M37" s="90">
        <v>2742.25479</v>
      </c>
      <c r="N37" s="82"/>
      <c r="O37" s="91">
        <v>2.3632755585826736E-2</v>
      </c>
      <c r="P37" s="91">
        <f>M37/'סכום נכסי הקרן'!$C$42</f>
        <v>6.9559311152595999E-3</v>
      </c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</row>
    <row r="38" spans="2:32" s="127" customFormat="1">
      <c r="B38" s="83" t="s">
        <v>440</v>
      </c>
      <c r="C38" s="82" t="s">
        <v>441</v>
      </c>
      <c r="D38" s="82" t="s">
        <v>241</v>
      </c>
      <c r="E38" s="82"/>
      <c r="F38" s="101">
        <v>41760</v>
      </c>
      <c r="G38" s="90">
        <v>9.1</v>
      </c>
      <c r="H38" s="93" t="s">
        <v>154</v>
      </c>
      <c r="I38" s="94">
        <v>4.8000000000000001E-2</v>
      </c>
      <c r="J38" s="94">
        <v>4.8499999999999995E-2</v>
      </c>
      <c r="K38" s="90">
        <v>1216000</v>
      </c>
      <c r="L38" s="102">
        <v>100.78189999999999</v>
      </c>
      <c r="M38" s="90">
        <v>1225.5081</v>
      </c>
      <c r="N38" s="82"/>
      <c r="O38" s="91">
        <v>1.0561430506517927E-2</v>
      </c>
      <c r="P38" s="91">
        <f>M38/'סכום נכסי הקרן'!$C$42</f>
        <v>3.1085914977261007E-3</v>
      </c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</row>
    <row r="39" spans="2:32" s="127" customFormat="1">
      <c r="B39" s="83" t="s">
        <v>442</v>
      </c>
      <c r="C39" s="82" t="s">
        <v>443</v>
      </c>
      <c r="D39" s="82" t="s">
        <v>241</v>
      </c>
      <c r="E39" s="82"/>
      <c r="F39" s="101">
        <v>41791</v>
      </c>
      <c r="G39" s="90">
        <v>9.1900000000000013</v>
      </c>
      <c r="H39" s="93" t="s">
        <v>154</v>
      </c>
      <c r="I39" s="94">
        <v>4.8000000000000001E-2</v>
      </c>
      <c r="J39" s="94">
        <v>4.8499999999999995E-2</v>
      </c>
      <c r="K39" s="90">
        <v>1451000</v>
      </c>
      <c r="L39" s="102">
        <v>100.38379999999999</v>
      </c>
      <c r="M39" s="90">
        <v>1456.5726100000002</v>
      </c>
      <c r="N39" s="82"/>
      <c r="O39" s="91">
        <v>1.2552744774361297E-2</v>
      </c>
      <c r="P39" s="91">
        <f>M39/'סכום נכסי הקרן'!$C$42</f>
        <v>3.6947036345714203E-3</v>
      </c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</row>
    <row r="40" spans="2:32" s="127" customFormat="1">
      <c r="B40" s="83" t="s">
        <v>444</v>
      </c>
      <c r="C40" s="82" t="s">
        <v>445</v>
      </c>
      <c r="D40" s="82" t="s">
        <v>241</v>
      </c>
      <c r="E40" s="82"/>
      <c r="F40" s="101">
        <v>41821</v>
      </c>
      <c r="G40" s="90">
        <v>9.0499999999999989</v>
      </c>
      <c r="H40" s="93" t="s">
        <v>154</v>
      </c>
      <c r="I40" s="94">
        <v>4.8000000000000001E-2</v>
      </c>
      <c r="J40" s="94">
        <v>4.8499999999999995E-2</v>
      </c>
      <c r="K40" s="90">
        <v>1653000</v>
      </c>
      <c r="L40" s="102">
        <v>102.38800000000001</v>
      </c>
      <c r="M40" s="90">
        <v>1692.4741100000001</v>
      </c>
      <c r="N40" s="82"/>
      <c r="O40" s="91">
        <v>1.4585744228737272E-2</v>
      </c>
      <c r="P40" s="91">
        <f>M40/'סכום נכסי הקרן'!$C$42</f>
        <v>4.2930851525726753E-3</v>
      </c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</row>
    <row r="41" spans="2:32" s="127" customFormat="1">
      <c r="B41" s="83" t="s">
        <v>446</v>
      </c>
      <c r="C41" s="82" t="s">
        <v>447</v>
      </c>
      <c r="D41" s="82" t="s">
        <v>241</v>
      </c>
      <c r="E41" s="82"/>
      <c r="F41" s="101">
        <v>41852</v>
      </c>
      <c r="G41" s="90">
        <v>9.14</v>
      </c>
      <c r="H41" s="93" t="s">
        <v>154</v>
      </c>
      <c r="I41" s="94">
        <v>4.8000000000000001E-2</v>
      </c>
      <c r="J41" s="94">
        <v>4.8500000000000008E-2</v>
      </c>
      <c r="K41" s="90">
        <v>1436000</v>
      </c>
      <c r="L41" s="102">
        <v>101.9841</v>
      </c>
      <c r="M41" s="90">
        <v>1464.49163</v>
      </c>
      <c r="N41" s="82"/>
      <c r="O41" s="91">
        <v>1.2620990899711039E-2</v>
      </c>
      <c r="P41" s="91">
        <f>M41/'סכום נכסי הקרן'!$C$42</f>
        <v>3.7147908116715329E-3</v>
      </c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</row>
    <row r="42" spans="2:32" s="127" customFormat="1">
      <c r="B42" s="83" t="s">
        <v>448</v>
      </c>
      <c r="C42" s="82" t="s">
        <v>449</v>
      </c>
      <c r="D42" s="82" t="s">
        <v>241</v>
      </c>
      <c r="E42" s="82"/>
      <c r="F42" s="101">
        <v>41883</v>
      </c>
      <c r="G42" s="90">
        <v>9.2200000000000006</v>
      </c>
      <c r="H42" s="93" t="s">
        <v>154</v>
      </c>
      <c r="I42" s="94">
        <v>4.8000000000000001E-2</v>
      </c>
      <c r="J42" s="94">
        <v>4.8499999999999995E-2</v>
      </c>
      <c r="K42" s="90">
        <v>1304000</v>
      </c>
      <c r="L42" s="102">
        <v>101.5818</v>
      </c>
      <c r="M42" s="90">
        <v>1324.62628</v>
      </c>
      <c r="N42" s="82"/>
      <c r="O42" s="91">
        <v>1.1415631119310723E-2</v>
      </c>
      <c r="P42" s="91">
        <f>M42/'סכום נכסי הקרן'!$C$42</f>
        <v>3.3600120567726585E-3</v>
      </c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</row>
    <row r="43" spans="2:32" s="127" customFormat="1">
      <c r="B43" s="83" t="s">
        <v>450</v>
      </c>
      <c r="C43" s="82" t="s">
        <v>451</v>
      </c>
      <c r="D43" s="82" t="s">
        <v>241</v>
      </c>
      <c r="E43" s="82"/>
      <c r="F43" s="101">
        <v>41913</v>
      </c>
      <c r="G43" s="90">
        <v>9.3000000000000007</v>
      </c>
      <c r="H43" s="93" t="s">
        <v>154</v>
      </c>
      <c r="I43" s="94">
        <v>4.8000000000000001E-2</v>
      </c>
      <c r="J43" s="94">
        <v>4.8499999999999995E-2</v>
      </c>
      <c r="K43" s="90">
        <v>2116000</v>
      </c>
      <c r="L43" s="102">
        <v>101.181</v>
      </c>
      <c r="M43" s="90">
        <v>2140.9903599999998</v>
      </c>
      <c r="N43" s="82"/>
      <c r="O43" s="91">
        <v>1.845105789367267E-2</v>
      </c>
      <c r="P43" s="91">
        <f>M43/'סכום נכסי הקרן'!$C$42</f>
        <v>5.430779633206457E-3</v>
      </c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</row>
    <row r="44" spans="2:32" s="127" customFormat="1">
      <c r="B44" s="83" t="s">
        <v>452</v>
      </c>
      <c r="C44" s="82" t="s">
        <v>453</v>
      </c>
      <c r="D44" s="82" t="s">
        <v>241</v>
      </c>
      <c r="E44" s="82"/>
      <c r="F44" s="101">
        <v>41945</v>
      </c>
      <c r="G44" s="90">
        <v>9.3899999999999988</v>
      </c>
      <c r="H44" s="93" t="s">
        <v>154</v>
      </c>
      <c r="I44" s="94">
        <v>4.8000000000000001E-2</v>
      </c>
      <c r="J44" s="94">
        <v>4.8499999999999995E-2</v>
      </c>
      <c r="K44" s="90">
        <v>1303000</v>
      </c>
      <c r="L44" s="102">
        <v>100.76860000000001</v>
      </c>
      <c r="M44" s="90">
        <v>1313.0146100000002</v>
      </c>
      <c r="N44" s="82"/>
      <c r="O44" s="91">
        <v>1.131556173113645E-2</v>
      </c>
      <c r="P44" s="91">
        <f>M44/'סכום נכסי הקרן'!$C$42</f>
        <v>3.3305582011544047E-3</v>
      </c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</row>
    <row r="45" spans="2:32" s="127" customFormat="1">
      <c r="B45" s="83" t="s">
        <v>454</v>
      </c>
      <c r="C45" s="82" t="s">
        <v>455</v>
      </c>
      <c r="D45" s="82" t="s">
        <v>241</v>
      </c>
      <c r="E45" s="82"/>
      <c r="F45" s="101">
        <v>41974</v>
      </c>
      <c r="G45" s="90">
        <v>9.4699999999999989</v>
      </c>
      <c r="H45" s="93" t="s">
        <v>154</v>
      </c>
      <c r="I45" s="94">
        <v>4.8000000000000001E-2</v>
      </c>
      <c r="J45" s="94">
        <v>4.8500000000000008E-2</v>
      </c>
      <c r="K45" s="90">
        <v>2307000</v>
      </c>
      <c r="L45" s="102">
        <v>100.384</v>
      </c>
      <c r="M45" s="90">
        <v>2315.8584300000002</v>
      </c>
      <c r="N45" s="82"/>
      <c r="O45" s="91">
        <v>1.9958071163608558E-2</v>
      </c>
      <c r="P45" s="91">
        <f>M45/'סכום נכסי הקרן'!$C$42</f>
        <v>5.8743453637191924E-3</v>
      </c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</row>
    <row r="46" spans="2:32" s="127" customFormat="1">
      <c r="B46" s="83" t="s">
        <v>456</v>
      </c>
      <c r="C46" s="82" t="s">
        <v>457</v>
      </c>
      <c r="D46" s="82" t="s">
        <v>241</v>
      </c>
      <c r="E46" s="82"/>
      <c r="F46" s="101">
        <v>42005</v>
      </c>
      <c r="G46" s="90">
        <v>9.33</v>
      </c>
      <c r="H46" s="93" t="s">
        <v>154</v>
      </c>
      <c r="I46" s="94">
        <v>4.8000000000000001E-2</v>
      </c>
      <c r="J46" s="94">
        <v>4.8499999999999995E-2</v>
      </c>
      <c r="K46" s="90">
        <v>1111000</v>
      </c>
      <c r="L46" s="102">
        <v>102.38800000000001</v>
      </c>
      <c r="M46" s="90">
        <v>1137.53018</v>
      </c>
      <c r="N46" s="82"/>
      <c r="O46" s="91">
        <v>9.8032366698651997E-3</v>
      </c>
      <c r="P46" s="91">
        <f>M46/'סכום נכסי הקרן'!$C$42</f>
        <v>2.8854290281352204E-3</v>
      </c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</row>
    <row r="47" spans="2:32" s="127" customFormat="1">
      <c r="B47" s="83" t="s">
        <v>458</v>
      </c>
      <c r="C47" s="82" t="s">
        <v>459</v>
      </c>
      <c r="D47" s="82" t="s">
        <v>241</v>
      </c>
      <c r="E47" s="82"/>
      <c r="F47" s="101">
        <v>42036</v>
      </c>
      <c r="G47" s="90">
        <v>9.4099999999999984</v>
      </c>
      <c r="H47" s="93" t="s">
        <v>154</v>
      </c>
      <c r="I47" s="94">
        <v>4.8000000000000001E-2</v>
      </c>
      <c r="J47" s="94">
        <v>4.8500000000000008E-2</v>
      </c>
      <c r="K47" s="90">
        <v>1484000</v>
      </c>
      <c r="L47" s="102">
        <v>101.98399999999999</v>
      </c>
      <c r="M47" s="90">
        <v>1513.4430500000001</v>
      </c>
      <c r="N47" s="82"/>
      <c r="O47" s="91">
        <v>1.3042854305204134E-2</v>
      </c>
      <c r="P47" s="91">
        <f>M47/'סכום נכסי הקרן'!$C$42</f>
        <v>3.8389596915129796E-3</v>
      </c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</row>
    <row r="48" spans="2:32" s="127" customFormat="1">
      <c r="B48" s="83" t="s">
        <v>460</v>
      </c>
      <c r="C48" s="82" t="s">
        <v>461</v>
      </c>
      <c r="D48" s="82" t="s">
        <v>241</v>
      </c>
      <c r="E48" s="82"/>
      <c r="F48" s="101">
        <v>42064</v>
      </c>
      <c r="G48" s="90">
        <v>9.4899999999999984</v>
      </c>
      <c r="H48" s="93" t="s">
        <v>154</v>
      </c>
      <c r="I48" s="94">
        <v>4.8000000000000001E-2</v>
      </c>
      <c r="J48" s="94">
        <v>4.8499999999999995E-2</v>
      </c>
      <c r="K48" s="90">
        <v>3368000</v>
      </c>
      <c r="L48" s="102">
        <v>101.9804</v>
      </c>
      <c r="M48" s="90">
        <v>3434.6984900000002</v>
      </c>
      <c r="N48" s="82"/>
      <c r="O48" s="91">
        <v>2.9600236353376254E-2</v>
      </c>
      <c r="P48" s="91">
        <f>M48/'סכום נכסי הקרן'!$C$42</f>
        <v>8.712365526810208E-3</v>
      </c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</row>
    <row r="49" spans="2:32" s="127" customFormat="1">
      <c r="B49" s="83" t="s">
        <v>462</v>
      </c>
      <c r="C49" s="82" t="s">
        <v>463</v>
      </c>
      <c r="D49" s="82" t="s">
        <v>241</v>
      </c>
      <c r="E49" s="82"/>
      <c r="F49" s="101">
        <v>42095</v>
      </c>
      <c r="G49" s="90">
        <v>9.5799999999999983</v>
      </c>
      <c r="H49" s="93" t="s">
        <v>154</v>
      </c>
      <c r="I49" s="94">
        <v>4.8000000000000001E-2</v>
      </c>
      <c r="J49" s="94">
        <v>4.8499999999999988E-2</v>
      </c>
      <c r="K49" s="90">
        <v>2183000</v>
      </c>
      <c r="L49" s="102">
        <v>102.30289999999999</v>
      </c>
      <c r="M49" s="90">
        <v>2233.2731200000003</v>
      </c>
      <c r="N49" s="82"/>
      <c r="O49" s="91">
        <v>1.9246350847419512E-2</v>
      </c>
      <c r="P49" s="91">
        <f>M49/'סכום נכסי הקרן'!$C$42</f>
        <v>5.6648616463100022E-3</v>
      </c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</row>
    <row r="50" spans="2:32" s="127" customFormat="1">
      <c r="B50" s="83" t="s">
        <v>464</v>
      </c>
      <c r="C50" s="82" t="s">
        <v>465</v>
      </c>
      <c r="D50" s="82" t="s">
        <v>241</v>
      </c>
      <c r="E50" s="82"/>
      <c r="F50" s="101">
        <v>42156</v>
      </c>
      <c r="G50" s="90">
        <v>9.75</v>
      </c>
      <c r="H50" s="93" t="s">
        <v>154</v>
      </c>
      <c r="I50" s="94">
        <v>4.8000000000000001E-2</v>
      </c>
      <c r="J50" s="94">
        <v>4.8500000000000008E-2</v>
      </c>
      <c r="K50" s="90">
        <v>1274000</v>
      </c>
      <c r="L50" s="102">
        <v>100.5784</v>
      </c>
      <c r="M50" s="90">
        <v>1281.36826</v>
      </c>
      <c r="N50" s="82"/>
      <c r="O50" s="91">
        <v>1.1042833442918733E-2</v>
      </c>
      <c r="P50" s="91">
        <f>M50/'סכום נכסי הקרן'!$C$42</f>
        <v>3.250284905087194E-3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</row>
    <row r="51" spans="2:32" s="127" customFormat="1">
      <c r="B51" s="83" t="s">
        <v>466</v>
      </c>
      <c r="C51" s="82" t="s">
        <v>467</v>
      </c>
      <c r="D51" s="82" t="s">
        <v>241</v>
      </c>
      <c r="E51" s="82"/>
      <c r="F51" s="101">
        <v>42218</v>
      </c>
      <c r="G51" s="90">
        <v>9.69</v>
      </c>
      <c r="H51" s="93" t="s">
        <v>154</v>
      </c>
      <c r="I51" s="94">
        <v>4.8000000000000001E-2</v>
      </c>
      <c r="J51" s="94">
        <v>4.8500000000000008E-2</v>
      </c>
      <c r="K51" s="90">
        <v>2538000</v>
      </c>
      <c r="L51" s="102">
        <v>101.9706</v>
      </c>
      <c r="M51" s="90">
        <v>2588.0145299999999</v>
      </c>
      <c r="N51" s="82"/>
      <c r="O51" s="91">
        <v>2.2303512811097416E-2</v>
      </c>
      <c r="P51" s="91">
        <f>M51/'סכום נכסי הקרן'!$C$42</f>
        <v>6.5646893430974544E-3</v>
      </c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</row>
    <row r="52" spans="2:32" s="127" customFormat="1">
      <c r="B52" s="83" t="s">
        <v>468</v>
      </c>
      <c r="C52" s="82" t="s">
        <v>469</v>
      </c>
      <c r="D52" s="82" t="s">
        <v>241</v>
      </c>
      <c r="E52" s="82"/>
      <c r="F52" s="101">
        <v>42309</v>
      </c>
      <c r="G52" s="90">
        <v>9.9300000000000015</v>
      </c>
      <c r="H52" s="93" t="s">
        <v>154</v>
      </c>
      <c r="I52" s="94">
        <v>4.8000000000000001E-2</v>
      </c>
      <c r="J52" s="94">
        <v>4.8500000000000008E-2</v>
      </c>
      <c r="K52" s="90">
        <v>3361000</v>
      </c>
      <c r="L52" s="102">
        <v>100.875</v>
      </c>
      <c r="M52" s="90">
        <v>3390.40852</v>
      </c>
      <c r="N52" s="82"/>
      <c r="O52" s="91">
        <v>2.9218545330452157E-2</v>
      </c>
      <c r="P52" s="91">
        <f>M52/'סכום נכסי הקרן'!$C$42</f>
        <v>8.6000207579942818E-3</v>
      </c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</row>
    <row r="53" spans="2:32" s="127" customFormat="1">
      <c r="B53" s="83" t="s">
        <v>470</v>
      </c>
      <c r="C53" s="82" t="s">
        <v>471</v>
      </c>
      <c r="D53" s="82" t="s">
        <v>241</v>
      </c>
      <c r="E53" s="82"/>
      <c r="F53" s="101">
        <v>42339</v>
      </c>
      <c r="G53" s="90">
        <v>10.02</v>
      </c>
      <c r="H53" s="93" t="s">
        <v>154</v>
      </c>
      <c r="I53" s="94">
        <v>4.8000000000000001E-2</v>
      </c>
      <c r="J53" s="94">
        <v>4.8500000000000008E-2</v>
      </c>
      <c r="K53" s="90">
        <v>1833000</v>
      </c>
      <c r="L53" s="102">
        <v>100.3839</v>
      </c>
      <c r="M53" s="90">
        <v>1840.0363200000002</v>
      </c>
      <c r="N53" s="82"/>
      <c r="O53" s="91">
        <v>1.5857435559299023E-2</v>
      </c>
      <c r="P53" s="91">
        <f>M53/'סכום נכסי הקרן'!$C$42</f>
        <v>4.6673875593798387E-3</v>
      </c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</row>
    <row r="54" spans="2:32" s="127" customFormat="1">
      <c r="B54" s="83" t="s">
        <v>472</v>
      </c>
      <c r="C54" s="82" t="s">
        <v>473</v>
      </c>
      <c r="D54" s="82" t="s">
        <v>241</v>
      </c>
      <c r="E54" s="82"/>
      <c r="F54" s="101">
        <v>42370</v>
      </c>
      <c r="G54" s="90">
        <v>9.8599999999999977</v>
      </c>
      <c r="H54" s="93" t="s">
        <v>154</v>
      </c>
      <c r="I54" s="94">
        <v>4.8000000000000001E-2</v>
      </c>
      <c r="J54" s="94">
        <v>4.8499999999999988E-2</v>
      </c>
      <c r="K54" s="90">
        <v>1209000</v>
      </c>
      <c r="L54" s="102">
        <v>102.79259999999999</v>
      </c>
      <c r="M54" s="90">
        <v>1242.76278</v>
      </c>
      <c r="N54" s="82"/>
      <c r="O54" s="91">
        <v>1.0710131362703379E-2</v>
      </c>
      <c r="P54" s="91">
        <f>M54/'סכום נכסי הקרן'!$C$42</f>
        <v>3.1523592635564405E-3</v>
      </c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</row>
    <row r="55" spans="2:32" s="127" customFormat="1">
      <c r="B55" s="83" t="s">
        <v>474</v>
      </c>
      <c r="C55" s="82" t="s">
        <v>475</v>
      </c>
      <c r="D55" s="82" t="s">
        <v>241</v>
      </c>
      <c r="E55" s="82"/>
      <c r="F55" s="101">
        <v>42461</v>
      </c>
      <c r="G55" s="90">
        <v>10.110000000000001</v>
      </c>
      <c r="H55" s="93" t="s">
        <v>154</v>
      </c>
      <c r="I55" s="94">
        <v>4.8000000000000001E-2</v>
      </c>
      <c r="J55" s="94">
        <v>4.8499999999999995E-2</v>
      </c>
      <c r="K55" s="90">
        <v>2852000</v>
      </c>
      <c r="L55" s="102">
        <v>102.5106</v>
      </c>
      <c r="M55" s="90">
        <v>2923.6024199999997</v>
      </c>
      <c r="N55" s="82"/>
      <c r="O55" s="91">
        <v>2.5195609712834729E-2</v>
      </c>
      <c r="P55" s="91">
        <f>M55/'סכום נכסי הקרן'!$C$42</f>
        <v>7.4159327266326933E-3</v>
      </c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</row>
    <row r="56" spans="2:32" s="127" customFormat="1">
      <c r="B56" s="83" t="s">
        <v>476</v>
      </c>
      <c r="C56" s="82" t="s">
        <v>477</v>
      </c>
      <c r="D56" s="82" t="s">
        <v>241</v>
      </c>
      <c r="E56" s="82"/>
      <c r="F56" s="101">
        <v>42491</v>
      </c>
      <c r="G56" s="90">
        <v>10.199999999999999</v>
      </c>
      <c r="H56" s="93" t="s">
        <v>154</v>
      </c>
      <c r="I56" s="94">
        <v>4.8000000000000001E-2</v>
      </c>
      <c r="J56" s="94">
        <v>4.8500000000000008E-2</v>
      </c>
      <c r="K56" s="90">
        <v>2210000</v>
      </c>
      <c r="L56" s="102">
        <v>102.3143</v>
      </c>
      <c r="M56" s="90">
        <v>2261.14534</v>
      </c>
      <c r="N56" s="82"/>
      <c r="O56" s="91">
        <v>1.9486553678059616E-2</v>
      </c>
      <c r="P56" s="91">
        <f>M56/'סכום נכסי הקרן'!$C$42</f>
        <v>5.7355615838418309E-3</v>
      </c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</row>
    <row r="57" spans="2:32" s="127" customFormat="1">
      <c r="B57" s="83" t="s">
        <v>478</v>
      </c>
      <c r="C57" s="82" t="s">
        <v>479</v>
      </c>
      <c r="D57" s="82" t="s">
        <v>241</v>
      </c>
      <c r="E57" s="82"/>
      <c r="F57" s="101">
        <v>42522</v>
      </c>
      <c r="G57" s="90">
        <v>10.28</v>
      </c>
      <c r="H57" s="93" t="s">
        <v>154</v>
      </c>
      <c r="I57" s="94">
        <v>4.8000000000000001E-2</v>
      </c>
      <c r="J57" s="94">
        <v>4.8499999999999995E-2</v>
      </c>
      <c r="K57" s="90">
        <v>2744000</v>
      </c>
      <c r="L57" s="102">
        <v>101.4967</v>
      </c>
      <c r="M57" s="90">
        <v>2785.0692200000003</v>
      </c>
      <c r="N57" s="82"/>
      <c r="O57" s="91">
        <v>2.4001730402983132E-2</v>
      </c>
      <c r="P57" s="91">
        <f>M57/'סכום נכסי הקרן'!$C$42</f>
        <v>7.0645330682601471E-3</v>
      </c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</row>
    <row r="58" spans="2:32" s="127" customFormat="1">
      <c r="B58" s="83" t="s">
        <v>480</v>
      </c>
      <c r="C58" s="82" t="s">
        <v>481</v>
      </c>
      <c r="D58" s="82" t="s">
        <v>241</v>
      </c>
      <c r="E58" s="82"/>
      <c r="F58" s="101">
        <v>42552</v>
      </c>
      <c r="G58" s="90">
        <v>10.120000000000001</v>
      </c>
      <c r="H58" s="93" t="s">
        <v>154</v>
      </c>
      <c r="I58" s="94">
        <v>4.8000000000000001E-2</v>
      </c>
      <c r="J58" s="94">
        <v>4.8499999999999995E-2</v>
      </c>
      <c r="K58" s="90">
        <v>562000</v>
      </c>
      <c r="L58" s="102">
        <v>103.20780000000001</v>
      </c>
      <c r="M58" s="90">
        <v>580.03156000000001</v>
      </c>
      <c r="N58" s="82"/>
      <c r="O58" s="91">
        <v>4.9987127890278194E-3</v>
      </c>
      <c r="P58" s="91">
        <f>M58/'סכום נכסי הקרן'!$C$42</f>
        <v>1.4712927444778265E-3</v>
      </c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</row>
    <row r="59" spans="2:32" s="127" customFormat="1">
      <c r="B59" s="83" t="s">
        <v>482</v>
      </c>
      <c r="C59" s="82" t="s">
        <v>483</v>
      </c>
      <c r="D59" s="82" t="s">
        <v>241</v>
      </c>
      <c r="E59" s="82"/>
      <c r="F59" s="101">
        <v>42583</v>
      </c>
      <c r="G59" s="90">
        <v>10.200000000000001</v>
      </c>
      <c r="H59" s="93" t="s">
        <v>154</v>
      </c>
      <c r="I59" s="94">
        <v>4.8000000000000001E-2</v>
      </c>
      <c r="J59" s="94">
        <v>4.8499999999999995E-2</v>
      </c>
      <c r="K59" s="90">
        <v>3322000</v>
      </c>
      <c r="L59" s="102">
        <v>102.50279999999999</v>
      </c>
      <c r="M59" s="90">
        <v>3405.1439300000002</v>
      </c>
      <c r="N59" s="82"/>
      <c r="O59" s="91">
        <v>2.9345535114281455E-2</v>
      </c>
      <c r="P59" s="91">
        <f>M59/'סכום נכסי הקרן'!$C$42</f>
        <v>8.6373982100417298E-3</v>
      </c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</row>
    <row r="60" spans="2:32" s="127" customFormat="1">
      <c r="B60" s="83" t="s">
        <v>484</v>
      </c>
      <c r="C60" s="82" t="s">
        <v>485</v>
      </c>
      <c r="D60" s="82" t="s">
        <v>241</v>
      </c>
      <c r="E60" s="82"/>
      <c r="F60" s="101">
        <v>42614</v>
      </c>
      <c r="G60" s="90">
        <v>10.29</v>
      </c>
      <c r="H60" s="93" t="s">
        <v>154</v>
      </c>
      <c r="I60" s="94">
        <v>4.8000000000000001E-2</v>
      </c>
      <c r="J60" s="94">
        <v>4.8499999999999995E-2</v>
      </c>
      <c r="K60" s="90">
        <v>2259000</v>
      </c>
      <c r="L60" s="102">
        <v>101.6752</v>
      </c>
      <c r="M60" s="90">
        <v>2296.8424300000001</v>
      </c>
      <c r="N60" s="82"/>
      <c r="O60" s="91">
        <v>1.9794191249218808E-2</v>
      </c>
      <c r="P60" s="91">
        <f>M60/'סכום נכסי הקרן'!$C$42</f>
        <v>5.8261098800689746E-3</v>
      </c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  <c r="AF60" s="129"/>
    </row>
    <row r="61" spans="2:32" s="127" customFormat="1">
      <c r="B61" s="83" t="s">
        <v>486</v>
      </c>
      <c r="C61" s="82" t="s">
        <v>487</v>
      </c>
      <c r="D61" s="82" t="s">
        <v>241</v>
      </c>
      <c r="E61" s="82"/>
      <c r="F61" s="101">
        <v>42644</v>
      </c>
      <c r="G61" s="90">
        <v>10.37</v>
      </c>
      <c r="H61" s="93" t="s">
        <v>154</v>
      </c>
      <c r="I61" s="94">
        <v>4.8000000000000001E-2</v>
      </c>
      <c r="J61" s="94">
        <v>4.8499999999999995E-2</v>
      </c>
      <c r="K61" s="90">
        <v>1748000</v>
      </c>
      <c r="L61" s="102">
        <v>101.58029999999999</v>
      </c>
      <c r="M61" s="90">
        <v>1775.62282</v>
      </c>
      <c r="N61" s="82"/>
      <c r="O61" s="91">
        <v>1.5302319926908187E-2</v>
      </c>
      <c r="P61" s="91">
        <f>M61/'סכום נכסי הקרן'!$C$42</f>
        <v>4.5039979755502578E-3</v>
      </c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</row>
    <row r="62" spans="2:32" s="127" customFormat="1">
      <c r="B62" s="83" t="s">
        <v>488</v>
      </c>
      <c r="C62" s="82" t="s">
        <v>489</v>
      </c>
      <c r="D62" s="82" t="s">
        <v>241</v>
      </c>
      <c r="E62" s="82"/>
      <c r="F62" s="101">
        <v>42675</v>
      </c>
      <c r="G62" s="90">
        <v>10.450000000000001</v>
      </c>
      <c r="H62" s="93" t="s">
        <v>154</v>
      </c>
      <c r="I62" s="94">
        <v>4.8000000000000001E-2</v>
      </c>
      <c r="J62" s="94">
        <v>4.8499999999999995E-2</v>
      </c>
      <c r="K62" s="90">
        <v>1911000</v>
      </c>
      <c r="L62" s="102">
        <v>101.28149999999999</v>
      </c>
      <c r="M62" s="90">
        <v>1935.4897100000001</v>
      </c>
      <c r="N62" s="82"/>
      <c r="O62" s="91">
        <v>1.6680053006785951E-2</v>
      </c>
      <c r="P62" s="91">
        <f>M62/'סכום נכסי הקרן'!$C$42</f>
        <v>4.9095121088488574E-3</v>
      </c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</row>
    <row r="63" spans="2:32" s="127" customFormat="1">
      <c r="B63" s="83" t="s">
        <v>490</v>
      </c>
      <c r="C63" s="82" t="s">
        <v>491</v>
      </c>
      <c r="D63" s="82" t="s">
        <v>241</v>
      </c>
      <c r="E63" s="82"/>
      <c r="F63" s="101">
        <v>42705</v>
      </c>
      <c r="G63" s="90">
        <v>10.54</v>
      </c>
      <c r="H63" s="93" t="s">
        <v>154</v>
      </c>
      <c r="I63" s="94">
        <v>4.8000000000000001E-2</v>
      </c>
      <c r="J63" s="94">
        <v>4.8500000000000008E-2</v>
      </c>
      <c r="K63" s="90">
        <v>2801000</v>
      </c>
      <c r="L63" s="102">
        <v>100.67870000000001</v>
      </c>
      <c r="M63" s="90">
        <v>2820.0097900000001</v>
      </c>
      <c r="N63" s="82"/>
      <c r="O63" s="91">
        <v>2.4302848283732449E-2</v>
      </c>
      <c r="P63" s="91">
        <f>M63/'סכום נכסי הקרן'!$C$42</f>
        <v>7.1531623958245288E-3</v>
      </c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</row>
    <row r="64" spans="2:32" s="127" customFormat="1">
      <c r="B64" s="83" t="s">
        <v>492</v>
      </c>
      <c r="C64" s="82" t="s">
        <v>493</v>
      </c>
      <c r="D64" s="82" t="s">
        <v>241</v>
      </c>
      <c r="E64" s="82"/>
      <c r="F64" s="101">
        <v>42736</v>
      </c>
      <c r="G64" s="90">
        <v>10.370000000000001</v>
      </c>
      <c r="H64" s="93" t="s">
        <v>154</v>
      </c>
      <c r="I64" s="94">
        <v>4.8000000000000001E-2</v>
      </c>
      <c r="J64" s="94">
        <v>4.8499999999999995E-2</v>
      </c>
      <c r="K64" s="90">
        <v>3649000</v>
      </c>
      <c r="L64" s="102">
        <v>103.10380000000001</v>
      </c>
      <c r="M64" s="90">
        <v>3762.25731</v>
      </c>
      <c r="N64" s="82"/>
      <c r="O64" s="91">
        <v>3.2423138718711102E-2</v>
      </c>
      <c r="P64" s="91">
        <f>M64/'סכום נכסי הקרן'!$C$42</f>
        <v>9.5432425833202328E-3</v>
      </c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</row>
    <row r="65" spans="2:32" s="127" customFormat="1">
      <c r="B65" s="83" t="s">
        <v>494</v>
      </c>
      <c r="C65" s="82" t="s">
        <v>495</v>
      </c>
      <c r="D65" s="82" t="s">
        <v>241</v>
      </c>
      <c r="E65" s="82"/>
      <c r="F65" s="101">
        <v>42767</v>
      </c>
      <c r="G65" s="90">
        <v>10.459999999999999</v>
      </c>
      <c r="H65" s="93" t="s">
        <v>154</v>
      </c>
      <c r="I65" s="94">
        <v>4.8000000000000001E-2</v>
      </c>
      <c r="J65" s="94">
        <v>4.8499999999999995E-2</v>
      </c>
      <c r="K65" s="90">
        <v>2410000</v>
      </c>
      <c r="L65" s="102">
        <v>102.6969</v>
      </c>
      <c r="M65" s="90">
        <v>2474.9963700000003</v>
      </c>
      <c r="N65" s="82"/>
      <c r="O65" s="91">
        <v>2.1329522151374711E-2</v>
      </c>
      <c r="P65" s="91">
        <f>M65/'סכום נכסי הקרן'!$C$42</f>
        <v>6.2780104616892889E-3</v>
      </c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</row>
    <row r="66" spans="2:32" s="127" customFormat="1">
      <c r="B66" s="83" t="s">
        <v>496</v>
      </c>
      <c r="C66" s="82" t="s">
        <v>497</v>
      </c>
      <c r="D66" s="82" t="s">
        <v>241</v>
      </c>
      <c r="E66" s="82"/>
      <c r="F66" s="101">
        <v>42795</v>
      </c>
      <c r="G66" s="90">
        <v>10.540000000000001</v>
      </c>
      <c r="H66" s="93" t="s">
        <v>154</v>
      </c>
      <c r="I66" s="94">
        <v>4.8000000000000001E-2</v>
      </c>
      <c r="J66" s="94">
        <v>4.8499999999999995E-2</v>
      </c>
      <c r="K66" s="90">
        <v>3327000</v>
      </c>
      <c r="L66" s="102">
        <v>102.4967</v>
      </c>
      <c r="M66" s="90">
        <v>3410.06673</v>
      </c>
      <c r="N66" s="82"/>
      <c r="O66" s="91">
        <v>2.9387959811513147E-2</v>
      </c>
      <c r="P66" s="91">
        <f>M66/'סכום נכסי הקרן'!$C$42</f>
        <v>8.6498852545786077E-3</v>
      </c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</row>
    <row r="67" spans="2:32" s="127" customFormat="1">
      <c r="B67" s="83" t="s">
        <v>498</v>
      </c>
      <c r="C67" s="82" t="s">
        <v>499</v>
      </c>
      <c r="D67" s="82" t="s">
        <v>241</v>
      </c>
      <c r="E67" s="82"/>
      <c r="F67" s="101">
        <v>42826</v>
      </c>
      <c r="G67" s="90">
        <v>10.62</v>
      </c>
      <c r="H67" s="93" t="s">
        <v>154</v>
      </c>
      <c r="I67" s="94">
        <v>4.8000000000000001E-2</v>
      </c>
      <c r="J67" s="94">
        <v>4.8499999999999995E-2</v>
      </c>
      <c r="K67" s="90">
        <v>1995000</v>
      </c>
      <c r="L67" s="102">
        <v>102.09229999999999</v>
      </c>
      <c r="M67" s="90">
        <v>2036.7413700000002</v>
      </c>
      <c r="N67" s="82"/>
      <c r="O67" s="91">
        <v>1.7552639953179516E-2</v>
      </c>
      <c r="P67" s="91">
        <f>M67/'סכום נכסי הקרן'!$C$42</f>
        <v>5.1663443969476907E-3</v>
      </c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</row>
    <row r="68" spans="2:32" s="127" customFormat="1">
      <c r="B68" s="83" t="s">
        <v>500</v>
      </c>
      <c r="C68" s="82" t="s">
        <v>501</v>
      </c>
      <c r="D68" s="82" t="s">
        <v>241</v>
      </c>
      <c r="E68" s="82"/>
      <c r="F68" s="101">
        <v>42856</v>
      </c>
      <c r="G68" s="90">
        <v>10.709999999999999</v>
      </c>
      <c r="H68" s="93" t="s">
        <v>154</v>
      </c>
      <c r="I68" s="94">
        <v>4.8000000000000001E-2</v>
      </c>
      <c r="J68" s="94">
        <v>4.8499999999999995E-2</v>
      </c>
      <c r="K68" s="90">
        <v>2491000</v>
      </c>
      <c r="L68" s="102">
        <v>101.38460000000001</v>
      </c>
      <c r="M68" s="90">
        <v>2525.4907899999998</v>
      </c>
      <c r="N68" s="82"/>
      <c r="O68" s="91">
        <v>2.1764683133009124E-2</v>
      </c>
      <c r="P68" s="91">
        <f>M68/'סכום נכסי הקרן'!$C$42</f>
        <v>6.4060932746014265E-3</v>
      </c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</row>
    <row r="69" spans="2:32" s="127" customFormat="1">
      <c r="B69" s="83" t="s">
        <v>502</v>
      </c>
      <c r="C69" s="82" t="s">
        <v>503</v>
      </c>
      <c r="D69" s="82" t="s">
        <v>241</v>
      </c>
      <c r="E69" s="82"/>
      <c r="F69" s="101">
        <v>42887</v>
      </c>
      <c r="G69" s="90">
        <v>10.79</v>
      </c>
      <c r="H69" s="93" t="s">
        <v>154</v>
      </c>
      <c r="I69" s="94">
        <v>4.8000000000000001E-2</v>
      </c>
      <c r="J69" s="94">
        <v>4.8500000000000008E-2</v>
      </c>
      <c r="K69" s="90">
        <v>4799000</v>
      </c>
      <c r="L69" s="102">
        <v>100.78319999999999</v>
      </c>
      <c r="M69" s="90">
        <v>4836.5880800000004</v>
      </c>
      <c r="N69" s="82"/>
      <c r="O69" s="91">
        <v>4.1681722785490344E-2</v>
      </c>
      <c r="P69" s="91">
        <f>M69/'סכום נכסי הקרן'!$C$42</f>
        <v>1.2268361656272535E-2</v>
      </c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</row>
    <row r="70" spans="2:32" s="127" customFormat="1">
      <c r="B70" s="83" t="s">
        <v>504</v>
      </c>
      <c r="C70" s="82" t="s">
        <v>505</v>
      </c>
      <c r="D70" s="82" t="s">
        <v>241</v>
      </c>
      <c r="E70" s="82"/>
      <c r="F70" s="101">
        <v>40057</v>
      </c>
      <c r="G70" s="90">
        <v>6.06</v>
      </c>
      <c r="H70" s="93" t="s">
        <v>154</v>
      </c>
      <c r="I70" s="94">
        <v>4.8000000000000001E-2</v>
      </c>
      <c r="J70" s="94">
        <v>4.8500000000000008E-2</v>
      </c>
      <c r="K70" s="90">
        <v>206000</v>
      </c>
      <c r="L70" s="102">
        <v>110.22490000000001</v>
      </c>
      <c r="M70" s="90">
        <v>227.07863</v>
      </c>
      <c r="N70" s="82"/>
      <c r="O70" s="91">
        <v>1.9569639484719008E-3</v>
      </c>
      <c r="P70" s="91">
        <f>M70/'סכום נכסי הקרן'!$C$42</f>
        <v>5.7600165884933037E-4</v>
      </c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</row>
    <row r="71" spans="2:32" s="127" customFormat="1">
      <c r="B71" s="83" t="s">
        <v>506</v>
      </c>
      <c r="C71" s="82" t="s">
        <v>507</v>
      </c>
      <c r="D71" s="82" t="s">
        <v>241</v>
      </c>
      <c r="E71" s="82"/>
      <c r="F71" s="101">
        <v>39995</v>
      </c>
      <c r="G71" s="90">
        <v>5.8899999999999988</v>
      </c>
      <c r="H71" s="93" t="s">
        <v>154</v>
      </c>
      <c r="I71" s="94">
        <v>4.8000000000000001E-2</v>
      </c>
      <c r="J71" s="94">
        <v>4.8499999999999988E-2</v>
      </c>
      <c r="K71" s="90">
        <v>251000</v>
      </c>
      <c r="L71" s="102">
        <v>113.2636</v>
      </c>
      <c r="M71" s="90">
        <v>284.31603000000001</v>
      </c>
      <c r="N71" s="82"/>
      <c r="O71" s="91">
        <v>2.4502359411039932E-3</v>
      </c>
      <c r="P71" s="91">
        <f>M71/'סכום נכסי הקרן'!$C$42</f>
        <v>7.2118853684054716E-4</v>
      </c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</row>
    <row r="72" spans="2:32" s="127" customFormat="1">
      <c r="B72" s="83" t="s">
        <v>508</v>
      </c>
      <c r="C72" s="82" t="s">
        <v>509</v>
      </c>
      <c r="D72" s="82" t="s">
        <v>241</v>
      </c>
      <c r="E72" s="82"/>
      <c r="F72" s="101">
        <v>40027</v>
      </c>
      <c r="G72" s="90">
        <v>5.98</v>
      </c>
      <c r="H72" s="93" t="s">
        <v>154</v>
      </c>
      <c r="I72" s="94">
        <v>4.8000000000000001E-2</v>
      </c>
      <c r="J72" s="94">
        <v>4.8499999999999995E-2</v>
      </c>
      <c r="K72" s="90">
        <v>528000</v>
      </c>
      <c r="L72" s="102">
        <v>111.82470000000001</v>
      </c>
      <c r="M72" s="90">
        <v>590.46645999999998</v>
      </c>
      <c r="N72" s="82"/>
      <c r="O72" s="91">
        <v>5.0886407717090137E-3</v>
      </c>
      <c r="P72" s="91">
        <f>M72/'סכום נכסי הקרן'!$C$42</f>
        <v>1.4977616363763149E-3</v>
      </c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</row>
    <row r="73" spans="2:32" s="127" customFormat="1">
      <c r="B73" s="83" t="s">
        <v>510</v>
      </c>
      <c r="C73" s="82" t="s">
        <v>511</v>
      </c>
      <c r="D73" s="82" t="s">
        <v>241</v>
      </c>
      <c r="E73" s="82"/>
      <c r="F73" s="101">
        <v>40483</v>
      </c>
      <c r="G73" s="90">
        <v>6.919999999999999</v>
      </c>
      <c r="H73" s="93" t="s">
        <v>154</v>
      </c>
      <c r="I73" s="94">
        <v>4.8000000000000001E-2</v>
      </c>
      <c r="J73" s="94">
        <v>4.8600000000000004E-2</v>
      </c>
      <c r="K73" s="90">
        <v>307000</v>
      </c>
      <c r="L73" s="102">
        <v>106.59650000000001</v>
      </c>
      <c r="M73" s="90">
        <v>327.08982000000003</v>
      </c>
      <c r="N73" s="82"/>
      <c r="O73" s="91">
        <v>2.8188605226839854E-3</v>
      </c>
      <c r="P73" s="91">
        <f>M73/'סכום נכסי הקרן'!$C$42</f>
        <v>8.2968740348983471E-4</v>
      </c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</row>
    <row r="74" spans="2:32" s="127" customFormat="1">
      <c r="B74" s="83" t="s">
        <v>512</v>
      </c>
      <c r="C74" s="82" t="s">
        <v>513</v>
      </c>
      <c r="D74" s="82" t="s">
        <v>241</v>
      </c>
      <c r="E74" s="82"/>
      <c r="F74" s="101">
        <v>40513</v>
      </c>
      <c r="G74" s="90">
        <v>7.0000000000000009</v>
      </c>
      <c r="H74" s="93" t="s">
        <v>154</v>
      </c>
      <c r="I74" s="94">
        <v>4.8000000000000001E-2</v>
      </c>
      <c r="J74" s="94">
        <v>4.8500000000000008E-2</v>
      </c>
      <c r="K74" s="90">
        <v>2887000</v>
      </c>
      <c r="L74" s="102">
        <v>105.8827</v>
      </c>
      <c r="M74" s="90">
        <v>3056.9305299999996</v>
      </c>
      <c r="N74" s="82"/>
      <c r="O74" s="91">
        <v>2.6344631549842887E-2</v>
      </c>
      <c r="P74" s="91">
        <f>M74/'סכום נכסי הקרן'!$C$42</f>
        <v>7.7541292911057387E-3</v>
      </c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</row>
    <row r="75" spans="2:32" s="127" customFormat="1">
      <c r="B75" s="83" t="s">
        <v>514</v>
      </c>
      <c r="C75" s="82" t="s">
        <v>515</v>
      </c>
      <c r="D75" s="82" t="s">
        <v>241</v>
      </c>
      <c r="E75" s="82"/>
      <c r="F75" s="101">
        <v>40544</v>
      </c>
      <c r="G75" s="90">
        <v>6.92</v>
      </c>
      <c r="H75" s="93" t="s">
        <v>154</v>
      </c>
      <c r="I75" s="94">
        <v>4.8000000000000001E-2</v>
      </c>
      <c r="J75" s="94">
        <v>4.8500000000000008E-2</v>
      </c>
      <c r="K75" s="90">
        <v>1264000</v>
      </c>
      <c r="L75" s="102">
        <v>107.8973</v>
      </c>
      <c r="M75" s="90">
        <v>1363.8222000000001</v>
      </c>
      <c r="N75" s="82"/>
      <c r="O75" s="91">
        <v>1.1753421612265471E-2</v>
      </c>
      <c r="P75" s="91">
        <f>M75/'סכום נכסי הקרן'!$C$42</f>
        <v>3.4594353928220512E-3</v>
      </c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</row>
    <row r="76" spans="2:32" s="127" customFormat="1">
      <c r="B76" s="83" t="s">
        <v>516</v>
      </c>
      <c r="C76" s="82" t="s">
        <v>517</v>
      </c>
      <c r="D76" s="82" t="s">
        <v>241</v>
      </c>
      <c r="E76" s="82"/>
      <c r="F76" s="101">
        <v>40575</v>
      </c>
      <c r="G76" s="90">
        <v>7.01</v>
      </c>
      <c r="H76" s="93" t="s">
        <v>154</v>
      </c>
      <c r="I76" s="94">
        <v>4.8000000000000001E-2</v>
      </c>
      <c r="J76" s="94">
        <v>4.8500000000000008E-2</v>
      </c>
      <c r="K76" s="90">
        <v>568000</v>
      </c>
      <c r="L76" s="102">
        <v>107.0754</v>
      </c>
      <c r="M76" s="90">
        <v>608.18819999999994</v>
      </c>
      <c r="N76" s="82"/>
      <c r="O76" s="91">
        <v>5.2413667516226338E-3</v>
      </c>
      <c r="P76" s="91">
        <f>M76/'סכום נכסי הקרן'!$C$42</f>
        <v>1.542714134274054E-3</v>
      </c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</row>
    <row r="77" spans="2:32" s="127" customFormat="1">
      <c r="B77" s="83" t="s">
        <v>518</v>
      </c>
      <c r="C77" s="82" t="s">
        <v>519</v>
      </c>
      <c r="D77" s="82" t="s">
        <v>241</v>
      </c>
      <c r="E77" s="82"/>
      <c r="F77" s="101">
        <v>40603</v>
      </c>
      <c r="G77" s="90">
        <v>7.0900000000000016</v>
      </c>
      <c r="H77" s="93" t="s">
        <v>154</v>
      </c>
      <c r="I77" s="94">
        <v>4.8000000000000001E-2</v>
      </c>
      <c r="J77" s="94">
        <v>4.8500000000000008E-2</v>
      </c>
      <c r="K77" s="90">
        <v>829000</v>
      </c>
      <c r="L77" s="102">
        <v>106.42529999999999</v>
      </c>
      <c r="M77" s="90">
        <v>882.33463000000006</v>
      </c>
      <c r="N77" s="82"/>
      <c r="O77" s="91">
        <v>7.6039610658136074E-3</v>
      </c>
      <c r="P77" s="91">
        <f>M77/'סכום נכסי הקרן'!$C$42</f>
        <v>2.2381067321932064E-3</v>
      </c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</row>
    <row r="78" spans="2:32" s="127" customFormat="1">
      <c r="B78" s="83" t="s">
        <v>520</v>
      </c>
      <c r="C78" s="82" t="s">
        <v>521</v>
      </c>
      <c r="D78" s="82" t="s">
        <v>241</v>
      </c>
      <c r="E78" s="82"/>
      <c r="F78" s="101">
        <v>40634</v>
      </c>
      <c r="G78" s="90">
        <v>7.17</v>
      </c>
      <c r="H78" s="93" t="s">
        <v>154</v>
      </c>
      <c r="I78" s="94">
        <v>4.8000000000000001E-2</v>
      </c>
      <c r="J78" s="94">
        <v>4.8500000000000008E-2</v>
      </c>
      <c r="K78" s="90">
        <v>522000</v>
      </c>
      <c r="L78" s="102">
        <v>105.7009</v>
      </c>
      <c r="M78" s="90">
        <v>551.75965000000008</v>
      </c>
      <c r="N78" s="82"/>
      <c r="O78" s="91">
        <v>4.7550654294130374E-3</v>
      </c>
      <c r="P78" s="91">
        <f>M78/'סכום נכסי הקרן'!$C$42</f>
        <v>1.3995789638422866E-3</v>
      </c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</row>
    <row r="79" spans="2:32" s="127" customFormat="1">
      <c r="B79" s="83" t="s">
        <v>522</v>
      </c>
      <c r="C79" s="82" t="s">
        <v>523</v>
      </c>
      <c r="D79" s="82" t="s">
        <v>241</v>
      </c>
      <c r="E79" s="82"/>
      <c r="F79" s="101">
        <v>40664</v>
      </c>
      <c r="G79" s="90">
        <v>7.2499999999999991</v>
      </c>
      <c r="H79" s="93" t="s">
        <v>154</v>
      </c>
      <c r="I79" s="94">
        <v>4.8000000000000001E-2</v>
      </c>
      <c r="J79" s="94">
        <v>4.8499999999999995E-2</v>
      </c>
      <c r="K79" s="90">
        <v>254000</v>
      </c>
      <c r="L79" s="102">
        <v>105.08580000000001</v>
      </c>
      <c r="M79" s="90">
        <v>266.91815000000003</v>
      </c>
      <c r="N79" s="82"/>
      <c r="O79" s="91">
        <v>2.3003009871198146E-3</v>
      </c>
      <c r="P79" s="91">
        <f>M79/'סכום נכסי הקרן'!$C$42</f>
        <v>6.7705753367014064E-4</v>
      </c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</row>
    <row r="80" spans="2:32" s="127" customFormat="1">
      <c r="B80" s="83" t="s">
        <v>524</v>
      </c>
      <c r="C80" s="82" t="s">
        <v>525</v>
      </c>
      <c r="D80" s="82" t="s">
        <v>241</v>
      </c>
      <c r="E80" s="82"/>
      <c r="F80" s="101">
        <v>39995</v>
      </c>
      <c r="G80" s="90">
        <v>7.330000000000001</v>
      </c>
      <c r="H80" s="93" t="s">
        <v>154</v>
      </c>
      <c r="I80" s="94">
        <v>4.8000000000000001E-2</v>
      </c>
      <c r="J80" s="94">
        <v>4.8499999999999995E-2</v>
      </c>
      <c r="K80" s="90">
        <v>798000</v>
      </c>
      <c r="L80" s="102">
        <v>104.8009</v>
      </c>
      <c r="M80" s="90">
        <v>836.31034999999997</v>
      </c>
      <c r="N80" s="82"/>
      <c r="O80" s="91">
        <v>7.2073237569026958E-3</v>
      </c>
      <c r="P80" s="91">
        <f>M80/'סכום נכסי הקרן'!$C$42</f>
        <v>2.1213627584104416E-3</v>
      </c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  <c r="AF80" s="129"/>
    </row>
    <row r="81" spans="2:32" s="127" customFormat="1">
      <c r="B81" s="83" t="s">
        <v>526</v>
      </c>
      <c r="C81" s="82" t="s">
        <v>527</v>
      </c>
      <c r="D81" s="82" t="s">
        <v>241</v>
      </c>
      <c r="E81" s="82"/>
      <c r="F81" s="101">
        <v>40848</v>
      </c>
      <c r="G81" s="90">
        <v>7.5799999999999992</v>
      </c>
      <c r="H81" s="93" t="s">
        <v>154</v>
      </c>
      <c r="I81" s="94">
        <v>4.8000000000000001E-2</v>
      </c>
      <c r="J81" s="94">
        <v>4.8500000000000008E-2</v>
      </c>
      <c r="K81" s="90">
        <v>433000</v>
      </c>
      <c r="L81" s="102">
        <v>103.5603</v>
      </c>
      <c r="M81" s="90">
        <v>448.41629999999998</v>
      </c>
      <c r="N81" s="82"/>
      <c r="O81" s="91">
        <v>3.864452295696695E-3</v>
      </c>
      <c r="P81" s="91">
        <f>M81/'סכום נכסי הקרן'!$C$42</f>
        <v>1.1374409501020812E-3</v>
      </c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  <c r="AF81" s="129"/>
    </row>
    <row r="82" spans="2:32" s="127" customFormat="1">
      <c r="B82" s="83" t="s">
        <v>528</v>
      </c>
      <c r="C82" s="82" t="s">
        <v>529</v>
      </c>
      <c r="D82" s="82" t="s">
        <v>241</v>
      </c>
      <c r="E82" s="82"/>
      <c r="F82" s="101">
        <v>40940</v>
      </c>
      <c r="G82" s="90">
        <v>7.6499999999999995</v>
      </c>
      <c r="H82" s="93" t="s">
        <v>154</v>
      </c>
      <c r="I82" s="94">
        <v>4.8000000000000001E-2</v>
      </c>
      <c r="J82" s="94">
        <v>4.8499999999999995E-2</v>
      </c>
      <c r="K82" s="90">
        <v>813000</v>
      </c>
      <c r="L82" s="102">
        <v>104.81189999999999</v>
      </c>
      <c r="M82" s="90">
        <v>852.12054000000001</v>
      </c>
      <c r="N82" s="82"/>
      <c r="O82" s="91">
        <v>7.3435759962635332E-3</v>
      </c>
      <c r="P82" s="91">
        <f>M82/'סכום נכסי הקרן'!$C$42</f>
        <v>2.1614664690358014E-3</v>
      </c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  <c r="AF82" s="129"/>
    </row>
    <row r="83" spans="2:32" s="127" customFormat="1">
      <c r="B83" s="83" t="s">
        <v>530</v>
      </c>
      <c r="C83" s="82" t="s">
        <v>531</v>
      </c>
      <c r="D83" s="82" t="s">
        <v>241</v>
      </c>
      <c r="E83" s="82"/>
      <c r="F83" s="101">
        <v>40969</v>
      </c>
      <c r="G83" s="90">
        <v>7.7299999999999995</v>
      </c>
      <c r="H83" s="93" t="s">
        <v>154</v>
      </c>
      <c r="I83" s="94">
        <v>4.8000000000000001E-2</v>
      </c>
      <c r="J83" s="94">
        <v>4.8600000000000004E-2</v>
      </c>
      <c r="K83" s="90">
        <v>2313000</v>
      </c>
      <c r="L83" s="102">
        <v>104.3732</v>
      </c>
      <c r="M83" s="90">
        <v>2413.26388</v>
      </c>
      <c r="N83" s="82"/>
      <c r="O83" s="91">
        <v>2.0797511466884484E-2</v>
      </c>
      <c r="P83" s="91">
        <f>M83/'סכום נכסי הקרן'!$C$42</f>
        <v>6.1214214570572811E-3</v>
      </c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</row>
    <row r="84" spans="2:32" s="127" customFormat="1">
      <c r="B84" s="83" t="s">
        <v>532</v>
      </c>
      <c r="C84" s="82">
        <v>8789</v>
      </c>
      <c r="D84" s="82" t="s">
        <v>241</v>
      </c>
      <c r="E84" s="82"/>
      <c r="F84" s="101">
        <v>41000</v>
      </c>
      <c r="G84" s="90">
        <v>7.81</v>
      </c>
      <c r="H84" s="93" t="s">
        <v>154</v>
      </c>
      <c r="I84" s="94">
        <v>4.8000000000000001E-2</v>
      </c>
      <c r="J84" s="94">
        <v>4.8500000000000008E-2</v>
      </c>
      <c r="K84" s="90">
        <v>593000</v>
      </c>
      <c r="L84" s="102">
        <v>103.9731</v>
      </c>
      <c r="M84" s="90">
        <v>616.56075999999996</v>
      </c>
      <c r="N84" s="82"/>
      <c r="O84" s="91">
        <v>5.3135214853217844E-3</v>
      </c>
      <c r="P84" s="91">
        <f>M84/'סכום נכסי הקרן'!$C$42</f>
        <v>1.5639517489664432E-3</v>
      </c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</row>
    <row r="85" spans="2:32" s="127" customFormat="1">
      <c r="B85" s="83" t="s">
        <v>533</v>
      </c>
      <c r="C85" s="82" t="s">
        <v>534</v>
      </c>
      <c r="D85" s="82" t="s">
        <v>241</v>
      </c>
      <c r="E85" s="82"/>
      <c r="F85" s="101">
        <v>41640</v>
      </c>
      <c r="G85" s="90">
        <v>8.77</v>
      </c>
      <c r="H85" s="93" t="s">
        <v>154</v>
      </c>
      <c r="I85" s="94">
        <v>4.8000000000000001E-2</v>
      </c>
      <c r="J85" s="94">
        <v>4.8499999999999995E-2</v>
      </c>
      <c r="K85" s="90">
        <v>1306000</v>
      </c>
      <c r="L85" s="102">
        <v>102.38849999999999</v>
      </c>
      <c r="M85" s="90">
        <v>1337.19408</v>
      </c>
      <c r="N85" s="82"/>
      <c r="O85" s="91">
        <v>1.1523940437151884E-2</v>
      </c>
      <c r="P85" s="91">
        <f>M85/'סכום נכסי הקרן'!$C$42</f>
        <v>3.3918912065107323E-3</v>
      </c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</row>
    <row r="86" spans="2:32" s="127" customFormat="1">
      <c r="B86" s="130"/>
      <c r="C86" s="130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</row>
    <row r="89" spans="2:32">
      <c r="B89" s="95" t="s">
        <v>235</v>
      </c>
    </row>
    <row r="90" spans="2:32">
      <c r="B90" s="95" t="s">
        <v>102</v>
      </c>
    </row>
    <row r="91" spans="2:32">
      <c r="B91" s="95" t="s">
        <v>220</v>
      </c>
    </row>
    <row r="92" spans="2:32">
      <c r="B92" s="95" t="s">
        <v>230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A25:XFD27 Q25:Y27 A1:B1048576 Q28:XFD1048576 Q1:XFD24 D1:P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2112</v>
      </c>
    </row>
    <row r="6" spans="2:65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65" ht="26.25" customHeight="1">
      <c r="B7" s="174" t="s">
        <v>77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65" s="3" customFormat="1" ht="78.75">
      <c r="B8" s="22" t="s">
        <v>106</v>
      </c>
      <c r="C8" s="30" t="s">
        <v>38</v>
      </c>
      <c r="D8" s="30" t="s">
        <v>108</v>
      </c>
      <c r="E8" s="30" t="s">
        <v>107</v>
      </c>
      <c r="F8" s="30" t="s">
        <v>50</v>
      </c>
      <c r="G8" s="30" t="s">
        <v>15</v>
      </c>
      <c r="H8" s="30" t="s">
        <v>51</v>
      </c>
      <c r="I8" s="30" t="s">
        <v>92</v>
      </c>
      <c r="J8" s="30" t="s">
        <v>18</v>
      </c>
      <c r="K8" s="30" t="s">
        <v>91</v>
      </c>
      <c r="L8" s="30" t="s">
        <v>17</v>
      </c>
      <c r="M8" s="70" t="s">
        <v>19</v>
      </c>
      <c r="N8" s="30" t="s">
        <v>222</v>
      </c>
      <c r="O8" s="30" t="s">
        <v>221</v>
      </c>
      <c r="P8" s="30" t="s">
        <v>100</v>
      </c>
      <c r="Q8" s="30" t="s">
        <v>48</v>
      </c>
      <c r="R8" s="30" t="s">
        <v>172</v>
      </c>
      <c r="S8" s="31" t="s">
        <v>174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103</v>
      </c>
      <c r="R10" s="20" t="s">
        <v>104</v>
      </c>
      <c r="S10" s="20" t="s">
        <v>175</v>
      </c>
      <c r="T10" s="5"/>
      <c r="BJ10" s="1"/>
    </row>
    <row r="11" spans="2:6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5"/>
      <c r="BJ11" s="1"/>
      <c r="BM11" s="1"/>
    </row>
    <row r="12" spans="2:65" ht="20.25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2:65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2:65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</row>
    <row r="15" spans="2:65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2:6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r="17" spans="2:1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</row>
    <row r="18" spans="2:1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</row>
    <row r="19" spans="2:19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 spans="2:19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2:19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2:1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 spans="2:1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 spans="2:1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 spans="2:1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2:1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2:1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 spans="2:1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</row>
    <row r="29" spans="2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 spans="2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169</v>
      </c>
      <c r="C1" s="76" t="s" vm="1">
        <v>236</v>
      </c>
    </row>
    <row r="2" spans="2:81">
      <c r="B2" s="56" t="s">
        <v>168</v>
      </c>
      <c r="C2" s="76" t="s">
        <v>237</v>
      </c>
    </row>
    <row r="3" spans="2:81">
      <c r="B3" s="56" t="s">
        <v>170</v>
      </c>
      <c r="C3" s="76" t="s">
        <v>238</v>
      </c>
    </row>
    <row r="4" spans="2:81">
      <c r="B4" s="56" t="s">
        <v>171</v>
      </c>
      <c r="C4" s="76">
        <v>2112</v>
      </c>
    </row>
    <row r="6" spans="2:81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81" ht="26.25" customHeight="1">
      <c r="B7" s="174" t="s">
        <v>78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81" s="3" customFormat="1" ht="78.75">
      <c r="B8" s="22" t="s">
        <v>106</v>
      </c>
      <c r="C8" s="30" t="s">
        <v>38</v>
      </c>
      <c r="D8" s="30" t="s">
        <v>108</v>
      </c>
      <c r="E8" s="30" t="s">
        <v>107</v>
      </c>
      <c r="F8" s="30" t="s">
        <v>50</v>
      </c>
      <c r="G8" s="30" t="s">
        <v>15</v>
      </c>
      <c r="H8" s="30" t="s">
        <v>51</v>
      </c>
      <c r="I8" s="30" t="s">
        <v>92</v>
      </c>
      <c r="J8" s="30" t="s">
        <v>18</v>
      </c>
      <c r="K8" s="30" t="s">
        <v>91</v>
      </c>
      <c r="L8" s="30" t="s">
        <v>17</v>
      </c>
      <c r="M8" s="70" t="s">
        <v>19</v>
      </c>
      <c r="N8" s="70" t="s">
        <v>222</v>
      </c>
      <c r="O8" s="30" t="s">
        <v>221</v>
      </c>
      <c r="P8" s="30" t="s">
        <v>100</v>
      </c>
      <c r="Q8" s="30" t="s">
        <v>48</v>
      </c>
      <c r="R8" s="30" t="s">
        <v>172</v>
      </c>
      <c r="S8" s="31" t="s">
        <v>174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231</v>
      </c>
      <c r="O9" s="32"/>
      <c r="P9" s="32" t="s">
        <v>225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103</v>
      </c>
      <c r="R10" s="20" t="s">
        <v>104</v>
      </c>
      <c r="S10" s="20" t="s">
        <v>175</v>
      </c>
      <c r="T10" s="5"/>
      <c r="BZ10" s="1"/>
    </row>
    <row r="11" spans="2:8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5"/>
      <c r="BZ11" s="1"/>
      <c r="CC11" s="1"/>
    </row>
    <row r="12" spans="2:81" ht="17.25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</row>
    <row r="13" spans="2:81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</row>
    <row r="14" spans="2:81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</row>
    <row r="15" spans="2:81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</row>
    <row r="16" spans="2:8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</row>
    <row r="17" spans="2:1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</row>
    <row r="18" spans="2:1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</row>
    <row r="19" spans="2:19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 spans="2:19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</row>
    <row r="21" spans="2:19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2:1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</row>
    <row r="23" spans="2:1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</row>
    <row r="24" spans="2:1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</row>
    <row r="25" spans="2:1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</row>
    <row r="26" spans="2:1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</row>
    <row r="27" spans="2:1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</row>
    <row r="28" spans="2:1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</row>
    <row r="29" spans="2:1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</row>
    <row r="30" spans="2:1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2:1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2:1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</row>
    <row r="33" spans="2:19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</row>
    <row r="34" spans="2:19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2:19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</row>
    <row r="36" spans="2:19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</row>
    <row r="37" spans="2:19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2:19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 spans="2:19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 spans="2:19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 spans="2:19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 spans="2:19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 spans="2:19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 spans="2:19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 spans="2:19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 spans="2:19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 spans="2:19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 spans="2:19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</row>
    <row r="49" spans="2:19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</row>
    <row r="50" spans="2:19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</row>
    <row r="51" spans="2:19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</row>
    <row r="52" spans="2:19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</row>
    <row r="53" spans="2:19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</row>
    <row r="54" spans="2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</row>
    <row r="55" spans="2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</row>
    <row r="56" spans="2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</row>
    <row r="57" spans="2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</row>
    <row r="58" spans="2:19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</row>
    <row r="59" spans="2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</row>
    <row r="60" spans="2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</row>
    <row r="61" spans="2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</row>
    <row r="62" spans="2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</row>
    <row r="63" spans="2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</row>
    <row r="64" spans="2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</row>
    <row r="65" spans="2:19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</row>
    <row r="66" spans="2:19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</row>
    <row r="67" spans="2:19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</row>
    <row r="68" spans="2:19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</row>
    <row r="69" spans="2:19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</row>
    <row r="70" spans="2:19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</row>
    <row r="71" spans="2:19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</row>
    <row r="72" spans="2:19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</row>
    <row r="74" spans="2:19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</row>
    <row r="75" spans="2:19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</row>
    <row r="76" spans="2:19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</row>
    <row r="77" spans="2:19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</row>
    <row r="78" spans="2:19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</row>
    <row r="79" spans="2:19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</row>
    <row r="80" spans="2:19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</row>
    <row r="81" spans="2:19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</row>
    <row r="82" spans="2:19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</row>
    <row r="83" spans="2:19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</row>
    <row r="84" spans="2:19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</row>
    <row r="85" spans="2:19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</row>
    <row r="86" spans="2:19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</row>
    <row r="87" spans="2:19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</row>
    <row r="88" spans="2:19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</row>
    <row r="89" spans="2:19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</row>
    <row r="90" spans="2:19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</row>
    <row r="91" spans="2:19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</row>
    <row r="92" spans="2:19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</row>
    <row r="93" spans="2:19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</row>
    <row r="94" spans="2:19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</row>
    <row r="95" spans="2:19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</row>
    <row r="96" spans="2:19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</row>
    <row r="97" spans="2:19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</row>
    <row r="98" spans="2:19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</row>
    <row r="99" spans="2:19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</row>
    <row r="100" spans="2:19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</row>
    <row r="101" spans="2:19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</row>
    <row r="102" spans="2:19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</row>
    <row r="103" spans="2:19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</row>
    <row r="104" spans="2:19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</row>
    <row r="105" spans="2:19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</row>
    <row r="106" spans="2:19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</row>
    <row r="107" spans="2:19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2:19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  <row r="109" spans="2:19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</row>
    <row r="110" spans="2:19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169</v>
      </c>
      <c r="C1" s="76" t="s" vm="1">
        <v>236</v>
      </c>
    </row>
    <row r="2" spans="2:98">
      <c r="B2" s="56" t="s">
        <v>168</v>
      </c>
      <c r="C2" s="76" t="s">
        <v>237</v>
      </c>
    </row>
    <row r="3" spans="2:98">
      <c r="B3" s="56" t="s">
        <v>170</v>
      </c>
      <c r="C3" s="76" t="s">
        <v>238</v>
      </c>
    </row>
    <row r="4" spans="2:98">
      <c r="B4" s="56" t="s">
        <v>171</v>
      </c>
      <c r="C4" s="76">
        <v>2112</v>
      </c>
    </row>
    <row r="6" spans="2:98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2:98" ht="26.25" customHeight="1">
      <c r="B7" s="174" t="s">
        <v>79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</row>
    <row r="8" spans="2:98" s="3" customFormat="1" ht="78.75">
      <c r="B8" s="22" t="s">
        <v>106</v>
      </c>
      <c r="C8" s="30" t="s">
        <v>38</v>
      </c>
      <c r="D8" s="30" t="s">
        <v>108</v>
      </c>
      <c r="E8" s="30" t="s">
        <v>107</v>
      </c>
      <c r="F8" s="30" t="s">
        <v>50</v>
      </c>
      <c r="G8" s="30" t="s">
        <v>91</v>
      </c>
      <c r="H8" s="30" t="s">
        <v>222</v>
      </c>
      <c r="I8" s="30" t="s">
        <v>221</v>
      </c>
      <c r="J8" s="30" t="s">
        <v>100</v>
      </c>
      <c r="K8" s="30" t="s">
        <v>48</v>
      </c>
      <c r="L8" s="30" t="s">
        <v>172</v>
      </c>
      <c r="M8" s="31" t="s">
        <v>174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231</v>
      </c>
      <c r="I9" s="32"/>
      <c r="J9" s="32" t="s">
        <v>225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</row>
    <row r="13" spans="2:98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</row>
    <row r="14" spans="2:98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</row>
    <row r="15" spans="2:98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</row>
    <row r="16" spans="2:9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</row>
    <row r="17" spans="2:13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</row>
    <row r="18" spans="2:13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</row>
    <row r="19" spans="2:13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</row>
    <row r="20" spans="2:13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</row>
    <row r="21" spans="2:13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</row>
    <row r="22" spans="2:1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</row>
    <row r="23" spans="2:1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</row>
    <row r="24" spans="2:1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</row>
    <row r="25" spans="2:1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</row>
    <row r="26" spans="2:1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</row>
    <row r="27" spans="2:1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</row>
    <row r="28" spans="2:1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</row>
    <row r="29" spans="2:1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</row>
    <row r="30" spans="2:1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</row>
    <row r="31" spans="2:1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</row>
    <row r="32" spans="2:1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</row>
    <row r="33" spans="2:1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</row>
    <row r="34" spans="2:1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</row>
    <row r="35" spans="2:1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</row>
    <row r="36" spans="2:1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</row>
    <row r="37" spans="2:1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</row>
    <row r="38" spans="2:1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</row>
    <row r="39" spans="2:1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</row>
    <row r="40" spans="2:1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</row>
    <row r="41" spans="2:1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</row>
    <row r="42" spans="2:1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</row>
    <row r="43" spans="2:1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</row>
    <row r="44" spans="2:1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</row>
    <row r="45" spans="2:1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</row>
    <row r="46" spans="2:1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</row>
    <row r="47" spans="2:1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</row>
    <row r="48" spans="2:1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</row>
    <row r="49" spans="2:13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</row>
    <row r="50" spans="2:13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</row>
    <row r="51" spans="2:13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</row>
    <row r="52" spans="2:13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</row>
    <row r="53" spans="2:13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2:13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</row>
    <row r="55" spans="2:13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</row>
    <row r="56" spans="2:13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</row>
    <row r="57" spans="2:13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</row>
    <row r="58" spans="2:13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</row>
    <row r="59" spans="2:13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</row>
    <row r="60" spans="2:13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</row>
    <row r="61" spans="2:13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</row>
    <row r="62" spans="2:13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</row>
    <row r="63" spans="2:13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</row>
    <row r="64" spans="2:13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</row>
    <row r="65" spans="2:13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  <row r="66" spans="2:13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</row>
    <row r="67" spans="2:13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</row>
    <row r="68" spans="2:13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</row>
    <row r="69" spans="2:13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</row>
    <row r="70" spans="2:13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</row>
    <row r="71" spans="2:13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</row>
    <row r="72" spans="2:13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</row>
    <row r="73" spans="2:13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</row>
    <row r="74" spans="2:13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</row>
    <row r="75" spans="2:13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</row>
    <row r="76" spans="2:13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</row>
    <row r="77" spans="2:13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</row>
    <row r="78" spans="2:13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</row>
    <row r="79" spans="2:13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</row>
    <row r="80" spans="2:13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</row>
    <row r="81" spans="2:13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</row>
    <row r="82" spans="2:13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</row>
    <row r="83" spans="2:13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</row>
    <row r="84" spans="2:13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</row>
    <row r="85" spans="2:13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</row>
    <row r="86" spans="2:13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</row>
    <row r="87" spans="2:13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</row>
    <row r="88" spans="2:13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</row>
    <row r="89" spans="2:13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</row>
    <row r="90" spans="2:13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</row>
    <row r="91" spans="2:13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</row>
    <row r="92" spans="2:13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</row>
    <row r="93" spans="2:13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</row>
    <row r="94" spans="2:13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</row>
    <row r="95" spans="2:13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</row>
    <row r="96" spans="2:13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</row>
    <row r="97" spans="2:13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</row>
    <row r="98" spans="2:13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</row>
    <row r="99" spans="2:13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</row>
    <row r="100" spans="2:13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</row>
    <row r="101" spans="2:13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</row>
    <row r="102" spans="2:13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</row>
    <row r="103" spans="2:13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</row>
    <row r="104" spans="2:13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</row>
    <row r="105" spans="2:13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</row>
    <row r="106" spans="2:13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</row>
    <row r="107" spans="2:13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</row>
    <row r="108" spans="2:13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</row>
    <row r="109" spans="2:13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</row>
    <row r="110" spans="2:13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H22:XFD24 D1:XFD21 D25:XFD1048576 D22:AF24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169</v>
      </c>
      <c r="C1" s="76" t="s" vm="1">
        <v>236</v>
      </c>
    </row>
    <row r="2" spans="2:55">
      <c r="B2" s="56" t="s">
        <v>168</v>
      </c>
      <c r="C2" s="76" t="s">
        <v>237</v>
      </c>
    </row>
    <row r="3" spans="2:55">
      <c r="B3" s="56" t="s">
        <v>170</v>
      </c>
      <c r="C3" s="76" t="s">
        <v>238</v>
      </c>
    </row>
    <row r="4" spans="2:55">
      <c r="B4" s="56" t="s">
        <v>171</v>
      </c>
      <c r="C4" s="76">
        <v>2112</v>
      </c>
    </row>
    <row r="6" spans="2:55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5" ht="26.25" customHeight="1">
      <c r="B7" s="174" t="s">
        <v>86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5" s="3" customFormat="1" ht="78.75">
      <c r="B8" s="22" t="s">
        <v>106</v>
      </c>
      <c r="C8" s="30" t="s">
        <v>38</v>
      </c>
      <c r="D8" s="30" t="s">
        <v>91</v>
      </c>
      <c r="E8" s="30" t="s">
        <v>92</v>
      </c>
      <c r="F8" s="30" t="s">
        <v>222</v>
      </c>
      <c r="G8" s="30" t="s">
        <v>221</v>
      </c>
      <c r="H8" s="30" t="s">
        <v>100</v>
      </c>
      <c r="I8" s="30" t="s">
        <v>48</v>
      </c>
      <c r="J8" s="30" t="s">
        <v>172</v>
      </c>
      <c r="K8" s="31" t="s">
        <v>174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231</v>
      </c>
      <c r="G9" s="32"/>
      <c r="H9" s="32" t="s">
        <v>225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V12" s="1"/>
    </row>
    <row r="13" spans="2:55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V13" s="1"/>
    </row>
    <row r="14" spans="2:55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V14" s="1"/>
    </row>
    <row r="15" spans="2:55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V15" s="1"/>
    </row>
    <row r="16" spans="2:55">
      <c r="B16" s="97"/>
      <c r="C16" s="97"/>
      <c r="D16" s="97"/>
      <c r="E16" s="97"/>
      <c r="F16" s="97"/>
      <c r="G16" s="97"/>
      <c r="H16" s="97"/>
      <c r="I16" s="97"/>
      <c r="J16" s="97"/>
      <c r="K16" s="97"/>
      <c r="V16" s="1"/>
    </row>
    <row r="17" spans="2:22">
      <c r="B17" s="97"/>
      <c r="C17" s="97"/>
      <c r="D17" s="97"/>
      <c r="E17" s="97"/>
      <c r="F17" s="97"/>
      <c r="G17" s="97"/>
      <c r="H17" s="97"/>
      <c r="I17" s="97"/>
      <c r="J17" s="97"/>
      <c r="K17" s="97"/>
      <c r="V17" s="1"/>
    </row>
    <row r="18" spans="2:22">
      <c r="B18" s="97"/>
      <c r="C18" s="97"/>
      <c r="D18" s="97"/>
      <c r="E18" s="97"/>
      <c r="F18" s="97"/>
      <c r="G18" s="97"/>
      <c r="H18" s="97"/>
      <c r="I18" s="97"/>
      <c r="J18" s="97"/>
      <c r="K18" s="97"/>
      <c r="V18" s="1"/>
    </row>
    <row r="19" spans="2:22">
      <c r="B19" s="97"/>
      <c r="C19" s="97"/>
      <c r="D19" s="97"/>
      <c r="E19" s="97"/>
      <c r="F19" s="97"/>
      <c r="G19" s="97"/>
      <c r="H19" s="97"/>
      <c r="I19" s="97"/>
      <c r="J19" s="97"/>
      <c r="K19" s="97"/>
      <c r="V19" s="1"/>
    </row>
    <row r="20" spans="2:22">
      <c r="B20" s="97"/>
      <c r="C20" s="97"/>
      <c r="D20" s="97"/>
      <c r="E20" s="97"/>
      <c r="F20" s="97"/>
      <c r="G20" s="97"/>
      <c r="H20" s="97"/>
      <c r="I20" s="97"/>
      <c r="J20" s="97"/>
      <c r="K20" s="97"/>
      <c r="V20" s="1"/>
    </row>
    <row r="21" spans="2:22">
      <c r="B21" s="97"/>
      <c r="C21" s="97"/>
      <c r="D21" s="97"/>
      <c r="E21" s="97"/>
      <c r="F21" s="97"/>
      <c r="G21" s="97"/>
      <c r="H21" s="97"/>
      <c r="I21" s="97"/>
      <c r="J21" s="97"/>
      <c r="K21" s="97"/>
      <c r="V21" s="1"/>
    </row>
    <row r="22" spans="2:22" ht="16.5" customHeight="1">
      <c r="B22" s="97"/>
      <c r="C22" s="97"/>
      <c r="D22" s="97"/>
      <c r="E22" s="97"/>
      <c r="F22" s="97"/>
      <c r="G22" s="97"/>
      <c r="H22" s="97"/>
      <c r="I22" s="97"/>
      <c r="J22" s="97"/>
      <c r="K22" s="97"/>
      <c r="V22" s="1"/>
    </row>
    <row r="23" spans="2:22" ht="16.5" customHeight="1">
      <c r="B23" s="97"/>
      <c r="C23" s="97"/>
      <c r="D23" s="97"/>
      <c r="E23" s="97"/>
      <c r="F23" s="97"/>
      <c r="G23" s="97"/>
      <c r="H23" s="97"/>
      <c r="I23" s="97"/>
      <c r="J23" s="97"/>
      <c r="K23" s="97"/>
      <c r="V23" s="1"/>
    </row>
    <row r="24" spans="2:22" ht="16.5" customHeight="1">
      <c r="B24" s="97"/>
      <c r="C24" s="97"/>
      <c r="D24" s="97"/>
      <c r="E24" s="97"/>
      <c r="F24" s="97"/>
      <c r="G24" s="97"/>
      <c r="H24" s="97"/>
      <c r="I24" s="97"/>
      <c r="J24" s="97"/>
      <c r="K24" s="97"/>
      <c r="V24" s="1"/>
    </row>
    <row r="25" spans="2:22">
      <c r="B25" s="97"/>
      <c r="C25" s="97"/>
      <c r="D25" s="97"/>
      <c r="E25" s="97"/>
      <c r="F25" s="97"/>
      <c r="G25" s="97"/>
      <c r="H25" s="97"/>
      <c r="I25" s="97"/>
      <c r="J25" s="97"/>
      <c r="K25" s="97"/>
      <c r="V25" s="1"/>
    </row>
    <row r="26" spans="2:22">
      <c r="B26" s="97"/>
      <c r="C26" s="97"/>
      <c r="D26" s="97"/>
      <c r="E26" s="97"/>
      <c r="F26" s="97"/>
      <c r="G26" s="97"/>
      <c r="H26" s="97"/>
      <c r="I26" s="97"/>
      <c r="J26" s="97"/>
      <c r="K26" s="97"/>
      <c r="V26" s="1"/>
    </row>
    <row r="27" spans="2:22">
      <c r="B27" s="97"/>
      <c r="C27" s="97"/>
      <c r="D27" s="97"/>
      <c r="E27" s="97"/>
      <c r="F27" s="97"/>
      <c r="G27" s="97"/>
      <c r="H27" s="97"/>
      <c r="I27" s="97"/>
      <c r="J27" s="97"/>
      <c r="K27" s="97"/>
      <c r="V27" s="1"/>
    </row>
    <row r="28" spans="2:22">
      <c r="B28" s="97"/>
      <c r="C28" s="97"/>
      <c r="D28" s="97"/>
      <c r="E28" s="97"/>
      <c r="F28" s="97"/>
      <c r="G28" s="97"/>
      <c r="H28" s="97"/>
      <c r="I28" s="97"/>
      <c r="J28" s="97"/>
      <c r="K28" s="97"/>
      <c r="V28" s="1"/>
    </row>
    <row r="29" spans="2:22">
      <c r="B29" s="97"/>
      <c r="C29" s="97"/>
      <c r="D29" s="97"/>
      <c r="E29" s="97"/>
      <c r="F29" s="97"/>
      <c r="G29" s="97"/>
      <c r="H29" s="97"/>
      <c r="I29" s="97"/>
      <c r="J29" s="97"/>
      <c r="K29" s="97"/>
      <c r="V29" s="1"/>
    </row>
    <row r="30" spans="2:22">
      <c r="B30" s="97"/>
      <c r="C30" s="97"/>
      <c r="D30" s="97"/>
      <c r="E30" s="97"/>
      <c r="F30" s="97"/>
      <c r="G30" s="97"/>
      <c r="H30" s="97"/>
      <c r="I30" s="97"/>
      <c r="J30" s="97"/>
      <c r="K30" s="97"/>
      <c r="V30" s="1"/>
    </row>
    <row r="31" spans="2:22">
      <c r="B31" s="97"/>
      <c r="C31" s="97"/>
      <c r="D31" s="97"/>
      <c r="E31" s="97"/>
      <c r="F31" s="97"/>
      <c r="G31" s="97"/>
      <c r="H31" s="97"/>
      <c r="I31" s="97"/>
      <c r="J31" s="97"/>
      <c r="K31" s="97"/>
      <c r="V31" s="1"/>
    </row>
    <row r="32" spans="2:22">
      <c r="B32" s="97"/>
      <c r="C32" s="97"/>
      <c r="D32" s="97"/>
      <c r="E32" s="97"/>
      <c r="F32" s="97"/>
      <c r="G32" s="97"/>
      <c r="H32" s="97"/>
      <c r="I32" s="97"/>
      <c r="J32" s="97"/>
      <c r="K32" s="97"/>
      <c r="V32" s="1"/>
    </row>
    <row r="33" spans="2:22">
      <c r="B33" s="97"/>
      <c r="C33" s="97"/>
      <c r="D33" s="97"/>
      <c r="E33" s="97"/>
      <c r="F33" s="97"/>
      <c r="G33" s="97"/>
      <c r="H33" s="97"/>
      <c r="I33" s="97"/>
      <c r="J33" s="97"/>
      <c r="K33" s="97"/>
      <c r="V33" s="1"/>
    </row>
    <row r="34" spans="2:22">
      <c r="B34" s="97"/>
      <c r="C34" s="97"/>
      <c r="D34" s="97"/>
      <c r="E34" s="97"/>
      <c r="F34" s="97"/>
      <c r="G34" s="97"/>
      <c r="H34" s="97"/>
      <c r="I34" s="97"/>
      <c r="J34" s="97"/>
      <c r="K34" s="97"/>
      <c r="V34" s="1"/>
    </row>
    <row r="35" spans="2:22">
      <c r="B35" s="97"/>
      <c r="C35" s="97"/>
      <c r="D35" s="97"/>
      <c r="E35" s="97"/>
      <c r="F35" s="97"/>
      <c r="G35" s="97"/>
      <c r="H35" s="97"/>
      <c r="I35" s="97"/>
      <c r="J35" s="97"/>
      <c r="K35" s="97"/>
      <c r="V35" s="1"/>
    </row>
    <row r="36" spans="2:22">
      <c r="B36" s="97"/>
      <c r="C36" s="97"/>
      <c r="D36" s="97"/>
      <c r="E36" s="97"/>
      <c r="F36" s="97"/>
      <c r="G36" s="97"/>
      <c r="H36" s="97"/>
      <c r="I36" s="97"/>
      <c r="J36" s="97"/>
      <c r="K36" s="97"/>
      <c r="V36" s="1"/>
    </row>
    <row r="37" spans="2:22">
      <c r="B37" s="97"/>
      <c r="C37" s="97"/>
      <c r="D37" s="97"/>
      <c r="E37" s="97"/>
      <c r="F37" s="97"/>
      <c r="G37" s="97"/>
      <c r="H37" s="97"/>
      <c r="I37" s="97"/>
      <c r="J37" s="97"/>
      <c r="K37" s="97"/>
      <c r="V37" s="1"/>
    </row>
    <row r="38" spans="2:22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22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22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22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22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22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22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22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22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22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22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169</v>
      </c>
      <c r="C1" s="76" t="s" vm="1">
        <v>236</v>
      </c>
    </row>
    <row r="2" spans="2:59">
      <c r="B2" s="56" t="s">
        <v>168</v>
      </c>
      <c r="C2" s="76" t="s">
        <v>237</v>
      </c>
    </row>
    <row r="3" spans="2:59">
      <c r="B3" s="56" t="s">
        <v>170</v>
      </c>
      <c r="C3" s="76" t="s">
        <v>238</v>
      </c>
    </row>
    <row r="4" spans="2:59">
      <c r="B4" s="56" t="s">
        <v>171</v>
      </c>
      <c r="C4" s="76">
        <v>2112</v>
      </c>
    </row>
    <row r="6" spans="2:59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9" ht="26.25" customHeight="1">
      <c r="B7" s="174" t="s">
        <v>87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9" s="3" customFormat="1" ht="78.75">
      <c r="B8" s="22" t="s">
        <v>106</v>
      </c>
      <c r="C8" s="30" t="s">
        <v>38</v>
      </c>
      <c r="D8" s="30" t="s">
        <v>50</v>
      </c>
      <c r="E8" s="30" t="s">
        <v>91</v>
      </c>
      <c r="F8" s="30" t="s">
        <v>92</v>
      </c>
      <c r="G8" s="30" t="s">
        <v>222</v>
      </c>
      <c r="H8" s="30" t="s">
        <v>221</v>
      </c>
      <c r="I8" s="30" t="s">
        <v>100</v>
      </c>
      <c r="J8" s="30" t="s">
        <v>48</v>
      </c>
      <c r="K8" s="30" t="s">
        <v>172</v>
      </c>
      <c r="L8" s="31" t="s">
        <v>174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"/>
      <c r="N11" s="1"/>
      <c r="O11" s="1"/>
      <c r="P11" s="1"/>
      <c r="BG11" s="1"/>
    </row>
    <row r="12" spans="2:59" ht="21" customHeight="1">
      <c r="B12" s="103"/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2:59">
      <c r="B13" s="103"/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2:59">
      <c r="B14" s="95" t="s">
        <v>235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59">
      <c r="B15" s="95" t="s">
        <v>102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9">
      <c r="B16" s="95" t="s">
        <v>220</v>
      </c>
      <c r="C16" s="97"/>
      <c r="D16" s="97"/>
      <c r="E16" s="97"/>
      <c r="F16" s="97"/>
      <c r="G16" s="97"/>
      <c r="H16" s="97"/>
      <c r="I16" s="97"/>
      <c r="J16" s="97"/>
      <c r="K16" s="97"/>
      <c r="L16" s="97"/>
    </row>
    <row r="17" spans="2:12">
      <c r="B17" s="95" t="s">
        <v>230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</row>
    <row r="18" spans="2:12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</row>
    <row r="19" spans="2:12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12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12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12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12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12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12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12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12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12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12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12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12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12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74</v>
      </c>
      <c r="C6" s="13" t="s">
        <v>38</v>
      </c>
      <c r="E6" s="13" t="s">
        <v>107</v>
      </c>
      <c r="I6" s="13" t="s">
        <v>15</v>
      </c>
      <c r="J6" s="13" t="s">
        <v>51</v>
      </c>
      <c r="M6" s="13" t="s">
        <v>91</v>
      </c>
      <c r="Q6" s="13" t="s">
        <v>17</v>
      </c>
      <c r="R6" s="13" t="s">
        <v>19</v>
      </c>
      <c r="U6" s="13" t="s">
        <v>49</v>
      </c>
      <c r="W6" s="14" t="s">
        <v>47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76</v>
      </c>
      <c r="C8" s="30" t="s">
        <v>38</v>
      </c>
      <c r="D8" s="30" t="s">
        <v>109</v>
      </c>
      <c r="I8" s="30" t="s">
        <v>15</v>
      </c>
      <c r="J8" s="30" t="s">
        <v>51</v>
      </c>
      <c r="K8" s="30" t="s">
        <v>92</v>
      </c>
      <c r="L8" s="30" t="s">
        <v>18</v>
      </c>
      <c r="M8" s="30" t="s">
        <v>91</v>
      </c>
      <c r="Q8" s="30" t="s">
        <v>17</v>
      </c>
      <c r="R8" s="30" t="s">
        <v>19</v>
      </c>
      <c r="S8" s="30" t="s">
        <v>0</v>
      </c>
      <c r="T8" s="30" t="s">
        <v>95</v>
      </c>
      <c r="U8" s="30" t="s">
        <v>49</v>
      </c>
      <c r="V8" s="30" t="s">
        <v>48</v>
      </c>
      <c r="W8" s="31" t="s">
        <v>101</v>
      </c>
    </row>
    <row r="9" spans="2:25" ht="31.5">
      <c r="B9" s="48" t="str">
        <f>'תעודות חוב מסחריות '!B7:T7</f>
        <v>2. תעודות חוב מסחריות</v>
      </c>
      <c r="C9" s="13" t="s">
        <v>38</v>
      </c>
      <c r="D9" s="13" t="s">
        <v>109</v>
      </c>
      <c r="E9" s="41" t="s">
        <v>107</v>
      </c>
      <c r="G9" s="13" t="s">
        <v>50</v>
      </c>
      <c r="I9" s="13" t="s">
        <v>15</v>
      </c>
      <c r="J9" s="13" t="s">
        <v>51</v>
      </c>
      <c r="K9" s="13" t="s">
        <v>92</v>
      </c>
      <c r="L9" s="13" t="s">
        <v>18</v>
      </c>
      <c r="M9" s="13" t="s">
        <v>91</v>
      </c>
      <c r="Q9" s="13" t="s">
        <v>17</v>
      </c>
      <c r="R9" s="13" t="s">
        <v>19</v>
      </c>
      <c r="S9" s="13" t="s">
        <v>0</v>
      </c>
      <c r="T9" s="13" t="s">
        <v>95</v>
      </c>
      <c r="U9" s="13" t="s">
        <v>49</v>
      </c>
      <c r="V9" s="13" t="s">
        <v>48</v>
      </c>
      <c r="W9" s="38" t="s">
        <v>101</v>
      </c>
    </row>
    <row r="10" spans="2:25" ht="31.5">
      <c r="B10" s="48" t="str">
        <f>'אג"ח קונצרני'!B7:U7</f>
        <v>3. אג"ח קונצרני</v>
      </c>
      <c r="C10" s="30" t="s">
        <v>38</v>
      </c>
      <c r="D10" s="13" t="s">
        <v>109</v>
      </c>
      <c r="E10" s="41" t="s">
        <v>107</v>
      </c>
      <c r="G10" s="30" t="s">
        <v>50</v>
      </c>
      <c r="I10" s="30" t="s">
        <v>15</v>
      </c>
      <c r="J10" s="30" t="s">
        <v>51</v>
      </c>
      <c r="K10" s="30" t="s">
        <v>92</v>
      </c>
      <c r="L10" s="30" t="s">
        <v>18</v>
      </c>
      <c r="M10" s="30" t="s">
        <v>91</v>
      </c>
      <c r="Q10" s="30" t="s">
        <v>17</v>
      </c>
      <c r="R10" s="30" t="s">
        <v>19</v>
      </c>
      <c r="S10" s="30" t="s">
        <v>0</v>
      </c>
      <c r="T10" s="30" t="s">
        <v>95</v>
      </c>
      <c r="U10" s="30" t="s">
        <v>49</v>
      </c>
      <c r="V10" s="13" t="s">
        <v>48</v>
      </c>
      <c r="W10" s="31" t="s">
        <v>101</v>
      </c>
    </row>
    <row r="11" spans="2:25" ht="31.5">
      <c r="B11" s="48" t="str">
        <f>מניות!B7</f>
        <v>4. מניות</v>
      </c>
      <c r="C11" s="30" t="s">
        <v>38</v>
      </c>
      <c r="D11" s="13" t="s">
        <v>109</v>
      </c>
      <c r="E11" s="41" t="s">
        <v>107</v>
      </c>
      <c r="H11" s="30" t="s">
        <v>91</v>
      </c>
      <c r="S11" s="30" t="s">
        <v>0</v>
      </c>
      <c r="T11" s="13" t="s">
        <v>95</v>
      </c>
      <c r="U11" s="13" t="s">
        <v>49</v>
      </c>
      <c r="V11" s="13" t="s">
        <v>48</v>
      </c>
      <c r="W11" s="14" t="s">
        <v>101</v>
      </c>
    </row>
    <row r="12" spans="2:25" ht="31.5">
      <c r="B12" s="48" t="str">
        <f>'תעודות סל'!B7:N7</f>
        <v>5. תעודות סל</v>
      </c>
      <c r="C12" s="30" t="s">
        <v>38</v>
      </c>
      <c r="D12" s="13" t="s">
        <v>109</v>
      </c>
      <c r="E12" s="41" t="s">
        <v>107</v>
      </c>
      <c r="H12" s="30" t="s">
        <v>91</v>
      </c>
      <c r="S12" s="30" t="s">
        <v>0</v>
      </c>
      <c r="T12" s="30" t="s">
        <v>95</v>
      </c>
      <c r="U12" s="30" t="s">
        <v>49</v>
      </c>
      <c r="V12" s="30" t="s">
        <v>48</v>
      </c>
      <c r="W12" s="31" t="s">
        <v>101</v>
      </c>
    </row>
    <row r="13" spans="2:25" ht="31.5">
      <c r="B13" s="48" t="str">
        <f>'קרנות נאמנות'!B7:O7</f>
        <v>6. קרנות נאמנות</v>
      </c>
      <c r="C13" s="30" t="s">
        <v>38</v>
      </c>
      <c r="D13" s="30" t="s">
        <v>109</v>
      </c>
      <c r="G13" s="30" t="s">
        <v>50</v>
      </c>
      <c r="H13" s="30" t="s">
        <v>91</v>
      </c>
      <c r="S13" s="30" t="s">
        <v>0</v>
      </c>
      <c r="T13" s="30" t="s">
        <v>95</v>
      </c>
      <c r="U13" s="30" t="s">
        <v>49</v>
      </c>
      <c r="V13" s="30" t="s">
        <v>48</v>
      </c>
      <c r="W13" s="31" t="s">
        <v>101</v>
      </c>
    </row>
    <row r="14" spans="2:25" ht="31.5">
      <c r="B14" s="48" t="str">
        <f>'כתבי אופציה'!B7:L7</f>
        <v>7. כתבי אופציה</v>
      </c>
      <c r="C14" s="30" t="s">
        <v>38</v>
      </c>
      <c r="D14" s="30" t="s">
        <v>109</v>
      </c>
      <c r="G14" s="30" t="s">
        <v>50</v>
      </c>
      <c r="H14" s="30" t="s">
        <v>91</v>
      </c>
      <c r="S14" s="30" t="s">
        <v>0</v>
      </c>
      <c r="T14" s="30" t="s">
        <v>95</v>
      </c>
      <c r="U14" s="30" t="s">
        <v>49</v>
      </c>
      <c r="V14" s="30" t="s">
        <v>48</v>
      </c>
      <c r="W14" s="31" t="s">
        <v>101</v>
      </c>
    </row>
    <row r="15" spans="2:25" ht="31.5">
      <c r="B15" s="48" t="str">
        <f>אופציות!B7</f>
        <v>8. אופציות</v>
      </c>
      <c r="C15" s="30" t="s">
        <v>38</v>
      </c>
      <c r="D15" s="30" t="s">
        <v>109</v>
      </c>
      <c r="G15" s="30" t="s">
        <v>50</v>
      </c>
      <c r="H15" s="30" t="s">
        <v>91</v>
      </c>
      <c r="S15" s="30" t="s">
        <v>0</v>
      </c>
      <c r="T15" s="30" t="s">
        <v>95</v>
      </c>
      <c r="U15" s="30" t="s">
        <v>49</v>
      </c>
      <c r="V15" s="30" t="s">
        <v>48</v>
      </c>
      <c r="W15" s="31" t="s">
        <v>101</v>
      </c>
    </row>
    <row r="16" spans="2:25" ht="31.5">
      <c r="B16" s="48" t="str">
        <f>'חוזים עתידיים'!B7:I7</f>
        <v>9. חוזים עתידיים</v>
      </c>
      <c r="C16" s="30" t="s">
        <v>38</v>
      </c>
      <c r="D16" s="30" t="s">
        <v>109</v>
      </c>
      <c r="G16" s="30" t="s">
        <v>50</v>
      </c>
      <c r="H16" s="30" t="s">
        <v>91</v>
      </c>
      <c r="S16" s="30" t="s">
        <v>0</v>
      </c>
      <c r="T16" s="31" t="s">
        <v>95</v>
      </c>
    </row>
    <row r="17" spans="2:25" ht="31.5">
      <c r="B17" s="48" t="str">
        <f>'מוצרים מובנים'!B7:Q7</f>
        <v>10. מוצרים מובנים</v>
      </c>
      <c r="C17" s="30" t="s">
        <v>38</v>
      </c>
      <c r="F17" s="13" t="s">
        <v>41</v>
      </c>
      <c r="I17" s="30" t="s">
        <v>15</v>
      </c>
      <c r="J17" s="30" t="s">
        <v>51</v>
      </c>
      <c r="K17" s="30" t="s">
        <v>92</v>
      </c>
      <c r="L17" s="30" t="s">
        <v>18</v>
      </c>
      <c r="M17" s="30" t="s">
        <v>91</v>
      </c>
      <c r="Q17" s="30" t="s">
        <v>17</v>
      </c>
      <c r="R17" s="30" t="s">
        <v>19</v>
      </c>
      <c r="S17" s="30" t="s">
        <v>0</v>
      </c>
      <c r="T17" s="30" t="s">
        <v>95</v>
      </c>
      <c r="U17" s="30" t="s">
        <v>49</v>
      </c>
      <c r="V17" s="30" t="s">
        <v>48</v>
      </c>
      <c r="W17" s="31" t="s">
        <v>101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38</v>
      </c>
      <c r="I19" s="30" t="s">
        <v>15</v>
      </c>
      <c r="J19" s="30" t="s">
        <v>51</v>
      </c>
      <c r="K19" s="30" t="s">
        <v>92</v>
      </c>
      <c r="L19" s="30" t="s">
        <v>18</v>
      </c>
      <c r="M19" s="30" t="s">
        <v>91</v>
      </c>
      <c r="Q19" s="30" t="s">
        <v>17</v>
      </c>
      <c r="R19" s="30" t="s">
        <v>19</v>
      </c>
      <c r="S19" s="30" t="s">
        <v>0</v>
      </c>
      <c r="T19" s="30" t="s">
        <v>95</v>
      </c>
      <c r="U19" s="30" t="s">
        <v>100</v>
      </c>
      <c r="V19" s="30" t="s">
        <v>48</v>
      </c>
      <c r="W19" s="31" t="s">
        <v>101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38</v>
      </c>
      <c r="D20" s="41" t="s">
        <v>108</v>
      </c>
      <c r="E20" s="41" t="s">
        <v>107</v>
      </c>
      <c r="G20" s="30" t="s">
        <v>50</v>
      </c>
      <c r="I20" s="30" t="s">
        <v>15</v>
      </c>
      <c r="J20" s="30" t="s">
        <v>51</v>
      </c>
      <c r="K20" s="30" t="s">
        <v>92</v>
      </c>
      <c r="L20" s="30" t="s">
        <v>18</v>
      </c>
      <c r="M20" s="30" t="s">
        <v>91</v>
      </c>
      <c r="Q20" s="30" t="s">
        <v>17</v>
      </c>
      <c r="R20" s="30" t="s">
        <v>19</v>
      </c>
      <c r="S20" s="30" t="s">
        <v>0</v>
      </c>
      <c r="T20" s="30" t="s">
        <v>95</v>
      </c>
      <c r="U20" s="30" t="s">
        <v>100</v>
      </c>
      <c r="V20" s="30" t="s">
        <v>48</v>
      </c>
      <c r="W20" s="31" t="s">
        <v>101</v>
      </c>
    </row>
    <row r="21" spans="2:25" ht="31.5">
      <c r="B21" s="48" t="str">
        <f>'לא סחיר - אג"ח קונצרני'!B7:S7</f>
        <v>3. אג"ח קונצרני</v>
      </c>
      <c r="C21" s="30" t="s">
        <v>38</v>
      </c>
      <c r="D21" s="41" t="s">
        <v>108</v>
      </c>
      <c r="E21" s="41" t="s">
        <v>107</v>
      </c>
      <c r="G21" s="30" t="s">
        <v>50</v>
      </c>
      <c r="I21" s="30" t="s">
        <v>15</v>
      </c>
      <c r="J21" s="30" t="s">
        <v>51</v>
      </c>
      <c r="K21" s="30" t="s">
        <v>92</v>
      </c>
      <c r="L21" s="30" t="s">
        <v>18</v>
      </c>
      <c r="M21" s="30" t="s">
        <v>91</v>
      </c>
      <c r="Q21" s="30" t="s">
        <v>17</v>
      </c>
      <c r="R21" s="30" t="s">
        <v>19</v>
      </c>
      <c r="S21" s="30" t="s">
        <v>0</v>
      </c>
      <c r="T21" s="30" t="s">
        <v>95</v>
      </c>
      <c r="U21" s="30" t="s">
        <v>100</v>
      </c>
      <c r="V21" s="30" t="s">
        <v>48</v>
      </c>
      <c r="W21" s="31" t="s">
        <v>101</v>
      </c>
    </row>
    <row r="22" spans="2:25" ht="31.5">
      <c r="B22" s="48" t="str">
        <f>'לא סחיר - מניות'!B7:M7</f>
        <v>4. מניות</v>
      </c>
      <c r="C22" s="30" t="s">
        <v>38</v>
      </c>
      <c r="D22" s="41" t="s">
        <v>108</v>
      </c>
      <c r="E22" s="41" t="s">
        <v>107</v>
      </c>
      <c r="G22" s="30" t="s">
        <v>50</v>
      </c>
      <c r="H22" s="30" t="s">
        <v>91</v>
      </c>
      <c r="S22" s="30" t="s">
        <v>0</v>
      </c>
      <c r="T22" s="30" t="s">
        <v>95</v>
      </c>
      <c r="U22" s="30" t="s">
        <v>100</v>
      </c>
      <c r="V22" s="30" t="s">
        <v>48</v>
      </c>
      <c r="W22" s="31" t="s">
        <v>101</v>
      </c>
    </row>
    <row r="23" spans="2:25" ht="31.5">
      <c r="B23" s="48" t="str">
        <f>'לא סחיר - קרנות השקעה'!B7:K7</f>
        <v>5. קרנות השקעה</v>
      </c>
      <c r="C23" s="30" t="s">
        <v>38</v>
      </c>
      <c r="G23" s="30" t="s">
        <v>50</v>
      </c>
      <c r="H23" s="30" t="s">
        <v>91</v>
      </c>
      <c r="K23" s="30" t="s">
        <v>92</v>
      </c>
      <c r="S23" s="30" t="s">
        <v>0</v>
      </c>
      <c r="T23" s="30" t="s">
        <v>95</v>
      </c>
      <c r="U23" s="30" t="s">
        <v>100</v>
      </c>
      <c r="V23" s="30" t="s">
        <v>48</v>
      </c>
      <c r="W23" s="31" t="s">
        <v>101</v>
      </c>
    </row>
    <row r="24" spans="2:25" ht="31.5">
      <c r="B24" s="48" t="str">
        <f>'לא סחיר - כתבי אופציה'!B7:L7</f>
        <v>6. כתבי אופציה</v>
      </c>
      <c r="C24" s="30" t="s">
        <v>38</v>
      </c>
      <c r="G24" s="30" t="s">
        <v>50</v>
      </c>
      <c r="H24" s="30" t="s">
        <v>91</v>
      </c>
      <c r="K24" s="30" t="s">
        <v>92</v>
      </c>
      <c r="S24" s="30" t="s">
        <v>0</v>
      </c>
      <c r="T24" s="30" t="s">
        <v>95</v>
      </c>
      <c r="U24" s="30" t="s">
        <v>100</v>
      </c>
      <c r="V24" s="30" t="s">
        <v>48</v>
      </c>
      <c r="W24" s="31" t="s">
        <v>101</v>
      </c>
    </row>
    <row r="25" spans="2:25" ht="31.5">
      <c r="B25" s="48" t="str">
        <f>'לא סחיר - אופציות'!B7:L7</f>
        <v>7. אופציות</v>
      </c>
      <c r="C25" s="30" t="s">
        <v>38</v>
      </c>
      <c r="G25" s="30" t="s">
        <v>50</v>
      </c>
      <c r="H25" s="30" t="s">
        <v>91</v>
      </c>
      <c r="K25" s="30" t="s">
        <v>92</v>
      </c>
      <c r="S25" s="30" t="s">
        <v>0</v>
      </c>
      <c r="T25" s="30" t="s">
        <v>95</v>
      </c>
      <c r="U25" s="30" t="s">
        <v>100</v>
      </c>
      <c r="V25" s="30" t="s">
        <v>48</v>
      </c>
      <c r="W25" s="31" t="s">
        <v>101</v>
      </c>
    </row>
    <row r="26" spans="2:25" ht="31.5">
      <c r="B26" s="48" t="str">
        <f>'לא סחיר - חוזים עתידיים'!B7:K7</f>
        <v>8. חוזים עתידיים</v>
      </c>
      <c r="C26" s="30" t="s">
        <v>38</v>
      </c>
      <c r="G26" s="30" t="s">
        <v>50</v>
      </c>
      <c r="H26" s="30" t="s">
        <v>91</v>
      </c>
      <c r="K26" s="30" t="s">
        <v>92</v>
      </c>
      <c r="S26" s="30" t="s">
        <v>0</v>
      </c>
      <c r="T26" s="30" t="s">
        <v>95</v>
      </c>
      <c r="U26" s="30" t="s">
        <v>100</v>
      </c>
      <c r="V26" s="31" t="s">
        <v>101</v>
      </c>
    </row>
    <row r="27" spans="2:25" ht="31.5">
      <c r="B27" s="48" t="str">
        <f>'לא סחיר - מוצרים מובנים'!B7:Q7</f>
        <v>9. מוצרים מובנים</v>
      </c>
      <c r="C27" s="30" t="s">
        <v>38</v>
      </c>
      <c r="F27" s="30" t="s">
        <v>41</v>
      </c>
      <c r="I27" s="30" t="s">
        <v>15</v>
      </c>
      <c r="J27" s="30" t="s">
        <v>51</v>
      </c>
      <c r="K27" s="30" t="s">
        <v>92</v>
      </c>
      <c r="L27" s="30" t="s">
        <v>18</v>
      </c>
      <c r="M27" s="30" t="s">
        <v>91</v>
      </c>
      <c r="Q27" s="30" t="s">
        <v>17</v>
      </c>
      <c r="R27" s="30" t="s">
        <v>19</v>
      </c>
      <c r="S27" s="30" t="s">
        <v>0</v>
      </c>
      <c r="T27" s="30" t="s">
        <v>95</v>
      </c>
      <c r="U27" s="30" t="s">
        <v>100</v>
      </c>
      <c r="V27" s="30" t="s">
        <v>48</v>
      </c>
      <c r="W27" s="31" t="s">
        <v>101</v>
      </c>
    </row>
    <row r="28" spans="2:25" ht="31.5">
      <c r="B28" s="52" t="str">
        <f>הלוואות!B6</f>
        <v>1.ד. הלוואות:</v>
      </c>
      <c r="C28" s="30" t="s">
        <v>38</v>
      </c>
      <c r="I28" s="30" t="s">
        <v>15</v>
      </c>
      <c r="J28" s="30" t="s">
        <v>51</v>
      </c>
      <c r="L28" s="30" t="s">
        <v>18</v>
      </c>
      <c r="M28" s="30" t="s">
        <v>91</v>
      </c>
      <c r="Q28" s="13" t="s">
        <v>34</v>
      </c>
      <c r="R28" s="30" t="s">
        <v>19</v>
      </c>
      <c r="S28" s="30" t="s">
        <v>0</v>
      </c>
      <c r="T28" s="30" t="s">
        <v>95</v>
      </c>
      <c r="U28" s="30" t="s">
        <v>100</v>
      </c>
      <c r="V28" s="31" t="s">
        <v>101</v>
      </c>
    </row>
    <row r="29" spans="2:25" ht="47.25">
      <c r="B29" s="52" t="str">
        <f>'פקדונות מעל 3 חודשים'!B6:O6</f>
        <v>1.ה. פקדונות מעל 3 חודשים:</v>
      </c>
      <c r="C29" s="30" t="s">
        <v>38</v>
      </c>
      <c r="E29" s="30" t="s">
        <v>107</v>
      </c>
      <c r="I29" s="30" t="s">
        <v>15</v>
      </c>
      <c r="J29" s="30" t="s">
        <v>51</v>
      </c>
      <c r="L29" s="30" t="s">
        <v>18</v>
      </c>
      <c r="M29" s="30" t="s">
        <v>91</v>
      </c>
      <c r="O29" s="49" t="s">
        <v>42</v>
      </c>
      <c r="P29" s="50"/>
      <c r="R29" s="30" t="s">
        <v>19</v>
      </c>
      <c r="S29" s="30" t="s">
        <v>0</v>
      </c>
      <c r="T29" s="30" t="s">
        <v>95</v>
      </c>
      <c r="U29" s="30" t="s">
        <v>100</v>
      </c>
      <c r="V29" s="31" t="s">
        <v>101</v>
      </c>
    </row>
    <row r="30" spans="2:25" ht="63">
      <c r="B30" s="52" t="str">
        <f>'זכויות מקרקעין'!B6</f>
        <v>1. ו. זכויות במקרקעין:</v>
      </c>
      <c r="C30" s="13" t="s">
        <v>44</v>
      </c>
      <c r="N30" s="49" t="s">
        <v>75</v>
      </c>
      <c r="P30" s="50" t="s">
        <v>45</v>
      </c>
      <c r="U30" s="30" t="s">
        <v>100</v>
      </c>
      <c r="V30" s="14" t="s">
        <v>47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46</v>
      </c>
      <c r="R31" s="13" t="s">
        <v>43</v>
      </c>
      <c r="U31" s="30" t="s">
        <v>100</v>
      </c>
      <c r="V31" s="14" t="s">
        <v>47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97</v>
      </c>
      <c r="Y32" s="14" t="s">
        <v>96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169</v>
      </c>
      <c r="C1" s="76" t="s" vm="1">
        <v>236</v>
      </c>
    </row>
    <row r="2" spans="2:54">
      <c r="B2" s="56" t="s">
        <v>168</v>
      </c>
      <c r="C2" s="76" t="s">
        <v>237</v>
      </c>
    </row>
    <row r="3" spans="2:54">
      <c r="B3" s="56" t="s">
        <v>170</v>
      </c>
      <c r="C3" s="76" t="s">
        <v>238</v>
      </c>
    </row>
    <row r="4" spans="2:54">
      <c r="B4" s="56" t="s">
        <v>171</v>
      </c>
      <c r="C4" s="76">
        <v>2112</v>
      </c>
    </row>
    <row r="6" spans="2:54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4" ht="26.25" customHeight="1">
      <c r="B7" s="174" t="s">
        <v>88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4" s="3" customFormat="1" ht="78.75">
      <c r="B8" s="22" t="s">
        <v>106</v>
      </c>
      <c r="C8" s="30" t="s">
        <v>38</v>
      </c>
      <c r="D8" s="30" t="s">
        <v>50</v>
      </c>
      <c r="E8" s="30" t="s">
        <v>91</v>
      </c>
      <c r="F8" s="30" t="s">
        <v>92</v>
      </c>
      <c r="G8" s="30" t="s">
        <v>222</v>
      </c>
      <c r="H8" s="30" t="s">
        <v>221</v>
      </c>
      <c r="I8" s="30" t="s">
        <v>100</v>
      </c>
      <c r="J8" s="30" t="s">
        <v>48</v>
      </c>
      <c r="K8" s="30" t="s">
        <v>172</v>
      </c>
      <c r="L8" s="31" t="s">
        <v>174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AZ11" s="1"/>
    </row>
    <row r="12" spans="2:54" ht="19.5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</row>
    <row r="13" spans="2:54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</row>
    <row r="14" spans="2:54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</row>
    <row r="15" spans="2:54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</row>
    <row r="16" spans="2:54" s="7" customFormat="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AZ16" s="1"/>
      <c r="BB16" s="1"/>
    </row>
    <row r="17" spans="2:54" s="7" customFormat="1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AZ17" s="1"/>
      <c r="BB17" s="1"/>
    </row>
    <row r="18" spans="2:54" s="7" customFormat="1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AZ18" s="1"/>
      <c r="BB18" s="1"/>
    </row>
    <row r="19" spans="2:54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</row>
    <row r="20" spans="2:54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2:54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2:54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2:54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2:54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2:5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2:54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2:54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2:54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2:54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2:54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2:54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2:54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2:12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2:12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2:12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2:12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2:12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2:12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2:12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</row>
    <row r="40" spans="2:12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</row>
    <row r="41" spans="2:12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</row>
    <row r="42" spans="2:12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</row>
    <row r="43" spans="2:12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</row>
    <row r="44" spans="2:12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</row>
    <row r="45" spans="2:12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</row>
    <row r="46" spans="2:12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</row>
    <row r="47" spans="2:12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</row>
    <row r="48" spans="2:12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</row>
    <row r="49" spans="2:12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</row>
    <row r="50" spans="2:12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</row>
    <row r="51" spans="2:12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</row>
    <row r="52" spans="2:12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</row>
    <row r="53" spans="2:1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</row>
    <row r="54" spans="2:1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</row>
    <row r="55" spans="2:12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</row>
    <row r="56" spans="2:12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</row>
    <row r="57" spans="2:12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</row>
    <row r="58" spans="2:12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</row>
    <row r="59" spans="2:12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</row>
    <row r="60" spans="2:12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</row>
    <row r="61" spans="2:12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</row>
    <row r="62" spans="2:12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</row>
    <row r="63" spans="2:12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</row>
    <row r="64" spans="2:12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</row>
    <row r="65" spans="2:12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</row>
    <row r="66" spans="2:12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</row>
    <row r="67" spans="2:12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</row>
    <row r="68" spans="2:12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2:12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2:12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</row>
    <row r="71" spans="2:12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</row>
    <row r="72" spans="2:12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</row>
    <row r="73" spans="2:12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</row>
    <row r="74" spans="2:12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</row>
    <row r="75" spans="2:12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</row>
    <row r="76" spans="2:12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2:12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</row>
    <row r="78" spans="2:12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</row>
    <row r="79" spans="2:12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</row>
    <row r="80" spans="2:12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</row>
    <row r="81" spans="2:12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</row>
    <row r="82" spans="2:12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</row>
    <row r="83" spans="2:12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</row>
    <row r="84" spans="2:12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</row>
    <row r="85" spans="2:12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</row>
    <row r="86" spans="2:12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</row>
    <row r="87" spans="2:12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</row>
    <row r="88" spans="2:12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</row>
    <row r="89" spans="2:12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</row>
    <row r="90" spans="2:12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</row>
    <row r="91" spans="2:12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</row>
    <row r="92" spans="2:12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</row>
    <row r="93" spans="2:12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</row>
    <row r="94" spans="2:12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</row>
    <row r="95" spans="2:12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</row>
    <row r="96" spans="2:12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</row>
    <row r="97" spans="2:12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</row>
    <row r="98" spans="2:12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</row>
    <row r="99" spans="2:12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</row>
    <row r="100" spans="2:12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</row>
    <row r="101" spans="2:12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</row>
    <row r="102" spans="2:12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</row>
    <row r="103" spans="2:12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</row>
    <row r="104" spans="2:12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</row>
    <row r="105" spans="2:12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</row>
    <row r="106" spans="2:12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</row>
    <row r="107" spans="2:12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</row>
    <row r="108" spans="2:12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</row>
    <row r="109" spans="2:12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</row>
    <row r="110" spans="2:12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169</v>
      </c>
      <c r="C1" s="76" t="s" vm="1">
        <v>236</v>
      </c>
    </row>
    <row r="2" spans="2:51">
      <c r="B2" s="56" t="s">
        <v>168</v>
      </c>
      <c r="C2" s="76" t="s">
        <v>237</v>
      </c>
    </row>
    <row r="3" spans="2:51">
      <c r="B3" s="56" t="s">
        <v>170</v>
      </c>
      <c r="C3" s="76" t="s">
        <v>238</v>
      </c>
    </row>
    <row r="4" spans="2:51">
      <c r="B4" s="56" t="s">
        <v>171</v>
      </c>
      <c r="C4" s="76">
        <v>2112</v>
      </c>
    </row>
    <row r="6" spans="2:51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1" ht="26.25" customHeight="1">
      <c r="B7" s="174" t="s">
        <v>89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1" s="3" customFormat="1" ht="63">
      <c r="B8" s="22" t="s">
        <v>106</v>
      </c>
      <c r="C8" s="30" t="s">
        <v>38</v>
      </c>
      <c r="D8" s="30" t="s">
        <v>50</v>
      </c>
      <c r="E8" s="30" t="s">
        <v>91</v>
      </c>
      <c r="F8" s="30" t="s">
        <v>92</v>
      </c>
      <c r="G8" s="30" t="s">
        <v>222</v>
      </c>
      <c r="H8" s="30" t="s">
        <v>221</v>
      </c>
      <c r="I8" s="30" t="s">
        <v>100</v>
      </c>
      <c r="J8" s="30" t="s">
        <v>172</v>
      </c>
      <c r="K8" s="31" t="s">
        <v>174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231</v>
      </c>
      <c r="H9" s="16"/>
      <c r="I9" s="16" t="s">
        <v>225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8" t="s">
        <v>40</v>
      </c>
      <c r="C11" s="109"/>
      <c r="D11" s="109"/>
      <c r="E11" s="109"/>
      <c r="F11" s="109"/>
      <c r="G11" s="110"/>
      <c r="H11" s="122"/>
      <c r="I11" s="110">
        <v>-50.528120000000023</v>
      </c>
      <c r="J11" s="111">
        <v>1</v>
      </c>
      <c r="K11" s="111">
        <f>I11/'סכום נכסי הקרן'!$C$42</f>
        <v>-1.2816829544258761E-4</v>
      </c>
      <c r="AW11" s="1"/>
    </row>
    <row r="12" spans="2:51" ht="19.5" customHeight="1">
      <c r="B12" s="108" t="s">
        <v>33</v>
      </c>
      <c r="C12" s="109"/>
      <c r="D12" s="109"/>
      <c r="E12" s="109"/>
      <c r="F12" s="109"/>
      <c r="G12" s="110"/>
      <c r="H12" s="122"/>
      <c r="I12" s="110">
        <v>-50.528120000000023</v>
      </c>
      <c r="J12" s="111">
        <v>1</v>
      </c>
      <c r="K12" s="111">
        <f>I12/'סכום נכסי הקרן'!$C$42</f>
        <v>-1.2816829544258761E-4</v>
      </c>
    </row>
    <row r="13" spans="2:51">
      <c r="B13" s="112" t="s">
        <v>535</v>
      </c>
      <c r="C13" s="80"/>
      <c r="D13" s="80"/>
      <c r="E13" s="80"/>
      <c r="F13" s="80"/>
      <c r="G13" s="87"/>
      <c r="H13" s="89"/>
      <c r="I13" s="87">
        <v>160.04576999999998</v>
      </c>
      <c r="J13" s="88">
        <v>-3.1674594265529747</v>
      </c>
      <c r="K13" s="88">
        <f>I13/'סכום נכסי הקרן'!$C$42</f>
        <v>4.0596787558485085E-4</v>
      </c>
    </row>
    <row r="14" spans="2:51">
      <c r="B14" s="97" t="s">
        <v>536</v>
      </c>
      <c r="C14" s="82" t="s">
        <v>537</v>
      </c>
      <c r="D14" s="93"/>
      <c r="E14" s="93" t="s">
        <v>155</v>
      </c>
      <c r="F14" s="101">
        <v>42900</v>
      </c>
      <c r="G14" s="90">
        <v>1083779.6000000001</v>
      </c>
      <c r="H14" s="92">
        <v>-0.86819999999999997</v>
      </c>
      <c r="I14" s="90">
        <v>-9.4091000000000005</v>
      </c>
      <c r="J14" s="91">
        <v>0.18621512140170654</v>
      </c>
      <c r="K14" s="91">
        <f>I14/'סכום נכסי הקרן'!$C$42</f>
        <v>-2.3866874695691242E-5</v>
      </c>
    </row>
    <row r="15" spans="2:51">
      <c r="B15" s="97" t="s">
        <v>538</v>
      </c>
      <c r="C15" s="82" t="s">
        <v>539</v>
      </c>
      <c r="D15" s="93"/>
      <c r="E15" s="93" t="s">
        <v>153</v>
      </c>
      <c r="F15" s="101">
        <v>42913</v>
      </c>
      <c r="G15" s="90">
        <v>28746338.75</v>
      </c>
      <c r="H15" s="92">
        <v>0.48599999999999999</v>
      </c>
      <c r="I15" s="90">
        <v>139.69383999999999</v>
      </c>
      <c r="J15" s="91">
        <v>-2.764675194723254</v>
      </c>
      <c r="K15" s="91">
        <f>I15/'סכום נכסי הקרן'!$C$42</f>
        <v>3.5434370716008344E-4</v>
      </c>
    </row>
    <row r="16" spans="2:51" s="7" customFormat="1">
      <c r="B16" s="97" t="s">
        <v>540</v>
      </c>
      <c r="C16" s="82" t="s">
        <v>541</v>
      </c>
      <c r="D16" s="93"/>
      <c r="E16" s="93" t="s">
        <v>153</v>
      </c>
      <c r="F16" s="101">
        <v>42887</v>
      </c>
      <c r="G16" s="90">
        <v>2297100</v>
      </c>
      <c r="H16" s="92">
        <v>1.2956000000000001</v>
      </c>
      <c r="I16" s="90">
        <v>29.761029999999998</v>
      </c>
      <c r="J16" s="91">
        <v>-0.58899935323142805</v>
      </c>
      <c r="K16" s="91">
        <f>I16/'סכום נכסי הקרן'!$C$42</f>
        <v>7.5491043120458687E-5</v>
      </c>
      <c r="AW16" s="1"/>
      <c r="AY16" s="1"/>
    </row>
    <row r="17" spans="2:51" s="7" customFormat="1">
      <c r="B17" s="97"/>
      <c r="C17" s="82"/>
      <c r="D17" s="82"/>
      <c r="E17" s="82"/>
      <c r="F17" s="82"/>
      <c r="G17" s="90"/>
      <c r="H17" s="92"/>
      <c r="I17" s="82"/>
      <c r="J17" s="91"/>
      <c r="K17" s="82"/>
      <c r="AW17" s="1"/>
      <c r="AY17" s="1"/>
    </row>
    <row r="18" spans="2:51" s="7" customFormat="1">
      <c r="B18" s="112" t="s">
        <v>217</v>
      </c>
      <c r="C18" s="80"/>
      <c r="D18" s="80"/>
      <c r="E18" s="80"/>
      <c r="F18" s="80"/>
      <c r="G18" s="87"/>
      <c r="H18" s="89"/>
      <c r="I18" s="87">
        <v>-210.57389000000001</v>
      </c>
      <c r="J18" s="88">
        <v>4.1674594265529752</v>
      </c>
      <c r="K18" s="88">
        <f>I18/'סכום נכסי הקרן'!$C$42</f>
        <v>-5.3413617102743846E-4</v>
      </c>
      <c r="AW18" s="1"/>
      <c r="AY18" s="1"/>
    </row>
    <row r="19" spans="2:51">
      <c r="B19" s="97" t="s">
        <v>542</v>
      </c>
      <c r="C19" s="82" t="s">
        <v>543</v>
      </c>
      <c r="D19" s="93"/>
      <c r="E19" s="93" t="s">
        <v>155</v>
      </c>
      <c r="F19" s="101">
        <v>42843</v>
      </c>
      <c r="G19" s="90">
        <v>2936602.42</v>
      </c>
      <c r="H19" s="92">
        <v>-6.6707999999999998</v>
      </c>
      <c r="I19" s="90">
        <v>-195.89397</v>
      </c>
      <c r="J19" s="91">
        <v>3.876929717551334</v>
      </c>
      <c r="K19" s="91">
        <f>I19/'סכום נכסי הקרן'!$C$42</f>
        <v>-4.9689947344926707E-4</v>
      </c>
    </row>
    <row r="20" spans="2:51">
      <c r="B20" s="97" t="s">
        <v>544</v>
      </c>
      <c r="C20" s="82" t="s">
        <v>545</v>
      </c>
      <c r="D20" s="93"/>
      <c r="E20" s="93" t="s">
        <v>155</v>
      </c>
      <c r="F20" s="101">
        <v>42891</v>
      </c>
      <c r="G20" s="90">
        <v>1433022.5</v>
      </c>
      <c r="H20" s="92">
        <v>-1.0244</v>
      </c>
      <c r="I20" s="90">
        <v>-14.679919999999999</v>
      </c>
      <c r="J20" s="91">
        <v>0.29052970900164093</v>
      </c>
      <c r="K20" s="91">
        <f>I20/'סכום נכסי הקרן'!$C$42</f>
        <v>-3.7236697578171321E-5</v>
      </c>
    </row>
    <row r="21" spans="2:51">
      <c r="B21" s="81"/>
      <c r="C21" s="82"/>
      <c r="D21" s="82"/>
      <c r="E21" s="82"/>
      <c r="F21" s="82"/>
      <c r="G21" s="90"/>
      <c r="H21" s="92"/>
      <c r="I21" s="82"/>
      <c r="J21" s="91"/>
      <c r="K21" s="82"/>
    </row>
    <row r="22" spans="2:5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5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51">
      <c r="B24" s="95" t="s">
        <v>235</v>
      </c>
      <c r="C24" s="97"/>
      <c r="D24" s="97"/>
      <c r="E24" s="97"/>
      <c r="F24" s="97"/>
      <c r="G24" s="97"/>
      <c r="H24" s="97"/>
      <c r="I24" s="97"/>
      <c r="J24" s="97"/>
      <c r="K24" s="97"/>
    </row>
    <row r="25" spans="2:51">
      <c r="B25" s="95" t="s">
        <v>102</v>
      </c>
      <c r="C25" s="97"/>
      <c r="D25" s="97"/>
      <c r="E25" s="97"/>
      <c r="F25" s="97"/>
      <c r="G25" s="97"/>
      <c r="H25" s="97"/>
      <c r="I25" s="97"/>
      <c r="J25" s="97"/>
      <c r="K25" s="97"/>
    </row>
    <row r="26" spans="2:51">
      <c r="B26" s="95" t="s">
        <v>220</v>
      </c>
      <c r="C26" s="97"/>
      <c r="D26" s="97"/>
      <c r="E26" s="97"/>
      <c r="F26" s="97"/>
      <c r="G26" s="97"/>
      <c r="H26" s="97"/>
      <c r="I26" s="97"/>
      <c r="J26" s="97"/>
      <c r="K26" s="97"/>
    </row>
    <row r="27" spans="2:51">
      <c r="B27" s="95" t="s">
        <v>230</v>
      </c>
      <c r="C27" s="97"/>
      <c r="D27" s="97"/>
      <c r="E27" s="97"/>
      <c r="F27" s="97"/>
      <c r="G27" s="97"/>
      <c r="H27" s="97"/>
      <c r="I27" s="97"/>
      <c r="J27" s="97"/>
      <c r="K27" s="97"/>
    </row>
    <row r="28" spans="2:5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5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5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5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5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B110" s="97"/>
      <c r="C110" s="97"/>
      <c r="D110" s="97"/>
      <c r="E110" s="97"/>
      <c r="F110" s="97"/>
      <c r="G110" s="97"/>
      <c r="H110" s="97"/>
      <c r="I110" s="97"/>
      <c r="J110" s="97"/>
      <c r="K110" s="97"/>
    </row>
    <row r="111" spans="2:11">
      <c r="B111" s="97"/>
      <c r="C111" s="97"/>
      <c r="D111" s="97"/>
      <c r="E111" s="97"/>
      <c r="F111" s="97"/>
      <c r="G111" s="97"/>
      <c r="H111" s="97"/>
      <c r="I111" s="97"/>
      <c r="J111" s="97"/>
      <c r="K111" s="97"/>
    </row>
    <row r="112" spans="2:11">
      <c r="B112" s="97"/>
      <c r="C112" s="97"/>
      <c r="D112" s="97"/>
      <c r="E112" s="97"/>
      <c r="F112" s="97"/>
      <c r="G112" s="97"/>
      <c r="H112" s="97"/>
      <c r="I112" s="97"/>
      <c r="J112" s="97"/>
      <c r="K112" s="97"/>
    </row>
    <row r="113" spans="2:11">
      <c r="B113" s="97"/>
      <c r="C113" s="97"/>
      <c r="D113" s="97"/>
      <c r="E113" s="97"/>
      <c r="F113" s="97"/>
      <c r="G113" s="97"/>
      <c r="H113" s="97"/>
      <c r="I113" s="97"/>
      <c r="J113" s="97"/>
      <c r="K113" s="97"/>
    </row>
    <row r="114" spans="2:11">
      <c r="B114" s="97"/>
      <c r="C114" s="97"/>
      <c r="D114" s="97"/>
      <c r="E114" s="97"/>
      <c r="F114" s="97"/>
      <c r="G114" s="97"/>
      <c r="H114" s="97"/>
      <c r="I114" s="97"/>
      <c r="J114" s="97"/>
      <c r="K114" s="97"/>
    </row>
    <row r="115" spans="2:11">
      <c r="B115" s="97"/>
      <c r="C115" s="97"/>
      <c r="D115" s="97"/>
      <c r="E115" s="97"/>
      <c r="F115" s="97"/>
      <c r="G115" s="97"/>
      <c r="H115" s="97"/>
      <c r="I115" s="97"/>
      <c r="J115" s="97"/>
      <c r="K115" s="97"/>
    </row>
    <row r="116" spans="2:11">
      <c r="B116" s="97"/>
      <c r="C116" s="97"/>
      <c r="D116" s="97"/>
      <c r="E116" s="97"/>
      <c r="F116" s="97"/>
      <c r="G116" s="97"/>
      <c r="H116" s="97"/>
      <c r="I116" s="97"/>
      <c r="J116" s="97"/>
      <c r="K116" s="97"/>
    </row>
    <row r="117" spans="2:11">
      <c r="B117" s="97"/>
      <c r="C117" s="97"/>
      <c r="D117" s="97"/>
      <c r="E117" s="97"/>
      <c r="F117" s="97"/>
      <c r="G117" s="97"/>
      <c r="H117" s="97"/>
      <c r="I117" s="97"/>
      <c r="J117" s="97"/>
      <c r="K117" s="97"/>
    </row>
    <row r="118" spans="2:11">
      <c r="B118" s="97"/>
      <c r="C118" s="97"/>
      <c r="D118" s="97"/>
      <c r="E118" s="97"/>
      <c r="F118" s="97"/>
      <c r="G118" s="97"/>
      <c r="H118" s="97"/>
      <c r="I118" s="97"/>
      <c r="J118" s="97"/>
      <c r="K118" s="97"/>
    </row>
    <row r="119" spans="2:11">
      <c r="B119" s="97"/>
      <c r="C119" s="97"/>
      <c r="D119" s="97"/>
      <c r="E119" s="97"/>
      <c r="F119" s="97"/>
      <c r="G119" s="97"/>
      <c r="H119" s="97"/>
      <c r="I119" s="97"/>
      <c r="J119" s="97"/>
      <c r="K119" s="97"/>
    </row>
    <row r="120" spans="2:11">
      <c r="B120" s="97"/>
      <c r="C120" s="97"/>
      <c r="D120" s="97"/>
      <c r="E120" s="97"/>
      <c r="F120" s="97"/>
      <c r="G120" s="97"/>
      <c r="H120" s="97"/>
      <c r="I120" s="97"/>
      <c r="J120" s="97"/>
      <c r="K120" s="97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G33" sqref="G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169</v>
      </c>
      <c r="C1" s="76" t="s" vm="1">
        <v>236</v>
      </c>
    </row>
    <row r="2" spans="2:78">
      <c r="B2" s="56" t="s">
        <v>168</v>
      </c>
      <c r="C2" s="76" t="s">
        <v>237</v>
      </c>
    </row>
    <row r="3" spans="2:78">
      <c r="B3" s="56" t="s">
        <v>170</v>
      </c>
      <c r="C3" s="76" t="s">
        <v>238</v>
      </c>
    </row>
    <row r="4" spans="2:78">
      <c r="B4" s="56" t="s">
        <v>171</v>
      </c>
      <c r="C4" s="76">
        <v>2112</v>
      </c>
    </row>
    <row r="6" spans="2:78" ht="26.25" customHeight="1">
      <c r="B6" s="174" t="s">
        <v>200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78" ht="26.25" customHeight="1">
      <c r="B7" s="174" t="s">
        <v>90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78" s="3" customFormat="1" ht="47.25">
      <c r="B8" s="22" t="s">
        <v>106</v>
      </c>
      <c r="C8" s="30" t="s">
        <v>38</v>
      </c>
      <c r="D8" s="30" t="s">
        <v>41</v>
      </c>
      <c r="E8" s="30" t="s">
        <v>15</v>
      </c>
      <c r="F8" s="30" t="s">
        <v>51</v>
      </c>
      <c r="G8" s="30" t="s">
        <v>92</v>
      </c>
      <c r="H8" s="30" t="s">
        <v>18</v>
      </c>
      <c r="I8" s="30" t="s">
        <v>91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100</v>
      </c>
      <c r="O8" s="30" t="s">
        <v>48</v>
      </c>
      <c r="P8" s="30" t="s">
        <v>172</v>
      </c>
      <c r="Q8" s="31" t="s">
        <v>174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231</v>
      </c>
      <c r="M9" s="16"/>
      <c r="N9" s="16" t="s">
        <v>225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103</v>
      </c>
      <c r="R10" s="1"/>
      <c r="S10" s="1"/>
      <c r="T10" s="1"/>
      <c r="U10" s="1"/>
      <c r="V10" s="1"/>
    </row>
    <row r="11" spans="2:78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1"/>
      <c r="S11" s="1"/>
      <c r="T11" s="1"/>
      <c r="U11" s="1"/>
      <c r="V11" s="1"/>
      <c r="BZ11" s="1"/>
    </row>
    <row r="12" spans="2:78" ht="18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</row>
    <row r="13" spans="2:78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78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78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7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  <row r="108" spans="2:17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</row>
    <row r="109" spans="2:17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</row>
    <row r="110" spans="2:17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7"/>
  <sheetViews>
    <sheetView rightToLeft="1" workbookViewId="0">
      <selection activeCell="P20" sqref="P20"/>
    </sheetView>
  </sheetViews>
  <sheetFormatPr defaultColWidth="9.140625" defaultRowHeight="18"/>
  <cols>
    <col min="1" max="1" width="6.28515625" style="1" customWidth="1"/>
    <col min="2" max="2" width="34.7109375" style="2" bestFit="1" customWidth="1"/>
    <col min="3" max="3" width="41.7109375" style="2" bestFit="1" customWidth="1"/>
    <col min="4" max="4" width="11.28515625" style="2" bestFit="1" customWidth="1"/>
    <col min="5" max="5" width="6.5703125" style="2" bestFit="1" customWidth="1"/>
    <col min="6" max="6" width="4.85546875" style="1" bestFit="1" customWidth="1"/>
    <col min="7" max="7" width="11.28515625" style="1" bestFit="1" customWidth="1"/>
    <col min="8" max="8" width="9.5703125" style="1" bestFit="1" customWidth="1"/>
    <col min="9" max="9" width="5.140625" style="1" bestFit="1" customWidth="1"/>
    <col min="10" max="10" width="9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47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2112</v>
      </c>
    </row>
    <row r="6" spans="2:61" ht="26.25" customHeight="1">
      <c r="B6" s="174" t="s">
        <v>201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61" s="3" customFormat="1" ht="63">
      <c r="B7" s="22" t="s">
        <v>106</v>
      </c>
      <c r="C7" s="30" t="s">
        <v>213</v>
      </c>
      <c r="D7" s="30" t="s">
        <v>38</v>
      </c>
      <c r="E7" s="30" t="s">
        <v>107</v>
      </c>
      <c r="F7" s="30" t="s">
        <v>15</v>
      </c>
      <c r="G7" s="30" t="s">
        <v>92</v>
      </c>
      <c r="H7" s="30" t="s">
        <v>51</v>
      </c>
      <c r="I7" s="30" t="s">
        <v>18</v>
      </c>
      <c r="J7" s="30" t="s">
        <v>91</v>
      </c>
      <c r="K7" s="13" t="s">
        <v>34</v>
      </c>
      <c r="L7" s="70" t="s">
        <v>19</v>
      </c>
      <c r="M7" s="30" t="s">
        <v>222</v>
      </c>
      <c r="N7" s="30" t="s">
        <v>221</v>
      </c>
      <c r="O7" s="30" t="s">
        <v>100</v>
      </c>
      <c r="P7" s="30" t="s">
        <v>172</v>
      </c>
      <c r="Q7" s="31" t="s">
        <v>174</v>
      </c>
      <c r="R7" s="1"/>
      <c r="S7" s="1"/>
      <c r="T7" s="1"/>
      <c r="U7" s="1"/>
      <c r="V7" s="1"/>
      <c r="W7" s="1"/>
      <c r="BH7" s="3" t="s">
        <v>152</v>
      </c>
      <c r="BI7" s="3" t="s">
        <v>154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231</v>
      </c>
      <c r="N8" s="16"/>
      <c r="O8" s="16" t="s">
        <v>225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150</v>
      </c>
      <c r="BI8" s="3" t="s">
        <v>153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103</v>
      </c>
      <c r="R9" s="1"/>
      <c r="S9" s="1"/>
      <c r="T9" s="1"/>
      <c r="U9" s="1"/>
      <c r="V9" s="1"/>
      <c r="W9" s="1"/>
      <c r="BH9" s="4" t="s">
        <v>151</v>
      </c>
      <c r="BI9" s="4" t="s">
        <v>155</v>
      </c>
    </row>
    <row r="10" spans="2:6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BH10" s="1" t="s">
        <v>166</v>
      </c>
    </row>
    <row r="11" spans="2:61">
      <c r="B11" s="95" t="s">
        <v>235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BI11" s="1" t="s">
        <v>167</v>
      </c>
    </row>
    <row r="12" spans="2:61">
      <c r="B12" s="95" t="s">
        <v>102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BI12" s="1" t="s">
        <v>29</v>
      </c>
    </row>
    <row r="13" spans="2:61">
      <c r="B13" s="95" t="s">
        <v>220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</row>
    <row r="14" spans="2:61">
      <c r="B14" s="95" t="s">
        <v>230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</row>
    <row r="15" spans="2:61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</row>
    <row r="16" spans="2:61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</row>
    <row r="17" spans="2:17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</row>
    <row r="18" spans="2:17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</row>
    <row r="19" spans="2:17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</row>
    <row r="20" spans="2:17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2:17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2:17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2:17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2:17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2:17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2:17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2:17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17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</row>
    <row r="29" spans="2:17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</row>
    <row r="30" spans="2:17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</row>
    <row r="31" spans="2:17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</row>
    <row r="32" spans="2:17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</row>
    <row r="33" spans="2:17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</row>
    <row r="34" spans="2:17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</row>
    <row r="35" spans="2:17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</row>
    <row r="36" spans="2:17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</row>
    <row r="37" spans="2:17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</row>
    <row r="38" spans="2:17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</row>
    <row r="39" spans="2:17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</row>
    <row r="40" spans="2:17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</row>
    <row r="41" spans="2:17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</row>
    <row r="42" spans="2:17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</row>
    <row r="43" spans="2:17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</row>
    <row r="44" spans="2:17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</row>
    <row r="45" spans="2:17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</row>
    <row r="46" spans="2:17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</row>
    <row r="47" spans="2:17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</row>
    <row r="48" spans="2:17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</row>
    <row r="49" spans="2:17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</row>
    <row r="50" spans="2:17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</row>
    <row r="51" spans="2:17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</row>
    <row r="52" spans="2:17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</row>
    <row r="53" spans="2:17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</row>
    <row r="54" spans="2:17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</row>
    <row r="55" spans="2:17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</row>
    <row r="56" spans="2:17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</row>
    <row r="57" spans="2:17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</row>
    <row r="58" spans="2:17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</row>
    <row r="59" spans="2:17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</row>
    <row r="60" spans="2:17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</row>
    <row r="61" spans="2:17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</row>
    <row r="62" spans="2:17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</row>
    <row r="63" spans="2:17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</row>
    <row r="64" spans="2:17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</row>
    <row r="65" spans="2:17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</row>
    <row r="66" spans="2:17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</row>
    <row r="67" spans="2:17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</row>
    <row r="68" spans="2:17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</row>
    <row r="69" spans="2:17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</row>
    <row r="70" spans="2:17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</row>
    <row r="71" spans="2:17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</row>
    <row r="72" spans="2:17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</row>
    <row r="73" spans="2:17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</row>
    <row r="74" spans="2:17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</row>
    <row r="75" spans="2:17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</row>
    <row r="76" spans="2:17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</row>
    <row r="77" spans="2:17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</row>
    <row r="78" spans="2:17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</row>
    <row r="79" spans="2:17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</row>
    <row r="80" spans="2:17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</row>
    <row r="81" spans="2:17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</row>
    <row r="82" spans="2:17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</row>
    <row r="83" spans="2:17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</row>
    <row r="84" spans="2:17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</row>
    <row r="85" spans="2:17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</row>
    <row r="86" spans="2:17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</row>
    <row r="87" spans="2:17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</row>
    <row r="88" spans="2:17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</row>
    <row r="89" spans="2:17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</row>
    <row r="90" spans="2:17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</row>
    <row r="91" spans="2:17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</row>
    <row r="92" spans="2:17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</row>
    <row r="93" spans="2:17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</row>
    <row r="94" spans="2:17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</row>
    <row r="95" spans="2:17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</row>
    <row r="96" spans="2:17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</row>
    <row r="97" spans="2:17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</row>
    <row r="98" spans="2:17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</row>
    <row r="99" spans="2:17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</row>
    <row r="100" spans="2:17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</row>
    <row r="101" spans="2:17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</row>
    <row r="102" spans="2:17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</row>
    <row r="103" spans="2:17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</row>
    <row r="104" spans="2:17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</row>
    <row r="105" spans="2:17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</row>
    <row r="106" spans="2:17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</row>
    <row r="107" spans="2:17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</row>
  </sheetData>
  <sheetProtection sheet="1" objects="1" scenarios="1"/>
  <mergeCells count="1">
    <mergeCell ref="B6:Q6"/>
  </mergeCells>
  <phoneticPr fontId="5" type="noConversion"/>
  <conditionalFormatting sqref="B48:B107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48:B107">
    <cfRule type="cellIs" dxfId="1" priority="2" operator="equal">
      <formula>2958465</formula>
    </cfRule>
  </conditionalFormatting>
  <conditionalFormatting sqref="B13:B33 B10">
    <cfRule type="cellIs" dxfId="0" priority="1" operator="equal">
      <formula>"NR3"</formula>
    </cfRule>
  </conditionalFormatting>
  <dataValidations count="1">
    <dataValidation allowBlank="1" showInputMessage="1" showErrorMessage="1" sqref="D1:Q9 C5:C9 B1:B9 B108:Q1048576 AH45:XFD46 R47:XFD1048576 R45:AF46 B11:B14 A1:A1048576 R1:XFD4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view="pageLayout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169</v>
      </c>
      <c r="C1" s="76" t="s" vm="1">
        <v>236</v>
      </c>
    </row>
    <row r="2" spans="2:64">
      <c r="B2" s="56" t="s">
        <v>168</v>
      </c>
      <c r="C2" s="76" t="s">
        <v>237</v>
      </c>
    </row>
    <row r="3" spans="2:64">
      <c r="B3" s="56" t="s">
        <v>170</v>
      </c>
      <c r="C3" s="76" t="s">
        <v>238</v>
      </c>
    </row>
    <row r="4" spans="2:64">
      <c r="B4" s="56" t="s">
        <v>171</v>
      </c>
      <c r="C4" s="76">
        <v>2112</v>
      </c>
    </row>
    <row r="6" spans="2:64" ht="26.25" customHeight="1">
      <c r="B6" s="174" t="s">
        <v>202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4" s="3" customFormat="1" ht="78.75">
      <c r="B7" s="59" t="s">
        <v>106</v>
      </c>
      <c r="C7" s="60" t="s">
        <v>38</v>
      </c>
      <c r="D7" s="60" t="s">
        <v>107</v>
      </c>
      <c r="E7" s="60" t="s">
        <v>15</v>
      </c>
      <c r="F7" s="60" t="s">
        <v>51</v>
      </c>
      <c r="G7" s="60" t="s">
        <v>18</v>
      </c>
      <c r="H7" s="60" t="s">
        <v>91</v>
      </c>
      <c r="I7" s="60" t="s">
        <v>42</v>
      </c>
      <c r="J7" s="60" t="s">
        <v>19</v>
      </c>
      <c r="K7" s="60" t="s">
        <v>222</v>
      </c>
      <c r="L7" s="60" t="s">
        <v>221</v>
      </c>
      <c r="M7" s="60" t="s">
        <v>100</v>
      </c>
      <c r="N7" s="60" t="s">
        <v>172</v>
      </c>
      <c r="O7" s="62" t="s">
        <v>174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231</v>
      </c>
      <c r="L8" s="32"/>
      <c r="M8" s="32" t="s">
        <v>225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235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</row>
    <row r="12" spans="2:64">
      <c r="B12" s="95" t="s">
        <v>102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2:64">
      <c r="B13" s="95" t="s">
        <v>220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</row>
    <row r="14" spans="2:64">
      <c r="B14" s="95" t="s">
        <v>230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2:64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</row>
    <row r="16" spans="2:64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2:1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2:1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2:1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</row>
    <row r="20" spans="2:1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</row>
    <row r="21" spans="2:1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2:15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2:15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15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2:15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5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2:15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2:15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2:15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2:15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2:15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2:15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2:1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2:1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2:1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2:1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2:1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2:1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2:1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2:1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2:1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2:1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2:1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2:1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2:1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2:1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2:1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2:1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2:15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2:15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2:1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2: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2:15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2:1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2: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2:1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2:1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2:1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2:1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2:1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2:1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1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2:15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2:15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1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</row>
    <row r="66" spans="2:15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15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</row>
    <row r="68" spans="2:15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</row>
    <row r="69" spans="2: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</row>
    <row r="70" spans="2:15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</row>
    <row r="71" spans="2:15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</row>
    <row r="72" spans="2:15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</row>
    <row r="73" spans="2:15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</row>
    <row r="74" spans="2:15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</row>
    <row r="75" spans="2:15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</row>
    <row r="76" spans="2:15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</row>
    <row r="77" spans="2:15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</row>
    <row r="78" spans="2:15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</row>
    <row r="79" spans="2:15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</row>
    <row r="80" spans="2:15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</row>
    <row r="81" spans="2:15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2:15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2:15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2:15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</row>
    <row r="85" spans="2:15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</row>
    <row r="86" spans="2:15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</row>
    <row r="87" spans="2:15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</row>
    <row r="88" spans="2:15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</row>
    <row r="89" spans="2:15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</row>
    <row r="90" spans="2:15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</row>
    <row r="91" spans="2:15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2:15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2:15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</row>
    <row r="94" spans="2:15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</row>
    <row r="95" spans="2:15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2:15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</row>
    <row r="97" spans="2:15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</row>
    <row r="98" spans="2:15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</row>
    <row r="99" spans="2:15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</row>
    <row r="100" spans="2:15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</row>
    <row r="101" spans="2:15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</row>
    <row r="102" spans="2:15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</row>
    <row r="103" spans="2:15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2:15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2:15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2:15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15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2:15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15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169</v>
      </c>
      <c r="C1" s="76" t="s" vm="1">
        <v>236</v>
      </c>
    </row>
    <row r="2" spans="2:56">
      <c r="B2" s="56" t="s">
        <v>168</v>
      </c>
      <c r="C2" s="76" t="s">
        <v>237</v>
      </c>
    </row>
    <row r="3" spans="2:56">
      <c r="B3" s="56" t="s">
        <v>170</v>
      </c>
      <c r="C3" s="76" t="s">
        <v>238</v>
      </c>
    </row>
    <row r="4" spans="2:56">
      <c r="B4" s="56" t="s">
        <v>171</v>
      </c>
      <c r="C4" s="76">
        <v>2112</v>
      </c>
    </row>
    <row r="6" spans="2:56" ht="26.25" customHeight="1">
      <c r="B6" s="174" t="s">
        <v>203</v>
      </c>
      <c r="C6" s="175"/>
      <c r="D6" s="175"/>
      <c r="E6" s="175"/>
      <c r="F6" s="175"/>
      <c r="G6" s="175"/>
      <c r="H6" s="175"/>
      <c r="I6" s="175"/>
      <c r="J6" s="176"/>
    </row>
    <row r="7" spans="2:56" s="3" customFormat="1" ht="78.75">
      <c r="B7" s="59" t="s">
        <v>106</v>
      </c>
      <c r="C7" s="61" t="s">
        <v>44</v>
      </c>
      <c r="D7" s="61" t="s">
        <v>75</v>
      </c>
      <c r="E7" s="61" t="s">
        <v>45</v>
      </c>
      <c r="F7" s="61" t="s">
        <v>91</v>
      </c>
      <c r="G7" s="61" t="s">
        <v>214</v>
      </c>
      <c r="H7" s="61" t="s">
        <v>172</v>
      </c>
      <c r="I7" s="63" t="s">
        <v>173</v>
      </c>
      <c r="J7" s="63" t="s">
        <v>234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226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3"/>
      <c r="C11" s="97"/>
      <c r="D11" s="97"/>
      <c r="E11" s="97"/>
      <c r="F11" s="97"/>
      <c r="G11" s="97"/>
      <c r="H11" s="97"/>
      <c r="I11" s="97"/>
      <c r="J11" s="97"/>
    </row>
    <row r="12" spans="2:56">
      <c r="B12" s="95" t="s">
        <v>235</v>
      </c>
      <c r="C12" s="97"/>
      <c r="D12" s="97"/>
      <c r="E12" s="97"/>
      <c r="F12" s="97"/>
      <c r="G12" s="97"/>
      <c r="H12" s="97"/>
      <c r="I12" s="97"/>
      <c r="J12" s="97"/>
    </row>
    <row r="13" spans="2:56">
      <c r="B13" s="95" t="s">
        <v>102</v>
      </c>
      <c r="C13" s="97"/>
      <c r="D13" s="97"/>
      <c r="E13" s="97"/>
      <c r="F13" s="97"/>
      <c r="G13" s="97"/>
      <c r="H13" s="97"/>
      <c r="I13" s="97"/>
      <c r="J13" s="97"/>
    </row>
    <row r="14" spans="2:56">
      <c r="B14" s="95" t="s">
        <v>220</v>
      </c>
      <c r="C14" s="97"/>
      <c r="D14" s="97"/>
      <c r="E14" s="97"/>
      <c r="F14" s="97"/>
      <c r="G14" s="97"/>
      <c r="H14" s="97"/>
      <c r="I14" s="97"/>
      <c r="J14" s="97"/>
    </row>
    <row r="15" spans="2:56">
      <c r="B15" s="95" t="s">
        <v>230</v>
      </c>
      <c r="C15" s="97"/>
      <c r="D15" s="97"/>
      <c r="E15" s="97"/>
      <c r="F15" s="97"/>
      <c r="G15" s="97"/>
      <c r="H15" s="97"/>
      <c r="I15" s="97"/>
      <c r="J15" s="97"/>
    </row>
    <row r="16" spans="2:56">
      <c r="B16" s="97"/>
      <c r="C16" s="97"/>
      <c r="D16" s="97"/>
      <c r="E16" s="97"/>
      <c r="F16" s="97"/>
      <c r="G16" s="97"/>
      <c r="H16" s="97"/>
      <c r="I16" s="97"/>
      <c r="J16" s="97"/>
    </row>
    <row r="17" spans="2:10">
      <c r="B17" s="97"/>
      <c r="C17" s="97"/>
      <c r="D17" s="97"/>
      <c r="E17" s="97"/>
      <c r="F17" s="97"/>
      <c r="G17" s="97"/>
      <c r="H17" s="97"/>
      <c r="I17" s="97"/>
      <c r="J17" s="97"/>
    </row>
    <row r="18" spans="2:10">
      <c r="B18" s="97"/>
      <c r="C18" s="97"/>
      <c r="D18" s="97"/>
      <c r="E18" s="97"/>
      <c r="F18" s="97"/>
      <c r="G18" s="97"/>
      <c r="H18" s="97"/>
      <c r="I18" s="97"/>
      <c r="J18" s="97"/>
    </row>
    <row r="19" spans="2:10">
      <c r="B19" s="97"/>
      <c r="C19" s="97"/>
      <c r="D19" s="97"/>
      <c r="E19" s="97"/>
      <c r="F19" s="97"/>
      <c r="G19" s="97"/>
      <c r="H19" s="97"/>
      <c r="I19" s="97"/>
      <c r="J19" s="97"/>
    </row>
    <row r="20" spans="2:10">
      <c r="B20" s="97"/>
      <c r="C20" s="97"/>
      <c r="D20" s="97"/>
      <c r="E20" s="97"/>
      <c r="F20" s="97"/>
      <c r="G20" s="97"/>
      <c r="H20" s="97"/>
      <c r="I20" s="97"/>
      <c r="J20" s="97"/>
    </row>
    <row r="21" spans="2:10">
      <c r="B21" s="97"/>
      <c r="C21" s="97"/>
      <c r="D21" s="97"/>
      <c r="E21" s="97"/>
      <c r="F21" s="97"/>
      <c r="G21" s="97"/>
      <c r="H21" s="97"/>
      <c r="I21" s="97"/>
      <c r="J21" s="97"/>
    </row>
    <row r="22" spans="2:10">
      <c r="B22" s="97"/>
      <c r="C22" s="97"/>
      <c r="D22" s="97"/>
      <c r="E22" s="97"/>
      <c r="F22" s="97"/>
      <c r="G22" s="97"/>
      <c r="H22" s="97"/>
      <c r="I22" s="97"/>
      <c r="J22" s="97"/>
    </row>
    <row r="23" spans="2:10">
      <c r="B23" s="97"/>
      <c r="C23" s="97"/>
      <c r="D23" s="97"/>
      <c r="E23" s="97"/>
      <c r="F23" s="97"/>
      <c r="G23" s="97"/>
      <c r="H23" s="97"/>
      <c r="I23" s="97"/>
      <c r="J23" s="97"/>
    </row>
    <row r="24" spans="2:10">
      <c r="B24" s="97"/>
      <c r="C24" s="97"/>
      <c r="D24" s="97"/>
      <c r="E24" s="97"/>
      <c r="F24" s="97"/>
      <c r="G24" s="97"/>
      <c r="H24" s="97"/>
      <c r="I24" s="97"/>
      <c r="J24" s="97"/>
    </row>
    <row r="25" spans="2:10">
      <c r="B25" s="97"/>
      <c r="C25" s="97"/>
      <c r="D25" s="97"/>
      <c r="E25" s="97"/>
      <c r="F25" s="97"/>
      <c r="G25" s="97"/>
      <c r="H25" s="97"/>
      <c r="I25" s="97"/>
      <c r="J25" s="97"/>
    </row>
    <row r="26" spans="2:10">
      <c r="B26" s="97"/>
      <c r="C26" s="97"/>
      <c r="D26" s="97"/>
      <c r="E26" s="97"/>
      <c r="F26" s="97"/>
      <c r="G26" s="97"/>
      <c r="H26" s="97"/>
      <c r="I26" s="97"/>
      <c r="J26" s="97"/>
    </row>
    <row r="27" spans="2:10">
      <c r="B27" s="97"/>
      <c r="C27" s="97"/>
      <c r="D27" s="97"/>
      <c r="E27" s="97"/>
      <c r="F27" s="97"/>
      <c r="G27" s="97"/>
      <c r="H27" s="97"/>
      <c r="I27" s="97"/>
      <c r="J27" s="97"/>
    </row>
    <row r="28" spans="2:10">
      <c r="B28" s="97"/>
      <c r="C28" s="97"/>
      <c r="D28" s="97"/>
      <c r="E28" s="97"/>
      <c r="F28" s="97"/>
      <c r="G28" s="97"/>
      <c r="H28" s="97"/>
      <c r="I28" s="97"/>
      <c r="J28" s="97"/>
    </row>
    <row r="29" spans="2:10">
      <c r="B29" s="97"/>
      <c r="C29" s="97"/>
      <c r="D29" s="97"/>
      <c r="E29" s="97"/>
      <c r="F29" s="97"/>
      <c r="G29" s="97"/>
      <c r="H29" s="97"/>
      <c r="I29" s="97"/>
      <c r="J29" s="97"/>
    </row>
    <row r="30" spans="2:10">
      <c r="B30" s="97"/>
      <c r="C30" s="97"/>
      <c r="D30" s="97"/>
      <c r="E30" s="97"/>
      <c r="F30" s="97"/>
      <c r="G30" s="97"/>
      <c r="H30" s="97"/>
      <c r="I30" s="97"/>
      <c r="J30" s="97"/>
    </row>
    <row r="31" spans="2:10">
      <c r="B31" s="97"/>
      <c r="C31" s="97"/>
      <c r="D31" s="97"/>
      <c r="E31" s="97"/>
      <c r="F31" s="97"/>
      <c r="G31" s="97"/>
      <c r="H31" s="97"/>
      <c r="I31" s="97"/>
      <c r="J31" s="97"/>
    </row>
    <row r="32" spans="2:10">
      <c r="B32" s="97"/>
      <c r="C32" s="97"/>
      <c r="D32" s="97"/>
      <c r="E32" s="97"/>
      <c r="F32" s="97"/>
      <c r="G32" s="97"/>
      <c r="H32" s="97"/>
      <c r="I32" s="97"/>
      <c r="J32" s="97"/>
    </row>
    <row r="33" spans="2:10">
      <c r="B33" s="97"/>
      <c r="C33" s="97"/>
      <c r="D33" s="97"/>
      <c r="E33" s="97"/>
      <c r="F33" s="97"/>
      <c r="G33" s="97"/>
      <c r="H33" s="97"/>
      <c r="I33" s="97"/>
      <c r="J33" s="97"/>
    </row>
    <row r="34" spans="2:10">
      <c r="B34" s="97"/>
      <c r="C34" s="97"/>
      <c r="D34" s="97"/>
      <c r="E34" s="97"/>
      <c r="F34" s="97"/>
      <c r="G34" s="97"/>
      <c r="H34" s="97"/>
      <c r="I34" s="97"/>
      <c r="J34" s="97"/>
    </row>
    <row r="35" spans="2:10">
      <c r="B35" s="97"/>
      <c r="C35" s="97"/>
      <c r="D35" s="97"/>
      <c r="E35" s="97"/>
      <c r="F35" s="97"/>
      <c r="G35" s="97"/>
      <c r="H35" s="97"/>
      <c r="I35" s="97"/>
      <c r="J35" s="97"/>
    </row>
    <row r="36" spans="2:10">
      <c r="B36" s="97"/>
      <c r="C36" s="97"/>
      <c r="D36" s="97"/>
      <c r="E36" s="97"/>
      <c r="F36" s="97"/>
      <c r="G36" s="97"/>
      <c r="H36" s="97"/>
      <c r="I36" s="97"/>
      <c r="J36" s="97"/>
    </row>
    <row r="37" spans="2:10">
      <c r="B37" s="97"/>
      <c r="C37" s="97"/>
      <c r="D37" s="97"/>
      <c r="E37" s="97"/>
      <c r="F37" s="97"/>
      <c r="G37" s="97"/>
      <c r="H37" s="97"/>
      <c r="I37" s="97"/>
      <c r="J37" s="97"/>
    </row>
    <row r="38" spans="2:10">
      <c r="B38" s="97"/>
      <c r="C38" s="97"/>
      <c r="D38" s="97"/>
      <c r="E38" s="97"/>
      <c r="F38" s="97"/>
      <c r="G38" s="97"/>
      <c r="H38" s="97"/>
      <c r="I38" s="97"/>
      <c r="J38" s="97"/>
    </row>
    <row r="39" spans="2:10">
      <c r="B39" s="97"/>
      <c r="C39" s="97"/>
      <c r="D39" s="97"/>
      <c r="E39" s="97"/>
      <c r="F39" s="97"/>
      <c r="G39" s="97"/>
      <c r="H39" s="97"/>
      <c r="I39" s="97"/>
      <c r="J39" s="97"/>
    </row>
    <row r="40" spans="2:10">
      <c r="B40" s="97"/>
      <c r="C40" s="97"/>
      <c r="D40" s="97"/>
      <c r="E40" s="97"/>
      <c r="F40" s="97"/>
      <c r="G40" s="97"/>
      <c r="H40" s="97"/>
      <c r="I40" s="97"/>
      <c r="J40" s="97"/>
    </row>
    <row r="41" spans="2:10">
      <c r="B41" s="97"/>
      <c r="C41" s="97"/>
      <c r="D41" s="97"/>
      <c r="E41" s="97"/>
      <c r="F41" s="97"/>
      <c r="G41" s="97"/>
      <c r="H41" s="97"/>
      <c r="I41" s="97"/>
      <c r="J41" s="97"/>
    </row>
    <row r="42" spans="2:10">
      <c r="B42" s="97"/>
      <c r="C42" s="97"/>
      <c r="D42" s="97"/>
      <c r="E42" s="97"/>
      <c r="F42" s="97"/>
      <c r="G42" s="97"/>
      <c r="H42" s="97"/>
      <c r="I42" s="97"/>
      <c r="J42" s="97"/>
    </row>
    <row r="43" spans="2:10">
      <c r="B43" s="97"/>
      <c r="C43" s="97"/>
      <c r="D43" s="97"/>
      <c r="E43" s="97"/>
      <c r="F43" s="97"/>
      <c r="G43" s="97"/>
      <c r="H43" s="97"/>
      <c r="I43" s="97"/>
      <c r="J43" s="97"/>
    </row>
    <row r="44" spans="2:10">
      <c r="B44" s="97"/>
      <c r="C44" s="97"/>
      <c r="D44" s="97"/>
      <c r="E44" s="97"/>
      <c r="F44" s="97"/>
      <c r="G44" s="97"/>
      <c r="H44" s="97"/>
      <c r="I44" s="97"/>
      <c r="J44" s="97"/>
    </row>
    <row r="45" spans="2:10">
      <c r="B45" s="97"/>
      <c r="C45" s="97"/>
      <c r="D45" s="97"/>
      <c r="E45" s="97"/>
      <c r="F45" s="97"/>
      <c r="G45" s="97"/>
      <c r="H45" s="97"/>
      <c r="I45" s="97"/>
      <c r="J45" s="97"/>
    </row>
    <row r="46" spans="2:10">
      <c r="B46" s="97"/>
      <c r="C46" s="97"/>
      <c r="D46" s="97"/>
      <c r="E46" s="97"/>
      <c r="F46" s="97"/>
      <c r="G46" s="97"/>
      <c r="H46" s="97"/>
      <c r="I46" s="97"/>
      <c r="J46" s="97"/>
    </row>
    <row r="47" spans="2:10">
      <c r="B47" s="97"/>
      <c r="C47" s="97"/>
      <c r="D47" s="97"/>
      <c r="E47" s="97"/>
      <c r="F47" s="97"/>
      <c r="G47" s="97"/>
      <c r="H47" s="97"/>
      <c r="I47" s="97"/>
      <c r="J47" s="97"/>
    </row>
    <row r="48" spans="2:10">
      <c r="B48" s="97"/>
      <c r="C48" s="97"/>
      <c r="D48" s="97"/>
      <c r="E48" s="97"/>
      <c r="F48" s="97"/>
      <c r="G48" s="97"/>
      <c r="H48" s="97"/>
      <c r="I48" s="97"/>
      <c r="J48" s="97"/>
    </row>
    <row r="49" spans="2:10">
      <c r="B49" s="97"/>
      <c r="C49" s="97"/>
      <c r="D49" s="97"/>
      <c r="E49" s="97"/>
      <c r="F49" s="97"/>
      <c r="G49" s="97"/>
      <c r="H49" s="97"/>
      <c r="I49" s="97"/>
      <c r="J49" s="97"/>
    </row>
    <row r="50" spans="2:10">
      <c r="B50" s="97"/>
      <c r="C50" s="97"/>
      <c r="D50" s="97"/>
      <c r="E50" s="97"/>
      <c r="F50" s="97"/>
      <c r="G50" s="97"/>
      <c r="H50" s="97"/>
      <c r="I50" s="97"/>
      <c r="J50" s="97"/>
    </row>
    <row r="51" spans="2:10">
      <c r="B51" s="97"/>
      <c r="C51" s="97"/>
      <c r="D51" s="97"/>
      <c r="E51" s="97"/>
      <c r="F51" s="97"/>
      <c r="G51" s="97"/>
      <c r="H51" s="97"/>
      <c r="I51" s="97"/>
      <c r="J51" s="97"/>
    </row>
    <row r="52" spans="2:10">
      <c r="B52" s="97"/>
      <c r="C52" s="97"/>
      <c r="D52" s="97"/>
      <c r="E52" s="97"/>
      <c r="F52" s="97"/>
      <c r="G52" s="97"/>
      <c r="H52" s="97"/>
      <c r="I52" s="97"/>
      <c r="J52" s="97"/>
    </row>
    <row r="53" spans="2:10">
      <c r="B53" s="97"/>
      <c r="C53" s="97"/>
      <c r="D53" s="97"/>
      <c r="E53" s="97"/>
      <c r="F53" s="97"/>
      <c r="G53" s="97"/>
      <c r="H53" s="97"/>
      <c r="I53" s="97"/>
      <c r="J53" s="97"/>
    </row>
    <row r="54" spans="2:10">
      <c r="B54" s="97"/>
      <c r="C54" s="97"/>
      <c r="D54" s="97"/>
      <c r="E54" s="97"/>
      <c r="F54" s="97"/>
      <c r="G54" s="97"/>
      <c r="H54" s="97"/>
      <c r="I54" s="97"/>
      <c r="J54" s="97"/>
    </row>
    <row r="55" spans="2:10">
      <c r="B55" s="97"/>
      <c r="C55" s="97"/>
      <c r="D55" s="97"/>
      <c r="E55" s="97"/>
      <c r="F55" s="97"/>
      <c r="G55" s="97"/>
      <c r="H55" s="97"/>
      <c r="I55" s="97"/>
      <c r="J55" s="97"/>
    </row>
    <row r="56" spans="2:10">
      <c r="B56" s="97"/>
      <c r="C56" s="97"/>
      <c r="D56" s="97"/>
      <c r="E56" s="97"/>
      <c r="F56" s="97"/>
      <c r="G56" s="97"/>
      <c r="H56" s="97"/>
      <c r="I56" s="97"/>
      <c r="J56" s="97"/>
    </row>
    <row r="57" spans="2:10">
      <c r="B57" s="97"/>
      <c r="C57" s="97"/>
      <c r="D57" s="97"/>
      <c r="E57" s="97"/>
      <c r="F57" s="97"/>
      <c r="G57" s="97"/>
      <c r="H57" s="97"/>
      <c r="I57" s="97"/>
      <c r="J57" s="97"/>
    </row>
    <row r="58" spans="2:10">
      <c r="B58" s="97"/>
      <c r="C58" s="97"/>
      <c r="D58" s="97"/>
      <c r="E58" s="97"/>
      <c r="F58" s="97"/>
      <c r="G58" s="97"/>
      <c r="H58" s="97"/>
      <c r="I58" s="97"/>
      <c r="J58" s="97"/>
    </row>
    <row r="59" spans="2:10">
      <c r="B59" s="97"/>
      <c r="C59" s="97"/>
      <c r="D59" s="97"/>
      <c r="E59" s="97"/>
      <c r="F59" s="97"/>
      <c r="G59" s="97"/>
      <c r="H59" s="97"/>
      <c r="I59" s="97"/>
      <c r="J59" s="97"/>
    </row>
    <row r="60" spans="2:10">
      <c r="B60" s="97"/>
      <c r="C60" s="97"/>
      <c r="D60" s="97"/>
      <c r="E60" s="97"/>
      <c r="F60" s="97"/>
      <c r="G60" s="97"/>
      <c r="H60" s="97"/>
      <c r="I60" s="97"/>
      <c r="J60" s="97"/>
    </row>
    <row r="61" spans="2:10">
      <c r="B61" s="97"/>
      <c r="C61" s="97"/>
      <c r="D61" s="97"/>
      <c r="E61" s="97"/>
      <c r="F61" s="97"/>
      <c r="G61" s="97"/>
      <c r="H61" s="97"/>
      <c r="I61" s="97"/>
      <c r="J61" s="97"/>
    </row>
    <row r="62" spans="2:10">
      <c r="B62" s="97"/>
      <c r="C62" s="97"/>
      <c r="D62" s="97"/>
      <c r="E62" s="97"/>
      <c r="F62" s="97"/>
      <c r="G62" s="97"/>
      <c r="H62" s="97"/>
      <c r="I62" s="97"/>
      <c r="J62" s="97"/>
    </row>
    <row r="63" spans="2:10">
      <c r="B63" s="97"/>
      <c r="C63" s="97"/>
      <c r="D63" s="97"/>
      <c r="E63" s="97"/>
      <c r="F63" s="97"/>
      <c r="G63" s="97"/>
      <c r="H63" s="97"/>
      <c r="I63" s="97"/>
      <c r="J63" s="97"/>
    </row>
    <row r="64" spans="2:10">
      <c r="B64" s="97"/>
      <c r="C64" s="97"/>
      <c r="D64" s="97"/>
      <c r="E64" s="97"/>
      <c r="F64" s="97"/>
      <c r="G64" s="97"/>
      <c r="H64" s="97"/>
      <c r="I64" s="97"/>
      <c r="J64" s="97"/>
    </row>
    <row r="65" spans="2:10">
      <c r="B65" s="97"/>
      <c r="C65" s="97"/>
      <c r="D65" s="97"/>
      <c r="E65" s="97"/>
      <c r="F65" s="97"/>
      <c r="G65" s="97"/>
      <c r="H65" s="97"/>
      <c r="I65" s="97"/>
      <c r="J65" s="97"/>
    </row>
    <row r="66" spans="2:10">
      <c r="B66" s="97"/>
      <c r="C66" s="97"/>
      <c r="D66" s="97"/>
      <c r="E66" s="97"/>
      <c r="F66" s="97"/>
      <c r="G66" s="97"/>
      <c r="H66" s="97"/>
      <c r="I66" s="97"/>
      <c r="J66" s="97"/>
    </row>
    <row r="67" spans="2:10">
      <c r="B67" s="97"/>
      <c r="C67" s="97"/>
      <c r="D67" s="97"/>
      <c r="E67" s="97"/>
      <c r="F67" s="97"/>
      <c r="G67" s="97"/>
      <c r="H67" s="97"/>
      <c r="I67" s="97"/>
      <c r="J67" s="97"/>
    </row>
    <row r="68" spans="2:10">
      <c r="B68" s="97"/>
      <c r="C68" s="97"/>
      <c r="D68" s="97"/>
      <c r="E68" s="97"/>
      <c r="F68" s="97"/>
      <c r="G68" s="97"/>
      <c r="H68" s="97"/>
      <c r="I68" s="97"/>
      <c r="J68" s="97"/>
    </row>
    <row r="69" spans="2:10">
      <c r="B69" s="97"/>
      <c r="C69" s="97"/>
      <c r="D69" s="97"/>
      <c r="E69" s="97"/>
      <c r="F69" s="97"/>
      <c r="G69" s="97"/>
      <c r="H69" s="97"/>
      <c r="I69" s="97"/>
      <c r="J69" s="97"/>
    </row>
    <row r="70" spans="2:10">
      <c r="B70" s="97"/>
      <c r="C70" s="97"/>
      <c r="D70" s="97"/>
      <c r="E70" s="97"/>
      <c r="F70" s="97"/>
      <c r="G70" s="97"/>
      <c r="H70" s="97"/>
      <c r="I70" s="97"/>
      <c r="J70" s="97"/>
    </row>
    <row r="71" spans="2:10">
      <c r="B71" s="97"/>
      <c r="C71" s="97"/>
      <c r="D71" s="97"/>
      <c r="E71" s="97"/>
      <c r="F71" s="97"/>
      <c r="G71" s="97"/>
      <c r="H71" s="97"/>
      <c r="I71" s="97"/>
      <c r="J71" s="97"/>
    </row>
    <row r="72" spans="2:10">
      <c r="B72" s="97"/>
      <c r="C72" s="97"/>
      <c r="D72" s="97"/>
      <c r="E72" s="97"/>
      <c r="F72" s="97"/>
      <c r="G72" s="97"/>
      <c r="H72" s="97"/>
      <c r="I72" s="97"/>
      <c r="J72" s="97"/>
    </row>
    <row r="73" spans="2:10">
      <c r="B73" s="97"/>
      <c r="C73" s="97"/>
      <c r="D73" s="97"/>
      <c r="E73" s="97"/>
      <c r="F73" s="97"/>
      <c r="G73" s="97"/>
      <c r="H73" s="97"/>
      <c r="I73" s="97"/>
      <c r="J73" s="97"/>
    </row>
    <row r="74" spans="2:10">
      <c r="B74" s="97"/>
      <c r="C74" s="97"/>
      <c r="D74" s="97"/>
      <c r="E74" s="97"/>
      <c r="F74" s="97"/>
      <c r="G74" s="97"/>
      <c r="H74" s="97"/>
      <c r="I74" s="97"/>
      <c r="J74" s="97"/>
    </row>
    <row r="75" spans="2:10">
      <c r="B75" s="97"/>
      <c r="C75" s="97"/>
      <c r="D75" s="97"/>
      <c r="E75" s="97"/>
      <c r="F75" s="97"/>
      <c r="G75" s="97"/>
      <c r="H75" s="97"/>
      <c r="I75" s="97"/>
      <c r="J75" s="97"/>
    </row>
    <row r="76" spans="2:10">
      <c r="B76" s="97"/>
      <c r="C76" s="97"/>
      <c r="D76" s="97"/>
      <c r="E76" s="97"/>
      <c r="F76" s="97"/>
      <c r="G76" s="97"/>
      <c r="H76" s="97"/>
      <c r="I76" s="97"/>
      <c r="J76" s="97"/>
    </row>
    <row r="77" spans="2:10">
      <c r="B77" s="97"/>
      <c r="C77" s="97"/>
      <c r="D77" s="97"/>
      <c r="E77" s="97"/>
      <c r="F77" s="97"/>
      <c r="G77" s="97"/>
      <c r="H77" s="97"/>
      <c r="I77" s="97"/>
      <c r="J77" s="97"/>
    </row>
    <row r="78" spans="2:10">
      <c r="B78" s="97"/>
      <c r="C78" s="97"/>
      <c r="D78" s="97"/>
      <c r="E78" s="97"/>
      <c r="F78" s="97"/>
      <c r="G78" s="97"/>
      <c r="H78" s="97"/>
      <c r="I78" s="97"/>
      <c r="J78" s="97"/>
    </row>
    <row r="79" spans="2:10">
      <c r="B79" s="97"/>
      <c r="C79" s="97"/>
      <c r="D79" s="97"/>
      <c r="E79" s="97"/>
      <c r="F79" s="97"/>
      <c r="G79" s="97"/>
      <c r="H79" s="97"/>
      <c r="I79" s="97"/>
      <c r="J79" s="97"/>
    </row>
    <row r="80" spans="2:10">
      <c r="B80" s="97"/>
      <c r="C80" s="97"/>
      <c r="D80" s="97"/>
      <c r="E80" s="97"/>
      <c r="F80" s="97"/>
      <c r="G80" s="97"/>
      <c r="H80" s="97"/>
      <c r="I80" s="97"/>
      <c r="J80" s="97"/>
    </row>
    <row r="81" spans="2:10">
      <c r="B81" s="97"/>
      <c r="C81" s="97"/>
      <c r="D81" s="97"/>
      <c r="E81" s="97"/>
      <c r="F81" s="97"/>
      <c r="G81" s="97"/>
      <c r="H81" s="97"/>
      <c r="I81" s="97"/>
      <c r="J81" s="97"/>
    </row>
    <row r="82" spans="2:10">
      <c r="B82" s="97"/>
      <c r="C82" s="97"/>
      <c r="D82" s="97"/>
      <c r="E82" s="97"/>
      <c r="F82" s="97"/>
      <c r="G82" s="97"/>
      <c r="H82" s="97"/>
      <c r="I82" s="97"/>
      <c r="J82" s="97"/>
    </row>
    <row r="83" spans="2:10">
      <c r="B83" s="97"/>
      <c r="C83" s="97"/>
      <c r="D83" s="97"/>
      <c r="E83" s="97"/>
      <c r="F83" s="97"/>
      <c r="G83" s="97"/>
      <c r="H83" s="97"/>
      <c r="I83" s="97"/>
      <c r="J83" s="97"/>
    </row>
    <row r="84" spans="2:10">
      <c r="B84" s="97"/>
      <c r="C84" s="97"/>
      <c r="D84" s="97"/>
      <c r="E84" s="97"/>
      <c r="F84" s="97"/>
      <c r="G84" s="97"/>
      <c r="H84" s="97"/>
      <c r="I84" s="97"/>
      <c r="J84" s="97"/>
    </row>
    <row r="85" spans="2:10">
      <c r="B85" s="97"/>
      <c r="C85" s="97"/>
      <c r="D85" s="97"/>
      <c r="E85" s="97"/>
      <c r="F85" s="97"/>
      <c r="G85" s="97"/>
      <c r="H85" s="97"/>
      <c r="I85" s="97"/>
      <c r="J85" s="97"/>
    </row>
    <row r="86" spans="2:10">
      <c r="B86" s="97"/>
      <c r="C86" s="97"/>
      <c r="D86" s="97"/>
      <c r="E86" s="97"/>
      <c r="F86" s="97"/>
      <c r="G86" s="97"/>
      <c r="H86" s="97"/>
      <c r="I86" s="97"/>
      <c r="J86" s="97"/>
    </row>
    <row r="87" spans="2:10">
      <c r="B87" s="97"/>
      <c r="C87" s="97"/>
      <c r="D87" s="97"/>
      <c r="E87" s="97"/>
      <c r="F87" s="97"/>
      <c r="G87" s="97"/>
      <c r="H87" s="97"/>
      <c r="I87" s="97"/>
      <c r="J87" s="97"/>
    </row>
    <row r="88" spans="2:10">
      <c r="B88" s="97"/>
      <c r="C88" s="97"/>
      <c r="D88" s="97"/>
      <c r="E88" s="97"/>
      <c r="F88" s="97"/>
      <c r="G88" s="97"/>
      <c r="H88" s="97"/>
      <c r="I88" s="97"/>
      <c r="J88" s="97"/>
    </row>
    <row r="89" spans="2:10">
      <c r="B89" s="97"/>
      <c r="C89" s="97"/>
      <c r="D89" s="97"/>
      <c r="E89" s="97"/>
      <c r="F89" s="97"/>
      <c r="G89" s="97"/>
      <c r="H89" s="97"/>
      <c r="I89" s="97"/>
      <c r="J89" s="97"/>
    </row>
    <row r="90" spans="2:10">
      <c r="B90" s="97"/>
      <c r="C90" s="97"/>
      <c r="D90" s="97"/>
      <c r="E90" s="97"/>
      <c r="F90" s="97"/>
      <c r="G90" s="97"/>
      <c r="H90" s="97"/>
      <c r="I90" s="97"/>
      <c r="J90" s="97"/>
    </row>
    <row r="91" spans="2:10">
      <c r="B91" s="97"/>
      <c r="C91" s="97"/>
      <c r="D91" s="97"/>
      <c r="E91" s="97"/>
      <c r="F91" s="97"/>
      <c r="G91" s="97"/>
      <c r="H91" s="97"/>
      <c r="I91" s="97"/>
      <c r="J91" s="97"/>
    </row>
    <row r="92" spans="2:10">
      <c r="B92" s="97"/>
      <c r="C92" s="97"/>
      <c r="D92" s="97"/>
      <c r="E92" s="97"/>
      <c r="F92" s="97"/>
      <c r="G92" s="97"/>
      <c r="H92" s="97"/>
      <c r="I92" s="97"/>
      <c r="J92" s="97"/>
    </row>
    <row r="93" spans="2:10">
      <c r="B93" s="97"/>
      <c r="C93" s="97"/>
      <c r="D93" s="97"/>
      <c r="E93" s="97"/>
      <c r="F93" s="97"/>
      <c r="G93" s="97"/>
      <c r="H93" s="97"/>
      <c r="I93" s="97"/>
      <c r="J93" s="97"/>
    </row>
    <row r="94" spans="2:10">
      <c r="B94" s="97"/>
      <c r="C94" s="97"/>
      <c r="D94" s="97"/>
      <c r="E94" s="97"/>
      <c r="F94" s="97"/>
      <c r="G94" s="97"/>
      <c r="H94" s="97"/>
      <c r="I94" s="97"/>
      <c r="J94" s="97"/>
    </row>
    <row r="95" spans="2:10">
      <c r="B95" s="97"/>
      <c r="C95" s="97"/>
      <c r="D95" s="97"/>
      <c r="E95" s="97"/>
      <c r="F95" s="97"/>
      <c r="G95" s="97"/>
      <c r="H95" s="97"/>
      <c r="I95" s="97"/>
      <c r="J95" s="97"/>
    </row>
    <row r="96" spans="2:10">
      <c r="B96" s="97"/>
      <c r="C96" s="97"/>
      <c r="D96" s="97"/>
      <c r="E96" s="97"/>
      <c r="F96" s="97"/>
      <c r="G96" s="97"/>
      <c r="H96" s="97"/>
      <c r="I96" s="97"/>
      <c r="J96" s="97"/>
    </row>
    <row r="97" spans="2:10">
      <c r="B97" s="97"/>
      <c r="C97" s="97"/>
      <c r="D97" s="97"/>
      <c r="E97" s="97"/>
      <c r="F97" s="97"/>
      <c r="G97" s="97"/>
      <c r="H97" s="97"/>
      <c r="I97" s="97"/>
      <c r="J97" s="97"/>
    </row>
    <row r="98" spans="2:10">
      <c r="B98" s="97"/>
      <c r="C98" s="97"/>
      <c r="D98" s="97"/>
      <c r="E98" s="97"/>
      <c r="F98" s="97"/>
      <c r="G98" s="97"/>
      <c r="H98" s="97"/>
      <c r="I98" s="97"/>
      <c r="J98" s="97"/>
    </row>
    <row r="99" spans="2:10">
      <c r="B99" s="97"/>
      <c r="C99" s="97"/>
      <c r="D99" s="97"/>
      <c r="E99" s="97"/>
      <c r="F99" s="97"/>
      <c r="G99" s="97"/>
      <c r="H99" s="97"/>
      <c r="I99" s="97"/>
      <c r="J99" s="97"/>
    </row>
    <row r="100" spans="2:10">
      <c r="B100" s="97"/>
      <c r="C100" s="97"/>
      <c r="D100" s="97"/>
      <c r="E100" s="97"/>
      <c r="F100" s="97"/>
      <c r="G100" s="97"/>
      <c r="H100" s="97"/>
      <c r="I100" s="97"/>
      <c r="J100" s="97"/>
    </row>
    <row r="101" spans="2:10">
      <c r="B101" s="97"/>
      <c r="C101" s="97"/>
      <c r="D101" s="97"/>
      <c r="E101" s="97"/>
      <c r="F101" s="97"/>
      <c r="G101" s="97"/>
      <c r="H101" s="97"/>
      <c r="I101" s="97"/>
      <c r="J101" s="97"/>
    </row>
    <row r="102" spans="2:10">
      <c r="B102" s="97"/>
      <c r="C102" s="97"/>
      <c r="D102" s="97"/>
      <c r="E102" s="97"/>
      <c r="F102" s="97"/>
      <c r="G102" s="97"/>
      <c r="H102" s="97"/>
      <c r="I102" s="97"/>
      <c r="J102" s="97"/>
    </row>
    <row r="103" spans="2:10">
      <c r="B103" s="97"/>
      <c r="C103" s="97"/>
      <c r="D103" s="97"/>
      <c r="E103" s="97"/>
      <c r="F103" s="97"/>
      <c r="G103" s="97"/>
      <c r="H103" s="97"/>
      <c r="I103" s="97"/>
      <c r="J103" s="97"/>
    </row>
    <row r="104" spans="2:10">
      <c r="B104" s="97"/>
      <c r="C104" s="97"/>
      <c r="D104" s="97"/>
      <c r="E104" s="97"/>
      <c r="F104" s="97"/>
      <c r="G104" s="97"/>
      <c r="H104" s="97"/>
      <c r="I104" s="97"/>
      <c r="J104" s="97"/>
    </row>
    <row r="105" spans="2:10">
      <c r="B105" s="97"/>
      <c r="C105" s="97"/>
      <c r="D105" s="97"/>
      <c r="E105" s="97"/>
      <c r="F105" s="97"/>
      <c r="G105" s="97"/>
      <c r="H105" s="97"/>
      <c r="I105" s="97"/>
      <c r="J105" s="97"/>
    </row>
    <row r="106" spans="2:10">
      <c r="B106" s="97"/>
      <c r="C106" s="97"/>
      <c r="D106" s="97"/>
      <c r="E106" s="97"/>
      <c r="F106" s="97"/>
      <c r="G106" s="97"/>
      <c r="H106" s="97"/>
      <c r="I106" s="97"/>
      <c r="J106" s="97"/>
    </row>
    <row r="107" spans="2:10">
      <c r="B107" s="97"/>
      <c r="C107" s="97"/>
      <c r="D107" s="97"/>
      <c r="E107" s="97"/>
      <c r="F107" s="97"/>
      <c r="G107" s="97"/>
      <c r="H107" s="97"/>
      <c r="I107" s="97"/>
      <c r="J107" s="97"/>
    </row>
    <row r="108" spans="2:10">
      <c r="B108" s="97"/>
      <c r="C108" s="97"/>
      <c r="D108" s="97"/>
      <c r="E108" s="97"/>
      <c r="F108" s="97"/>
      <c r="G108" s="97"/>
      <c r="H108" s="97"/>
      <c r="I108" s="97"/>
      <c r="J108" s="97"/>
    </row>
    <row r="109" spans="2:10">
      <c r="B109" s="97"/>
      <c r="C109" s="97"/>
      <c r="D109" s="97"/>
      <c r="E109" s="97"/>
      <c r="F109" s="97"/>
      <c r="G109" s="97"/>
      <c r="H109" s="97"/>
      <c r="I109" s="97"/>
      <c r="J109" s="9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AH28:XFD29 K1:XFD27 K30:XFD1048576 K28:AF29 B11:B15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2112</v>
      </c>
    </row>
    <row r="6" spans="2:60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6">
      <c r="B7" s="59" t="s">
        <v>106</v>
      </c>
      <c r="C7" s="59" t="s">
        <v>107</v>
      </c>
      <c r="D7" s="59" t="s">
        <v>15</v>
      </c>
      <c r="E7" s="59" t="s">
        <v>16</v>
      </c>
      <c r="F7" s="59" t="s">
        <v>46</v>
      </c>
      <c r="G7" s="59" t="s">
        <v>91</v>
      </c>
      <c r="H7" s="59" t="s">
        <v>43</v>
      </c>
      <c r="I7" s="59" t="s">
        <v>100</v>
      </c>
      <c r="J7" s="59" t="s">
        <v>172</v>
      </c>
      <c r="K7" s="59" t="s">
        <v>173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103"/>
      <c r="C12" s="97"/>
      <c r="D12" s="97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5" t="s">
        <v>235</v>
      </c>
      <c r="C13" s="97"/>
      <c r="D13" s="97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5" t="s">
        <v>102</v>
      </c>
      <c r="C14" s="97"/>
      <c r="D14" s="97"/>
      <c r="E14" s="97"/>
      <c r="F14" s="97"/>
      <c r="G14" s="97"/>
      <c r="H14" s="97"/>
      <c r="I14" s="97"/>
      <c r="J14" s="97"/>
      <c r="K14" s="97"/>
    </row>
    <row r="15" spans="2:60">
      <c r="B15" s="95" t="s">
        <v>220</v>
      </c>
      <c r="C15" s="97"/>
      <c r="D15" s="97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5" t="s">
        <v>230</v>
      </c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/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169</v>
      </c>
      <c r="C1" s="76" t="s" vm="1">
        <v>236</v>
      </c>
    </row>
    <row r="2" spans="2:60">
      <c r="B2" s="56" t="s">
        <v>168</v>
      </c>
      <c r="C2" s="76" t="s">
        <v>237</v>
      </c>
    </row>
    <row r="3" spans="2:60">
      <c r="B3" s="56" t="s">
        <v>170</v>
      </c>
      <c r="C3" s="76" t="s">
        <v>238</v>
      </c>
    </row>
    <row r="4" spans="2:60">
      <c r="B4" s="56" t="s">
        <v>171</v>
      </c>
      <c r="C4" s="76">
        <v>2112</v>
      </c>
    </row>
    <row r="6" spans="2:60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78.75">
      <c r="B7" s="59" t="s">
        <v>106</v>
      </c>
      <c r="C7" s="61" t="s">
        <v>38</v>
      </c>
      <c r="D7" s="61" t="s">
        <v>15</v>
      </c>
      <c r="E7" s="61" t="s">
        <v>16</v>
      </c>
      <c r="F7" s="61" t="s">
        <v>46</v>
      </c>
      <c r="G7" s="61" t="s">
        <v>91</v>
      </c>
      <c r="H7" s="61" t="s">
        <v>43</v>
      </c>
      <c r="I7" s="61" t="s">
        <v>100</v>
      </c>
      <c r="J7" s="61" t="s">
        <v>172</v>
      </c>
      <c r="K7" s="63" t="s">
        <v>173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225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97"/>
      <c r="D11" s="97"/>
      <c r="E11" s="97"/>
      <c r="F11" s="97"/>
      <c r="G11" s="97"/>
      <c r="H11" s="97"/>
      <c r="I11" s="97"/>
      <c r="J11" s="97"/>
      <c r="K11" s="97"/>
    </row>
    <row r="12" spans="2:60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</row>
    <row r="15" spans="2:60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7"/>
      <c r="C16" s="97"/>
      <c r="D16" s="97"/>
      <c r="E16" s="97"/>
      <c r="F16" s="97"/>
      <c r="G16" s="97"/>
      <c r="H16" s="97"/>
      <c r="I16" s="97"/>
      <c r="J16" s="97"/>
      <c r="K16" s="9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7"/>
      <c r="C17" s="97"/>
      <c r="D17" s="97"/>
      <c r="E17" s="97"/>
      <c r="F17" s="97"/>
      <c r="G17" s="97"/>
      <c r="H17" s="97"/>
      <c r="I17" s="97"/>
      <c r="J17" s="97"/>
      <c r="K17" s="97"/>
    </row>
    <row r="18" spans="2:11">
      <c r="B18" s="97"/>
      <c r="C18" s="97"/>
      <c r="D18" s="97"/>
      <c r="E18" s="97"/>
      <c r="F18" s="97"/>
      <c r="G18" s="97"/>
      <c r="H18" s="97"/>
      <c r="I18" s="97"/>
      <c r="J18" s="97"/>
      <c r="K18" s="97"/>
    </row>
    <row r="19" spans="2:11"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2:11"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2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2:11">
      <c r="B22" s="97"/>
      <c r="C22" s="97"/>
      <c r="D22" s="97"/>
      <c r="E22" s="97"/>
      <c r="F22" s="97"/>
      <c r="G22" s="97"/>
      <c r="H22" s="97"/>
      <c r="I22" s="97"/>
      <c r="J22" s="97"/>
      <c r="K22" s="97"/>
    </row>
    <row r="23" spans="2:11"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2:11">
      <c r="B24" s="97"/>
      <c r="C24" s="97"/>
      <c r="D24" s="97"/>
      <c r="E24" s="97"/>
      <c r="F24" s="97"/>
      <c r="G24" s="97"/>
      <c r="H24" s="97"/>
      <c r="I24" s="97"/>
      <c r="J24" s="97"/>
      <c r="K24" s="97"/>
    </row>
    <row r="25" spans="2:11">
      <c r="B25" s="97"/>
      <c r="C25" s="97"/>
      <c r="D25" s="97"/>
      <c r="E25" s="97"/>
      <c r="F25" s="97"/>
      <c r="G25" s="97"/>
      <c r="H25" s="97"/>
      <c r="I25" s="97"/>
      <c r="J25" s="97"/>
      <c r="K25" s="97"/>
    </row>
    <row r="26" spans="2:11">
      <c r="B26" s="97"/>
      <c r="C26" s="97"/>
      <c r="D26" s="97"/>
      <c r="E26" s="97"/>
      <c r="F26" s="97"/>
      <c r="G26" s="97"/>
      <c r="H26" s="97"/>
      <c r="I26" s="97"/>
      <c r="J26" s="97"/>
      <c r="K26" s="97"/>
    </row>
    <row r="27" spans="2:11"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2:11">
      <c r="B28" s="97"/>
      <c r="C28" s="97"/>
      <c r="D28" s="97"/>
      <c r="E28" s="97"/>
      <c r="F28" s="97"/>
      <c r="G28" s="97"/>
      <c r="H28" s="97"/>
      <c r="I28" s="97"/>
      <c r="J28" s="97"/>
      <c r="K28" s="97"/>
    </row>
    <row r="29" spans="2:11">
      <c r="B29" s="97"/>
      <c r="C29" s="97"/>
      <c r="D29" s="97"/>
      <c r="E29" s="97"/>
      <c r="F29" s="97"/>
      <c r="G29" s="97"/>
      <c r="H29" s="97"/>
      <c r="I29" s="97"/>
      <c r="J29" s="97"/>
      <c r="K29" s="97"/>
    </row>
    <row r="30" spans="2:11"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2:11">
      <c r="B31" s="97"/>
      <c r="C31" s="97"/>
      <c r="D31" s="97"/>
      <c r="E31" s="97"/>
      <c r="F31" s="97"/>
      <c r="G31" s="97"/>
      <c r="H31" s="97"/>
      <c r="I31" s="97"/>
      <c r="J31" s="97"/>
      <c r="K31" s="97"/>
    </row>
    <row r="32" spans="2:11">
      <c r="B32" s="97"/>
      <c r="C32" s="97"/>
      <c r="D32" s="97"/>
      <c r="E32" s="97"/>
      <c r="F32" s="97"/>
      <c r="G32" s="97"/>
      <c r="H32" s="97"/>
      <c r="I32" s="97"/>
      <c r="J32" s="97"/>
      <c r="K32" s="97"/>
    </row>
    <row r="33" spans="2:11">
      <c r="B33" s="97"/>
      <c r="C33" s="97"/>
      <c r="D33" s="97"/>
      <c r="E33" s="97"/>
      <c r="F33" s="97"/>
      <c r="G33" s="97"/>
      <c r="H33" s="97"/>
      <c r="I33" s="97"/>
      <c r="J33" s="97"/>
      <c r="K33" s="97"/>
    </row>
    <row r="34" spans="2:11">
      <c r="B34" s="97"/>
      <c r="C34" s="97"/>
      <c r="D34" s="97"/>
      <c r="E34" s="97"/>
      <c r="F34" s="97"/>
      <c r="G34" s="97"/>
      <c r="H34" s="97"/>
      <c r="I34" s="97"/>
      <c r="J34" s="97"/>
      <c r="K34" s="97"/>
    </row>
    <row r="35" spans="2:11">
      <c r="B35" s="97"/>
      <c r="C35" s="97"/>
      <c r="D35" s="97"/>
      <c r="E35" s="97"/>
      <c r="F35" s="97"/>
      <c r="G35" s="97"/>
      <c r="H35" s="97"/>
      <c r="I35" s="97"/>
      <c r="J35" s="97"/>
      <c r="K35" s="97"/>
    </row>
    <row r="36" spans="2:11">
      <c r="B36" s="97"/>
      <c r="C36" s="97"/>
      <c r="D36" s="97"/>
      <c r="E36" s="97"/>
      <c r="F36" s="97"/>
      <c r="G36" s="97"/>
      <c r="H36" s="97"/>
      <c r="I36" s="97"/>
      <c r="J36" s="97"/>
      <c r="K36" s="97"/>
    </row>
    <row r="37" spans="2:11">
      <c r="B37" s="97"/>
      <c r="C37" s="97"/>
      <c r="D37" s="97"/>
      <c r="E37" s="97"/>
      <c r="F37" s="97"/>
      <c r="G37" s="97"/>
      <c r="H37" s="97"/>
      <c r="I37" s="97"/>
      <c r="J37" s="97"/>
      <c r="K37" s="97"/>
    </row>
    <row r="38" spans="2:11">
      <c r="B38" s="97"/>
      <c r="C38" s="97"/>
      <c r="D38" s="97"/>
      <c r="E38" s="97"/>
      <c r="F38" s="97"/>
      <c r="G38" s="97"/>
      <c r="H38" s="97"/>
      <c r="I38" s="97"/>
      <c r="J38" s="97"/>
      <c r="K38" s="97"/>
    </row>
    <row r="39" spans="2:11">
      <c r="B39" s="97"/>
      <c r="C39" s="97"/>
      <c r="D39" s="97"/>
      <c r="E39" s="97"/>
      <c r="F39" s="97"/>
      <c r="G39" s="97"/>
      <c r="H39" s="97"/>
      <c r="I39" s="97"/>
      <c r="J39" s="97"/>
      <c r="K39" s="97"/>
    </row>
    <row r="40" spans="2:11">
      <c r="B40" s="97"/>
      <c r="C40" s="97"/>
      <c r="D40" s="97"/>
      <c r="E40" s="97"/>
      <c r="F40" s="97"/>
      <c r="G40" s="97"/>
      <c r="H40" s="97"/>
      <c r="I40" s="97"/>
      <c r="J40" s="97"/>
      <c r="K40" s="97"/>
    </row>
    <row r="41" spans="2:11">
      <c r="B41" s="97"/>
      <c r="C41" s="97"/>
      <c r="D41" s="97"/>
      <c r="E41" s="97"/>
      <c r="F41" s="97"/>
      <c r="G41" s="97"/>
      <c r="H41" s="97"/>
      <c r="I41" s="97"/>
      <c r="J41" s="97"/>
      <c r="K41" s="97"/>
    </row>
    <row r="42" spans="2:11">
      <c r="B42" s="97"/>
      <c r="C42" s="97"/>
      <c r="D42" s="97"/>
      <c r="E42" s="97"/>
      <c r="F42" s="97"/>
      <c r="G42" s="97"/>
      <c r="H42" s="97"/>
      <c r="I42" s="97"/>
      <c r="J42" s="97"/>
      <c r="K42" s="97"/>
    </row>
    <row r="43" spans="2:11">
      <c r="B43" s="97"/>
      <c r="C43" s="97"/>
      <c r="D43" s="97"/>
      <c r="E43" s="97"/>
      <c r="F43" s="97"/>
      <c r="G43" s="97"/>
      <c r="H43" s="97"/>
      <c r="I43" s="97"/>
      <c r="J43" s="97"/>
      <c r="K43" s="97"/>
    </row>
    <row r="44" spans="2:11">
      <c r="B44" s="97"/>
      <c r="C44" s="97"/>
      <c r="D44" s="97"/>
      <c r="E44" s="97"/>
      <c r="F44" s="97"/>
      <c r="G44" s="97"/>
      <c r="H44" s="97"/>
      <c r="I44" s="97"/>
      <c r="J44" s="97"/>
      <c r="K44" s="97"/>
    </row>
    <row r="45" spans="2:11">
      <c r="B45" s="97"/>
      <c r="C45" s="97"/>
      <c r="D45" s="97"/>
      <c r="E45" s="97"/>
      <c r="F45" s="97"/>
      <c r="G45" s="97"/>
      <c r="H45" s="97"/>
      <c r="I45" s="97"/>
      <c r="J45" s="97"/>
      <c r="K45" s="97"/>
    </row>
    <row r="46" spans="2:11">
      <c r="B46" s="97"/>
      <c r="C46" s="97"/>
      <c r="D46" s="97"/>
      <c r="E46" s="97"/>
      <c r="F46" s="97"/>
      <c r="G46" s="97"/>
      <c r="H46" s="97"/>
      <c r="I46" s="97"/>
      <c r="J46" s="97"/>
      <c r="K46" s="97"/>
    </row>
    <row r="47" spans="2:11">
      <c r="B47" s="97"/>
      <c r="C47" s="97"/>
      <c r="D47" s="97"/>
      <c r="E47" s="97"/>
      <c r="F47" s="97"/>
      <c r="G47" s="97"/>
      <c r="H47" s="97"/>
      <c r="I47" s="97"/>
      <c r="J47" s="97"/>
      <c r="K47" s="97"/>
    </row>
    <row r="48" spans="2:11">
      <c r="B48" s="97"/>
      <c r="C48" s="97"/>
      <c r="D48" s="97"/>
      <c r="E48" s="97"/>
      <c r="F48" s="97"/>
      <c r="G48" s="97"/>
      <c r="H48" s="97"/>
      <c r="I48" s="97"/>
      <c r="J48" s="97"/>
      <c r="K48" s="97"/>
    </row>
    <row r="49" spans="2:11">
      <c r="B49" s="97"/>
      <c r="C49" s="97"/>
      <c r="D49" s="97"/>
      <c r="E49" s="97"/>
      <c r="F49" s="97"/>
      <c r="G49" s="97"/>
      <c r="H49" s="97"/>
      <c r="I49" s="97"/>
      <c r="J49" s="97"/>
      <c r="K49" s="97"/>
    </row>
    <row r="50" spans="2:11">
      <c r="B50" s="97"/>
      <c r="C50" s="97"/>
      <c r="D50" s="97"/>
      <c r="E50" s="97"/>
      <c r="F50" s="97"/>
      <c r="G50" s="97"/>
      <c r="H50" s="97"/>
      <c r="I50" s="97"/>
      <c r="J50" s="97"/>
      <c r="K50" s="97"/>
    </row>
    <row r="51" spans="2:11">
      <c r="B51" s="97"/>
      <c r="C51" s="97"/>
      <c r="D51" s="97"/>
      <c r="E51" s="97"/>
      <c r="F51" s="97"/>
      <c r="G51" s="97"/>
      <c r="H51" s="97"/>
      <c r="I51" s="97"/>
      <c r="J51" s="97"/>
      <c r="K51" s="97"/>
    </row>
    <row r="52" spans="2:11">
      <c r="B52" s="97"/>
      <c r="C52" s="97"/>
      <c r="D52" s="97"/>
      <c r="E52" s="97"/>
      <c r="F52" s="97"/>
      <c r="G52" s="97"/>
      <c r="H52" s="97"/>
      <c r="I52" s="97"/>
      <c r="J52" s="97"/>
      <c r="K52" s="97"/>
    </row>
    <row r="53" spans="2:11">
      <c r="B53" s="97"/>
      <c r="C53" s="97"/>
      <c r="D53" s="97"/>
      <c r="E53" s="97"/>
      <c r="F53" s="97"/>
      <c r="G53" s="97"/>
      <c r="H53" s="97"/>
      <c r="I53" s="97"/>
      <c r="J53" s="97"/>
      <c r="K53" s="97"/>
    </row>
    <row r="54" spans="2:11">
      <c r="B54" s="97"/>
      <c r="C54" s="97"/>
      <c r="D54" s="97"/>
      <c r="E54" s="97"/>
      <c r="F54" s="97"/>
      <c r="G54" s="97"/>
      <c r="H54" s="97"/>
      <c r="I54" s="97"/>
      <c r="J54" s="97"/>
      <c r="K54" s="97"/>
    </row>
    <row r="55" spans="2:11">
      <c r="B55" s="97"/>
      <c r="C55" s="97"/>
      <c r="D55" s="97"/>
      <c r="E55" s="97"/>
      <c r="F55" s="97"/>
      <c r="G55" s="97"/>
      <c r="H55" s="97"/>
      <c r="I55" s="97"/>
      <c r="J55" s="97"/>
      <c r="K55" s="97"/>
    </row>
    <row r="56" spans="2:11">
      <c r="B56" s="97"/>
      <c r="C56" s="97"/>
      <c r="D56" s="97"/>
      <c r="E56" s="97"/>
      <c r="F56" s="97"/>
      <c r="G56" s="97"/>
      <c r="H56" s="97"/>
      <c r="I56" s="97"/>
      <c r="J56" s="97"/>
      <c r="K56" s="97"/>
    </row>
    <row r="57" spans="2:11">
      <c r="B57" s="97"/>
      <c r="C57" s="97"/>
      <c r="D57" s="97"/>
      <c r="E57" s="97"/>
      <c r="F57" s="97"/>
      <c r="G57" s="97"/>
      <c r="H57" s="97"/>
      <c r="I57" s="97"/>
      <c r="J57" s="97"/>
      <c r="K57" s="97"/>
    </row>
    <row r="58" spans="2:11">
      <c r="B58" s="97"/>
      <c r="C58" s="97"/>
      <c r="D58" s="97"/>
      <c r="E58" s="97"/>
      <c r="F58" s="97"/>
      <c r="G58" s="97"/>
      <c r="H58" s="97"/>
      <c r="I58" s="97"/>
      <c r="J58" s="97"/>
      <c r="K58" s="97"/>
    </row>
    <row r="59" spans="2:11">
      <c r="B59" s="97"/>
      <c r="C59" s="97"/>
      <c r="D59" s="97"/>
      <c r="E59" s="97"/>
      <c r="F59" s="97"/>
      <c r="G59" s="97"/>
      <c r="H59" s="97"/>
      <c r="I59" s="97"/>
      <c r="J59" s="97"/>
      <c r="K59" s="97"/>
    </row>
    <row r="60" spans="2:11">
      <c r="B60" s="97"/>
      <c r="C60" s="97"/>
      <c r="D60" s="97"/>
      <c r="E60" s="97"/>
      <c r="F60" s="97"/>
      <c r="G60" s="97"/>
      <c r="H60" s="97"/>
      <c r="I60" s="97"/>
      <c r="J60" s="97"/>
      <c r="K60" s="97"/>
    </row>
    <row r="61" spans="2:11">
      <c r="B61" s="97"/>
      <c r="C61" s="97"/>
      <c r="D61" s="97"/>
      <c r="E61" s="97"/>
      <c r="F61" s="97"/>
      <c r="G61" s="97"/>
      <c r="H61" s="97"/>
      <c r="I61" s="97"/>
      <c r="J61" s="97"/>
      <c r="K61" s="97"/>
    </row>
    <row r="62" spans="2:11">
      <c r="B62" s="97"/>
      <c r="C62" s="97"/>
      <c r="D62" s="97"/>
      <c r="E62" s="97"/>
      <c r="F62" s="97"/>
      <c r="G62" s="97"/>
      <c r="H62" s="97"/>
      <c r="I62" s="97"/>
      <c r="J62" s="97"/>
      <c r="K62" s="97"/>
    </row>
    <row r="63" spans="2:11">
      <c r="B63" s="97"/>
      <c r="C63" s="97"/>
      <c r="D63" s="97"/>
      <c r="E63" s="97"/>
      <c r="F63" s="97"/>
      <c r="G63" s="97"/>
      <c r="H63" s="97"/>
      <c r="I63" s="97"/>
      <c r="J63" s="97"/>
      <c r="K63" s="97"/>
    </row>
    <row r="64" spans="2:11">
      <c r="B64" s="97"/>
      <c r="C64" s="97"/>
      <c r="D64" s="97"/>
      <c r="E64" s="97"/>
      <c r="F64" s="97"/>
      <c r="G64" s="97"/>
      <c r="H64" s="97"/>
      <c r="I64" s="97"/>
      <c r="J64" s="97"/>
      <c r="K64" s="97"/>
    </row>
    <row r="65" spans="2:11">
      <c r="B65" s="97"/>
      <c r="C65" s="97"/>
      <c r="D65" s="97"/>
      <c r="E65" s="97"/>
      <c r="F65" s="97"/>
      <c r="G65" s="97"/>
      <c r="H65" s="97"/>
      <c r="I65" s="97"/>
      <c r="J65" s="97"/>
      <c r="K65" s="97"/>
    </row>
    <row r="66" spans="2:11">
      <c r="B66" s="97"/>
      <c r="C66" s="97"/>
      <c r="D66" s="97"/>
      <c r="E66" s="97"/>
      <c r="F66" s="97"/>
      <c r="G66" s="97"/>
      <c r="H66" s="97"/>
      <c r="I66" s="97"/>
      <c r="J66" s="97"/>
      <c r="K66" s="97"/>
    </row>
    <row r="67" spans="2:11">
      <c r="B67" s="97"/>
      <c r="C67" s="97"/>
      <c r="D67" s="97"/>
      <c r="E67" s="97"/>
      <c r="F67" s="97"/>
      <c r="G67" s="97"/>
      <c r="H67" s="97"/>
      <c r="I67" s="97"/>
      <c r="J67" s="97"/>
      <c r="K67" s="97"/>
    </row>
    <row r="68" spans="2:11">
      <c r="B68" s="97"/>
      <c r="C68" s="97"/>
      <c r="D68" s="97"/>
      <c r="E68" s="97"/>
      <c r="F68" s="97"/>
      <c r="G68" s="97"/>
      <c r="H68" s="97"/>
      <c r="I68" s="97"/>
      <c r="J68" s="97"/>
      <c r="K68" s="97"/>
    </row>
    <row r="69" spans="2:11">
      <c r="B69" s="97"/>
      <c r="C69" s="97"/>
      <c r="D69" s="97"/>
      <c r="E69" s="97"/>
      <c r="F69" s="97"/>
      <c r="G69" s="97"/>
      <c r="H69" s="97"/>
      <c r="I69" s="97"/>
      <c r="J69" s="97"/>
      <c r="K69" s="97"/>
    </row>
    <row r="70" spans="2:11">
      <c r="B70" s="97"/>
      <c r="C70" s="97"/>
      <c r="D70" s="97"/>
      <c r="E70" s="97"/>
      <c r="F70" s="97"/>
      <c r="G70" s="97"/>
      <c r="H70" s="97"/>
      <c r="I70" s="97"/>
      <c r="J70" s="97"/>
      <c r="K70" s="97"/>
    </row>
    <row r="71" spans="2:11">
      <c r="B71" s="97"/>
      <c r="C71" s="97"/>
      <c r="D71" s="97"/>
      <c r="E71" s="97"/>
      <c r="F71" s="97"/>
      <c r="G71" s="97"/>
      <c r="H71" s="97"/>
      <c r="I71" s="97"/>
      <c r="J71" s="97"/>
      <c r="K71" s="97"/>
    </row>
    <row r="72" spans="2:11">
      <c r="B72" s="97"/>
      <c r="C72" s="97"/>
      <c r="D72" s="97"/>
      <c r="E72" s="97"/>
      <c r="F72" s="97"/>
      <c r="G72" s="97"/>
      <c r="H72" s="97"/>
      <c r="I72" s="97"/>
      <c r="J72" s="97"/>
      <c r="K72" s="97"/>
    </row>
    <row r="73" spans="2:11">
      <c r="B73" s="97"/>
      <c r="C73" s="97"/>
      <c r="D73" s="97"/>
      <c r="E73" s="97"/>
      <c r="F73" s="97"/>
      <c r="G73" s="97"/>
      <c r="H73" s="97"/>
      <c r="I73" s="97"/>
      <c r="J73" s="97"/>
      <c r="K73" s="97"/>
    </row>
    <row r="74" spans="2:11">
      <c r="B74" s="97"/>
      <c r="C74" s="97"/>
      <c r="D74" s="97"/>
      <c r="E74" s="97"/>
      <c r="F74" s="97"/>
      <c r="G74" s="97"/>
      <c r="H74" s="97"/>
      <c r="I74" s="97"/>
      <c r="J74" s="97"/>
      <c r="K74" s="97"/>
    </row>
    <row r="75" spans="2:11">
      <c r="B75" s="97"/>
      <c r="C75" s="97"/>
      <c r="D75" s="97"/>
      <c r="E75" s="97"/>
      <c r="F75" s="97"/>
      <c r="G75" s="97"/>
      <c r="H75" s="97"/>
      <c r="I75" s="97"/>
      <c r="J75" s="97"/>
      <c r="K75" s="97"/>
    </row>
    <row r="76" spans="2:11">
      <c r="B76" s="97"/>
      <c r="C76" s="97"/>
      <c r="D76" s="97"/>
      <c r="E76" s="97"/>
      <c r="F76" s="97"/>
      <c r="G76" s="97"/>
      <c r="H76" s="97"/>
      <c r="I76" s="97"/>
      <c r="J76" s="97"/>
      <c r="K76" s="97"/>
    </row>
    <row r="77" spans="2:11">
      <c r="B77" s="97"/>
      <c r="C77" s="97"/>
      <c r="D77" s="97"/>
      <c r="E77" s="97"/>
      <c r="F77" s="97"/>
      <c r="G77" s="97"/>
      <c r="H77" s="97"/>
      <c r="I77" s="97"/>
      <c r="J77" s="97"/>
      <c r="K77" s="97"/>
    </row>
    <row r="78" spans="2:11">
      <c r="B78" s="97"/>
      <c r="C78" s="97"/>
      <c r="D78" s="97"/>
      <c r="E78" s="97"/>
      <c r="F78" s="97"/>
      <c r="G78" s="97"/>
      <c r="H78" s="97"/>
      <c r="I78" s="97"/>
      <c r="J78" s="97"/>
      <c r="K78" s="97"/>
    </row>
    <row r="79" spans="2:11">
      <c r="B79" s="97"/>
      <c r="C79" s="97"/>
      <c r="D79" s="97"/>
      <c r="E79" s="97"/>
      <c r="F79" s="97"/>
      <c r="G79" s="97"/>
      <c r="H79" s="97"/>
      <c r="I79" s="97"/>
      <c r="J79" s="97"/>
      <c r="K79" s="97"/>
    </row>
    <row r="80" spans="2:11">
      <c r="B80" s="97"/>
      <c r="C80" s="97"/>
      <c r="D80" s="97"/>
      <c r="E80" s="97"/>
      <c r="F80" s="97"/>
      <c r="G80" s="97"/>
      <c r="H80" s="97"/>
      <c r="I80" s="97"/>
      <c r="J80" s="97"/>
      <c r="K80" s="97"/>
    </row>
    <row r="81" spans="2:11">
      <c r="B81" s="97"/>
      <c r="C81" s="97"/>
      <c r="D81" s="97"/>
      <c r="E81" s="97"/>
      <c r="F81" s="97"/>
      <c r="G81" s="97"/>
      <c r="H81" s="97"/>
      <c r="I81" s="97"/>
      <c r="J81" s="97"/>
      <c r="K81" s="97"/>
    </row>
    <row r="82" spans="2:11">
      <c r="B82" s="97"/>
      <c r="C82" s="97"/>
      <c r="D82" s="97"/>
      <c r="E82" s="97"/>
      <c r="F82" s="97"/>
      <c r="G82" s="97"/>
      <c r="H82" s="97"/>
      <c r="I82" s="97"/>
      <c r="J82" s="97"/>
      <c r="K82" s="97"/>
    </row>
    <row r="83" spans="2:11">
      <c r="B83" s="97"/>
      <c r="C83" s="97"/>
      <c r="D83" s="97"/>
      <c r="E83" s="97"/>
      <c r="F83" s="97"/>
      <c r="G83" s="97"/>
      <c r="H83" s="97"/>
      <c r="I83" s="97"/>
      <c r="J83" s="97"/>
      <c r="K83" s="97"/>
    </row>
    <row r="84" spans="2:11">
      <c r="B84" s="97"/>
      <c r="C84" s="97"/>
      <c r="D84" s="97"/>
      <c r="E84" s="97"/>
      <c r="F84" s="97"/>
      <c r="G84" s="97"/>
      <c r="H84" s="97"/>
      <c r="I84" s="97"/>
      <c r="J84" s="97"/>
      <c r="K84" s="97"/>
    </row>
    <row r="85" spans="2:11">
      <c r="B85" s="97"/>
      <c r="C85" s="97"/>
      <c r="D85" s="97"/>
      <c r="E85" s="97"/>
      <c r="F85" s="97"/>
      <c r="G85" s="97"/>
      <c r="H85" s="97"/>
      <c r="I85" s="97"/>
      <c r="J85" s="97"/>
      <c r="K85" s="97"/>
    </row>
    <row r="86" spans="2:11">
      <c r="B86" s="97"/>
      <c r="C86" s="97"/>
      <c r="D86" s="97"/>
      <c r="E86" s="97"/>
      <c r="F86" s="97"/>
      <c r="G86" s="97"/>
      <c r="H86" s="97"/>
      <c r="I86" s="97"/>
      <c r="J86" s="97"/>
      <c r="K86" s="97"/>
    </row>
    <row r="87" spans="2:11">
      <c r="B87" s="97"/>
      <c r="C87" s="97"/>
      <c r="D87" s="97"/>
      <c r="E87" s="97"/>
      <c r="F87" s="97"/>
      <c r="G87" s="97"/>
      <c r="H87" s="97"/>
      <c r="I87" s="97"/>
      <c r="J87" s="97"/>
      <c r="K87" s="97"/>
    </row>
    <row r="88" spans="2:11">
      <c r="B88" s="97"/>
      <c r="C88" s="97"/>
      <c r="D88" s="97"/>
      <c r="E88" s="97"/>
      <c r="F88" s="97"/>
      <c r="G88" s="97"/>
      <c r="H88" s="97"/>
      <c r="I88" s="97"/>
      <c r="J88" s="97"/>
      <c r="K88" s="97"/>
    </row>
    <row r="89" spans="2:11">
      <c r="B89" s="97"/>
      <c r="C89" s="97"/>
      <c r="D89" s="97"/>
      <c r="E89" s="97"/>
      <c r="F89" s="97"/>
      <c r="G89" s="97"/>
      <c r="H89" s="97"/>
      <c r="I89" s="97"/>
      <c r="J89" s="97"/>
      <c r="K89" s="97"/>
    </row>
    <row r="90" spans="2:11">
      <c r="B90" s="97"/>
      <c r="C90" s="97"/>
      <c r="D90" s="97"/>
      <c r="E90" s="97"/>
      <c r="F90" s="97"/>
      <c r="G90" s="97"/>
      <c r="H90" s="97"/>
      <c r="I90" s="97"/>
      <c r="J90" s="97"/>
      <c r="K90" s="97"/>
    </row>
    <row r="91" spans="2:11">
      <c r="B91" s="97"/>
      <c r="C91" s="97"/>
      <c r="D91" s="97"/>
      <c r="E91" s="97"/>
      <c r="F91" s="97"/>
      <c r="G91" s="97"/>
      <c r="H91" s="97"/>
      <c r="I91" s="97"/>
      <c r="J91" s="97"/>
      <c r="K91" s="97"/>
    </row>
    <row r="92" spans="2:11">
      <c r="B92" s="97"/>
      <c r="C92" s="97"/>
      <c r="D92" s="97"/>
      <c r="E92" s="97"/>
      <c r="F92" s="97"/>
      <c r="G92" s="97"/>
      <c r="H92" s="97"/>
      <c r="I92" s="97"/>
      <c r="J92" s="97"/>
      <c r="K92" s="97"/>
    </row>
    <row r="93" spans="2:11">
      <c r="B93" s="97"/>
      <c r="C93" s="97"/>
      <c r="D93" s="97"/>
      <c r="E93" s="97"/>
      <c r="F93" s="97"/>
      <c r="G93" s="97"/>
      <c r="H93" s="97"/>
      <c r="I93" s="97"/>
      <c r="J93" s="97"/>
      <c r="K93" s="97"/>
    </row>
    <row r="94" spans="2:11">
      <c r="B94" s="97"/>
      <c r="C94" s="97"/>
      <c r="D94" s="97"/>
      <c r="E94" s="97"/>
      <c r="F94" s="97"/>
      <c r="G94" s="97"/>
      <c r="H94" s="97"/>
      <c r="I94" s="97"/>
      <c r="J94" s="97"/>
      <c r="K94" s="97"/>
    </row>
    <row r="95" spans="2:11">
      <c r="B95" s="97"/>
      <c r="C95" s="97"/>
      <c r="D95" s="97"/>
      <c r="E95" s="97"/>
      <c r="F95" s="97"/>
      <c r="G95" s="97"/>
      <c r="H95" s="97"/>
      <c r="I95" s="97"/>
      <c r="J95" s="97"/>
      <c r="K95" s="97"/>
    </row>
    <row r="96" spans="2:11">
      <c r="B96" s="97"/>
      <c r="C96" s="97"/>
      <c r="D96" s="97"/>
      <c r="E96" s="97"/>
      <c r="F96" s="97"/>
      <c r="G96" s="97"/>
      <c r="H96" s="97"/>
      <c r="I96" s="97"/>
      <c r="J96" s="97"/>
      <c r="K96" s="97"/>
    </row>
    <row r="97" spans="2:11">
      <c r="B97" s="97"/>
      <c r="C97" s="97"/>
      <c r="D97" s="97"/>
      <c r="E97" s="97"/>
      <c r="F97" s="97"/>
      <c r="G97" s="97"/>
      <c r="H97" s="97"/>
      <c r="I97" s="97"/>
      <c r="J97" s="97"/>
      <c r="K97" s="97"/>
    </row>
    <row r="98" spans="2:11">
      <c r="B98" s="97"/>
      <c r="C98" s="97"/>
      <c r="D98" s="97"/>
      <c r="E98" s="97"/>
      <c r="F98" s="97"/>
      <c r="G98" s="97"/>
      <c r="H98" s="97"/>
      <c r="I98" s="97"/>
      <c r="J98" s="97"/>
      <c r="K98" s="97"/>
    </row>
    <row r="99" spans="2:11">
      <c r="B99" s="97"/>
      <c r="C99" s="97"/>
      <c r="D99" s="97"/>
      <c r="E99" s="97"/>
      <c r="F99" s="97"/>
      <c r="G99" s="97"/>
      <c r="H99" s="97"/>
      <c r="I99" s="97"/>
      <c r="J99" s="97"/>
      <c r="K99" s="97"/>
    </row>
    <row r="100" spans="2:11">
      <c r="B100" s="97"/>
      <c r="C100" s="97"/>
      <c r="D100" s="97"/>
      <c r="E100" s="97"/>
      <c r="F100" s="97"/>
      <c r="G100" s="97"/>
      <c r="H100" s="97"/>
      <c r="I100" s="97"/>
      <c r="J100" s="97"/>
      <c r="K100" s="97"/>
    </row>
    <row r="101" spans="2:11">
      <c r="B101" s="97"/>
      <c r="C101" s="97"/>
      <c r="D101" s="97"/>
      <c r="E101" s="97"/>
      <c r="F101" s="97"/>
      <c r="G101" s="97"/>
      <c r="H101" s="97"/>
      <c r="I101" s="97"/>
      <c r="J101" s="97"/>
      <c r="K101" s="97"/>
    </row>
    <row r="102" spans="2:11">
      <c r="B102" s="97"/>
      <c r="C102" s="97"/>
      <c r="D102" s="97"/>
      <c r="E102" s="97"/>
      <c r="F102" s="97"/>
      <c r="G102" s="97"/>
      <c r="H102" s="97"/>
      <c r="I102" s="97"/>
      <c r="J102" s="97"/>
      <c r="K102" s="97"/>
    </row>
    <row r="103" spans="2:11">
      <c r="B103" s="97"/>
      <c r="C103" s="97"/>
      <c r="D103" s="97"/>
      <c r="E103" s="97"/>
      <c r="F103" s="97"/>
      <c r="G103" s="97"/>
      <c r="H103" s="97"/>
      <c r="I103" s="97"/>
      <c r="J103" s="97"/>
      <c r="K103" s="97"/>
    </row>
    <row r="104" spans="2:11">
      <c r="B104" s="97"/>
      <c r="C104" s="97"/>
      <c r="D104" s="97"/>
      <c r="E104" s="97"/>
      <c r="F104" s="97"/>
      <c r="G104" s="97"/>
      <c r="H104" s="97"/>
      <c r="I104" s="97"/>
      <c r="J104" s="97"/>
      <c r="K104" s="97"/>
    </row>
    <row r="105" spans="2:11">
      <c r="B105" s="97"/>
      <c r="C105" s="97"/>
      <c r="D105" s="97"/>
      <c r="E105" s="97"/>
      <c r="F105" s="97"/>
      <c r="G105" s="97"/>
      <c r="H105" s="97"/>
      <c r="I105" s="97"/>
      <c r="J105" s="97"/>
      <c r="K105" s="97"/>
    </row>
    <row r="106" spans="2:11">
      <c r="B106" s="97"/>
      <c r="C106" s="97"/>
      <c r="D106" s="97"/>
      <c r="E106" s="97"/>
      <c r="F106" s="97"/>
      <c r="G106" s="97"/>
      <c r="H106" s="97"/>
      <c r="I106" s="97"/>
      <c r="J106" s="97"/>
      <c r="K106" s="97"/>
    </row>
    <row r="107" spans="2:11">
      <c r="B107" s="97"/>
      <c r="C107" s="97"/>
      <c r="D107" s="97"/>
      <c r="E107" s="97"/>
      <c r="F107" s="97"/>
      <c r="G107" s="97"/>
      <c r="H107" s="97"/>
      <c r="I107" s="97"/>
      <c r="J107" s="97"/>
      <c r="K107" s="97"/>
    </row>
    <row r="108" spans="2:11">
      <c r="B108" s="97"/>
      <c r="C108" s="97"/>
      <c r="D108" s="97"/>
      <c r="E108" s="97"/>
      <c r="F108" s="97"/>
      <c r="G108" s="97"/>
      <c r="H108" s="97"/>
      <c r="I108" s="97"/>
      <c r="J108" s="97"/>
      <c r="K108" s="97"/>
    </row>
    <row r="109" spans="2:11">
      <c r="B109" s="97"/>
      <c r="C109" s="97"/>
      <c r="D109" s="97"/>
      <c r="E109" s="97"/>
      <c r="F109" s="97"/>
      <c r="G109" s="97"/>
      <c r="H109" s="97"/>
      <c r="I109" s="97"/>
      <c r="J109" s="97"/>
      <c r="K109" s="9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169</v>
      </c>
      <c r="C1" s="76" t="s" vm="1">
        <v>236</v>
      </c>
    </row>
    <row r="2" spans="2:47">
      <c r="B2" s="56" t="s">
        <v>168</v>
      </c>
      <c r="C2" s="76" t="s">
        <v>237</v>
      </c>
    </row>
    <row r="3" spans="2:47">
      <c r="B3" s="56" t="s">
        <v>170</v>
      </c>
      <c r="C3" s="76" t="s">
        <v>238</v>
      </c>
    </row>
    <row r="4" spans="2:47">
      <c r="B4" s="56" t="s">
        <v>171</v>
      </c>
      <c r="C4" s="76">
        <v>2112</v>
      </c>
    </row>
    <row r="6" spans="2:47" ht="26.25" customHeight="1">
      <c r="B6" s="174" t="s">
        <v>206</v>
      </c>
      <c r="C6" s="175"/>
      <c r="D6" s="176"/>
    </row>
    <row r="7" spans="2:47" s="3" customFormat="1" ht="33">
      <c r="B7" s="59" t="s">
        <v>106</v>
      </c>
      <c r="C7" s="64" t="s">
        <v>97</v>
      </c>
      <c r="D7" s="65" t="s">
        <v>96</v>
      </c>
    </row>
    <row r="8" spans="2:47" s="3" customFormat="1">
      <c r="B8" s="15"/>
      <c r="C8" s="32" t="s">
        <v>225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97"/>
      <c r="C10" s="97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97"/>
      <c r="D11" s="97"/>
    </row>
    <row r="12" spans="2:47">
      <c r="B12" s="95" t="s">
        <v>235</v>
      </c>
      <c r="C12" s="97"/>
      <c r="D12" s="9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95" t="s">
        <v>102</v>
      </c>
      <c r="C13" s="97"/>
      <c r="D13" s="9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95" t="s">
        <v>220</v>
      </c>
      <c r="C14" s="97"/>
      <c r="D14" s="97"/>
    </row>
    <row r="15" spans="2:47">
      <c r="B15" s="95" t="s">
        <v>230</v>
      </c>
      <c r="C15" s="97"/>
      <c r="D15" s="9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7"/>
      <c r="C16" s="97"/>
      <c r="D16" s="9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7"/>
      <c r="C17" s="97"/>
      <c r="D17" s="97"/>
    </row>
    <row r="18" spans="2:4">
      <c r="B18" s="97"/>
      <c r="C18" s="97"/>
      <c r="D18" s="97"/>
    </row>
    <row r="19" spans="2:4">
      <c r="B19" s="97"/>
      <c r="C19" s="97"/>
      <c r="D19" s="97"/>
    </row>
    <row r="20" spans="2:4">
      <c r="B20" s="97"/>
      <c r="C20" s="97"/>
      <c r="D20" s="97"/>
    </row>
    <row r="21" spans="2:4">
      <c r="B21" s="97"/>
      <c r="C21" s="97"/>
      <c r="D21" s="97"/>
    </row>
    <row r="22" spans="2:4">
      <c r="B22" s="97"/>
      <c r="C22" s="97"/>
      <c r="D22" s="97"/>
    </row>
    <row r="23" spans="2:4">
      <c r="B23" s="97"/>
      <c r="C23" s="97"/>
      <c r="D23" s="97"/>
    </row>
    <row r="24" spans="2:4">
      <c r="B24" s="97"/>
      <c r="C24" s="97"/>
      <c r="D24" s="97"/>
    </row>
    <row r="25" spans="2:4">
      <c r="B25" s="97"/>
      <c r="C25" s="97"/>
      <c r="D25" s="97"/>
    </row>
    <row r="26" spans="2:4">
      <c r="B26" s="97"/>
      <c r="C26" s="97"/>
      <c r="D26" s="97"/>
    </row>
    <row r="27" spans="2:4">
      <c r="B27" s="97"/>
      <c r="C27" s="97"/>
      <c r="D27" s="97"/>
    </row>
    <row r="28" spans="2:4">
      <c r="B28" s="97"/>
      <c r="C28" s="97"/>
      <c r="D28" s="97"/>
    </row>
    <row r="29" spans="2:4">
      <c r="B29" s="97"/>
      <c r="C29" s="97"/>
      <c r="D29" s="97"/>
    </row>
    <row r="30" spans="2:4">
      <c r="B30" s="97"/>
      <c r="C30" s="97"/>
      <c r="D30" s="97"/>
    </row>
    <row r="31" spans="2:4">
      <c r="B31" s="97"/>
      <c r="C31" s="97"/>
      <c r="D31" s="97"/>
    </row>
    <row r="32" spans="2:4">
      <c r="B32" s="97"/>
      <c r="C32" s="97"/>
      <c r="D32" s="97"/>
    </row>
    <row r="33" spans="2:4">
      <c r="B33" s="97"/>
      <c r="C33" s="97"/>
      <c r="D33" s="97"/>
    </row>
    <row r="34" spans="2:4">
      <c r="B34" s="97"/>
      <c r="C34" s="97"/>
      <c r="D34" s="97"/>
    </row>
    <row r="35" spans="2:4">
      <c r="B35" s="97"/>
      <c r="C35" s="97"/>
      <c r="D35" s="97"/>
    </row>
    <row r="36" spans="2:4">
      <c r="B36" s="97"/>
      <c r="C36" s="97"/>
      <c r="D36" s="97"/>
    </row>
    <row r="37" spans="2:4">
      <c r="B37" s="97"/>
      <c r="C37" s="97"/>
      <c r="D37" s="97"/>
    </row>
    <row r="38" spans="2:4">
      <c r="B38" s="97"/>
      <c r="C38" s="97"/>
      <c r="D38" s="97"/>
    </row>
    <row r="39" spans="2:4">
      <c r="B39" s="97"/>
      <c r="C39" s="97"/>
      <c r="D39" s="97"/>
    </row>
    <row r="40" spans="2:4">
      <c r="B40" s="97"/>
      <c r="C40" s="97"/>
      <c r="D40" s="97"/>
    </row>
    <row r="41" spans="2:4">
      <c r="B41" s="97"/>
      <c r="C41" s="97"/>
      <c r="D41" s="97"/>
    </row>
    <row r="42" spans="2:4">
      <c r="B42" s="97"/>
      <c r="C42" s="97"/>
      <c r="D42" s="97"/>
    </row>
    <row r="43" spans="2:4">
      <c r="B43" s="97"/>
      <c r="C43" s="97"/>
      <c r="D43" s="97"/>
    </row>
    <row r="44" spans="2:4">
      <c r="B44" s="97"/>
      <c r="C44" s="97"/>
      <c r="D44" s="97"/>
    </row>
    <row r="45" spans="2:4">
      <c r="B45" s="97"/>
      <c r="C45" s="97"/>
      <c r="D45" s="97"/>
    </row>
    <row r="46" spans="2:4">
      <c r="B46" s="97"/>
      <c r="C46" s="97"/>
      <c r="D46" s="97"/>
    </row>
    <row r="47" spans="2:4">
      <c r="B47" s="97"/>
      <c r="C47" s="97"/>
      <c r="D47" s="97"/>
    </row>
    <row r="48" spans="2:4">
      <c r="B48" s="97"/>
      <c r="C48" s="97"/>
      <c r="D48" s="97"/>
    </row>
    <row r="49" spans="2:4">
      <c r="B49" s="97"/>
      <c r="C49" s="97"/>
      <c r="D49" s="97"/>
    </row>
    <row r="50" spans="2:4">
      <c r="B50" s="97"/>
      <c r="C50" s="97"/>
      <c r="D50" s="97"/>
    </row>
    <row r="51" spans="2:4">
      <c r="B51" s="97"/>
      <c r="C51" s="97"/>
      <c r="D51" s="97"/>
    </row>
    <row r="52" spans="2:4">
      <c r="B52" s="97"/>
      <c r="C52" s="97"/>
      <c r="D52" s="97"/>
    </row>
    <row r="53" spans="2:4">
      <c r="B53" s="97"/>
      <c r="C53" s="97"/>
      <c r="D53" s="97"/>
    </row>
    <row r="54" spans="2:4">
      <c r="B54" s="97"/>
      <c r="C54" s="97"/>
      <c r="D54" s="97"/>
    </row>
    <row r="55" spans="2:4">
      <c r="B55" s="97"/>
      <c r="C55" s="97"/>
      <c r="D55" s="97"/>
    </row>
    <row r="56" spans="2:4">
      <c r="B56" s="97"/>
      <c r="C56" s="97"/>
      <c r="D56" s="97"/>
    </row>
    <row r="57" spans="2:4">
      <c r="B57" s="97"/>
      <c r="C57" s="97"/>
      <c r="D57" s="97"/>
    </row>
    <row r="58" spans="2:4">
      <c r="B58" s="97"/>
      <c r="C58" s="97"/>
      <c r="D58" s="97"/>
    </row>
    <row r="59" spans="2:4">
      <c r="B59" s="97"/>
      <c r="C59" s="97"/>
      <c r="D59" s="97"/>
    </row>
    <row r="60" spans="2:4">
      <c r="B60" s="97"/>
      <c r="C60" s="97"/>
      <c r="D60" s="97"/>
    </row>
    <row r="61" spans="2:4">
      <c r="B61" s="97"/>
      <c r="C61" s="97"/>
      <c r="D61" s="97"/>
    </row>
    <row r="62" spans="2:4">
      <c r="B62" s="97"/>
      <c r="C62" s="97"/>
      <c r="D62" s="97"/>
    </row>
    <row r="63" spans="2:4">
      <c r="B63" s="97"/>
      <c r="C63" s="97"/>
      <c r="D63" s="97"/>
    </row>
    <row r="64" spans="2:4">
      <c r="B64" s="97"/>
      <c r="C64" s="97"/>
      <c r="D64" s="97"/>
    </row>
    <row r="65" spans="2:4">
      <c r="B65" s="97"/>
      <c r="C65" s="97"/>
      <c r="D65" s="97"/>
    </row>
    <row r="66" spans="2:4">
      <c r="B66" s="97"/>
      <c r="C66" s="97"/>
      <c r="D66" s="97"/>
    </row>
    <row r="67" spans="2:4">
      <c r="B67" s="97"/>
      <c r="C67" s="97"/>
      <c r="D67" s="97"/>
    </row>
    <row r="68" spans="2:4">
      <c r="B68" s="97"/>
      <c r="C68" s="97"/>
      <c r="D68" s="97"/>
    </row>
    <row r="69" spans="2:4">
      <c r="B69" s="97"/>
      <c r="C69" s="97"/>
      <c r="D69" s="97"/>
    </row>
    <row r="70" spans="2:4">
      <c r="B70" s="97"/>
      <c r="C70" s="97"/>
      <c r="D70" s="97"/>
    </row>
    <row r="71" spans="2:4">
      <c r="B71" s="97"/>
      <c r="C71" s="97"/>
      <c r="D71" s="97"/>
    </row>
    <row r="72" spans="2:4">
      <c r="B72" s="97"/>
      <c r="C72" s="97"/>
      <c r="D72" s="97"/>
    </row>
    <row r="73" spans="2:4">
      <c r="B73" s="97"/>
      <c r="C73" s="97"/>
      <c r="D73" s="97"/>
    </row>
    <row r="74" spans="2:4">
      <c r="B74" s="97"/>
      <c r="C74" s="97"/>
      <c r="D74" s="97"/>
    </row>
    <row r="75" spans="2:4">
      <c r="B75" s="97"/>
      <c r="C75" s="97"/>
      <c r="D75" s="97"/>
    </row>
    <row r="76" spans="2:4">
      <c r="B76" s="97"/>
      <c r="C76" s="97"/>
      <c r="D76" s="97"/>
    </row>
    <row r="77" spans="2:4">
      <c r="B77" s="97"/>
      <c r="C77" s="97"/>
      <c r="D77" s="97"/>
    </row>
    <row r="78" spans="2:4">
      <c r="B78" s="97"/>
      <c r="C78" s="97"/>
      <c r="D78" s="97"/>
    </row>
    <row r="79" spans="2:4">
      <c r="B79" s="97"/>
      <c r="C79" s="97"/>
      <c r="D79" s="97"/>
    </row>
    <row r="80" spans="2:4">
      <c r="B80" s="97"/>
      <c r="C80" s="97"/>
      <c r="D80" s="97"/>
    </row>
    <row r="81" spans="2:4">
      <c r="B81" s="97"/>
      <c r="C81" s="97"/>
      <c r="D81" s="97"/>
    </row>
    <row r="82" spans="2:4">
      <c r="B82" s="97"/>
      <c r="C82" s="97"/>
      <c r="D82" s="97"/>
    </row>
    <row r="83" spans="2:4">
      <c r="B83" s="97"/>
      <c r="C83" s="97"/>
      <c r="D83" s="97"/>
    </row>
    <row r="84" spans="2:4">
      <c r="B84" s="97"/>
      <c r="C84" s="97"/>
      <c r="D84" s="97"/>
    </row>
    <row r="85" spans="2:4">
      <c r="B85" s="97"/>
      <c r="C85" s="97"/>
      <c r="D85" s="97"/>
    </row>
    <row r="86" spans="2:4">
      <c r="B86" s="97"/>
      <c r="C86" s="97"/>
      <c r="D86" s="97"/>
    </row>
    <row r="87" spans="2:4">
      <c r="B87" s="97"/>
      <c r="C87" s="97"/>
      <c r="D87" s="97"/>
    </row>
    <row r="88" spans="2:4">
      <c r="B88" s="97"/>
      <c r="C88" s="97"/>
      <c r="D88" s="97"/>
    </row>
    <row r="89" spans="2:4">
      <c r="B89" s="97"/>
      <c r="C89" s="97"/>
      <c r="D89" s="97"/>
    </row>
    <row r="90" spans="2:4">
      <c r="B90" s="97"/>
      <c r="C90" s="97"/>
      <c r="D90" s="97"/>
    </row>
    <row r="91" spans="2:4">
      <c r="B91" s="97"/>
      <c r="C91" s="97"/>
      <c r="D91" s="97"/>
    </row>
    <row r="92" spans="2:4">
      <c r="B92" s="97"/>
      <c r="C92" s="97"/>
      <c r="D92" s="97"/>
    </row>
    <row r="93" spans="2:4">
      <c r="B93" s="97"/>
      <c r="C93" s="97"/>
      <c r="D93" s="97"/>
    </row>
    <row r="94" spans="2:4">
      <c r="B94" s="97"/>
      <c r="C94" s="97"/>
      <c r="D94" s="97"/>
    </row>
    <row r="95" spans="2:4">
      <c r="B95" s="97"/>
      <c r="C95" s="97"/>
      <c r="D95" s="97"/>
    </row>
    <row r="96" spans="2:4">
      <c r="B96" s="97"/>
      <c r="C96" s="97"/>
      <c r="D96" s="97"/>
    </row>
    <row r="97" spans="2:4">
      <c r="B97" s="97"/>
      <c r="C97" s="97"/>
      <c r="D97" s="97"/>
    </row>
    <row r="98" spans="2:4">
      <c r="B98" s="97"/>
      <c r="C98" s="97"/>
      <c r="D98" s="97"/>
    </row>
    <row r="99" spans="2:4">
      <c r="B99" s="97"/>
      <c r="C99" s="97"/>
      <c r="D99" s="97"/>
    </row>
    <row r="100" spans="2:4">
      <c r="B100" s="97"/>
      <c r="C100" s="97"/>
      <c r="D100" s="97"/>
    </row>
    <row r="101" spans="2:4">
      <c r="B101" s="97"/>
      <c r="C101" s="97"/>
      <c r="D101" s="97"/>
    </row>
    <row r="102" spans="2:4">
      <c r="B102" s="97"/>
      <c r="C102" s="97"/>
      <c r="D102" s="97"/>
    </row>
    <row r="103" spans="2:4">
      <c r="B103" s="97"/>
      <c r="C103" s="97"/>
      <c r="D103" s="97"/>
    </row>
    <row r="104" spans="2:4">
      <c r="B104" s="97"/>
      <c r="C104" s="97"/>
      <c r="D104" s="97"/>
    </row>
    <row r="105" spans="2:4">
      <c r="B105" s="97"/>
      <c r="C105" s="97"/>
      <c r="D105" s="97"/>
    </row>
    <row r="106" spans="2:4">
      <c r="B106" s="97"/>
      <c r="C106" s="97"/>
      <c r="D106" s="97"/>
    </row>
    <row r="107" spans="2:4">
      <c r="B107" s="97"/>
      <c r="C107" s="97"/>
      <c r="D107" s="97"/>
    </row>
    <row r="108" spans="2:4">
      <c r="B108" s="97"/>
      <c r="C108" s="97"/>
      <c r="D108" s="97"/>
    </row>
    <row r="109" spans="2:4">
      <c r="B109" s="97"/>
      <c r="C109" s="97"/>
      <c r="D109" s="97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5:C1048576 AH28:XFD29 D1:XFD27 D30:XFD1048576 D28:AF29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2112</v>
      </c>
    </row>
    <row r="6" spans="2:18" ht="26.25" customHeight="1">
      <c r="B6" s="174" t="s">
        <v>209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2" t="s">
        <v>106</v>
      </c>
      <c r="C7" s="30" t="s">
        <v>38</v>
      </c>
      <c r="D7" s="30" t="s">
        <v>50</v>
      </c>
      <c r="E7" s="30" t="s">
        <v>15</v>
      </c>
      <c r="F7" s="30" t="s">
        <v>51</v>
      </c>
      <c r="G7" s="30" t="s">
        <v>92</v>
      </c>
      <c r="H7" s="30" t="s">
        <v>18</v>
      </c>
      <c r="I7" s="30" t="s">
        <v>91</v>
      </c>
      <c r="J7" s="30" t="s">
        <v>17</v>
      </c>
      <c r="K7" s="30" t="s">
        <v>207</v>
      </c>
      <c r="L7" s="30" t="s">
        <v>227</v>
      </c>
      <c r="M7" s="30" t="s">
        <v>208</v>
      </c>
      <c r="N7" s="30" t="s">
        <v>48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235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102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220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230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42" t="s">
        <v>169</v>
      </c>
      <c r="C1" s="143" t="s" vm="1">
        <v>236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2:13">
      <c r="B2" s="142" t="s">
        <v>168</v>
      </c>
      <c r="C2" s="143" t="s">
        <v>237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2:13">
      <c r="B3" s="142" t="s">
        <v>170</v>
      </c>
      <c r="C3" s="143" t="s">
        <v>238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2:13">
      <c r="B4" s="142" t="s">
        <v>171</v>
      </c>
      <c r="C4" s="143">
        <v>2112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6" spans="2:13" ht="26.25" customHeight="1">
      <c r="B6" s="163" t="s">
        <v>198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31"/>
    </row>
    <row r="7" spans="2:13" s="3" customFormat="1" ht="63">
      <c r="B7" s="136" t="s">
        <v>105</v>
      </c>
      <c r="C7" s="137" t="s">
        <v>38</v>
      </c>
      <c r="D7" s="137" t="s">
        <v>107</v>
      </c>
      <c r="E7" s="137" t="s">
        <v>15</v>
      </c>
      <c r="F7" s="137" t="s">
        <v>51</v>
      </c>
      <c r="G7" s="137" t="s">
        <v>91</v>
      </c>
      <c r="H7" s="137" t="s">
        <v>17</v>
      </c>
      <c r="I7" s="137" t="s">
        <v>19</v>
      </c>
      <c r="J7" s="137" t="s">
        <v>49</v>
      </c>
      <c r="K7" s="137" t="s">
        <v>172</v>
      </c>
      <c r="L7" s="137" t="s">
        <v>173</v>
      </c>
      <c r="M7" s="132"/>
    </row>
    <row r="8" spans="2:13" s="3" customFormat="1" ht="28.5" customHeight="1">
      <c r="B8" s="138"/>
      <c r="C8" s="139"/>
      <c r="D8" s="139"/>
      <c r="E8" s="139"/>
      <c r="F8" s="139"/>
      <c r="G8" s="139"/>
      <c r="H8" s="139" t="s">
        <v>20</v>
      </c>
      <c r="I8" s="139" t="s">
        <v>20</v>
      </c>
      <c r="J8" s="139" t="s">
        <v>225</v>
      </c>
      <c r="K8" s="139" t="s">
        <v>20</v>
      </c>
      <c r="L8" s="139" t="s">
        <v>20</v>
      </c>
      <c r="M8" s="134"/>
    </row>
    <row r="9" spans="2:13" s="4" customFormat="1" ht="18" customHeight="1">
      <c r="B9" s="140"/>
      <c r="C9" s="141" t="s">
        <v>1</v>
      </c>
      <c r="D9" s="141" t="s">
        <v>2</v>
      </c>
      <c r="E9" s="141" t="s">
        <v>3</v>
      </c>
      <c r="F9" s="141" t="s">
        <v>4</v>
      </c>
      <c r="G9" s="141" t="s">
        <v>5</v>
      </c>
      <c r="H9" s="141" t="s">
        <v>6</v>
      </c>
      <c r="I9" s="141" t="s">
        <v>7</v>
      </c>
      <c r="J9" s="141" t="s">
        <v>8</v>
      </c>
      <c r="K9" s="141" t="s">
        <v>9</v>
      </c>
      <c r="L9" s="141" t="s">
        <v>10</v>
      </c>
      <c r="M9" s="135"/>
    </row>
    <row r="10" spans="2:13" s="4" customFormat="1" ht="18" customHeight="1">
      <c r="B10" s="155" t="s">
        <v>37</v>
      </c>
      <c r="C10" s="156"/>
      <c r="D10" s="156"/>
      <c r="E10" s="156"/>
      <c r="F10" s="156"/>
      <c r="G10" s="156"/>
      <c r="H10" s="156"/>
      <c r="I10" s="156"/>
      <c r="J10" s="157">
        <v>20483.068719999999</v>
      </c>
      <c r="K10" s="158">
        <v>1</v>
      </c>
      <c r="L10" s="158">
        <v>5.1929672955774074E-2</v>
      </c>
      <c r="M10" s="135"/>
    </row>
    <row r="11" spans="2:13">
      <c r="B11" s="155" t="s">
        <v>219</v>
      </c>
      <c r="C11" s="156"/>
      <c r="D11" s="156"/>
      <c r="E11" s="156"/>
      <c r="F11" s="156"/>
      <c r="G11" s="156"/>
      <c r="H11" s="156"/>
      <c r="I11" s="156"/>
      <c r="J11" s="157">
        <v>20483.068719999999</v>
      </c>
      <c r="K11" s="158">
        <v>1</v>
      </c>
      <c r="L11" s="158">
        <v>5.1929672955774074E-2</v>
      </c>
      <c r="M11" s="131"/>
    </row>
    <row r="12" spans="2:13">
      <c r="B12" s="159" t="s">
        <v>35</v>
      </c>
      <c r="C12" s="144"/>
      <c r="D12" s="144"/>
      <c r="E12" s="144"/>
      <c r="F12" s="144"/>
      <c r="G12" s="144"/>
      <c r="H12" s="144"/>
      <c r="I12" s="144"/>
      <c r="J12" s="147">
        <v>19356</v>
      </c>
      <c r="K12" s="148">
        <v>0.94497559250487151</v>
      </c>
      <c r="L12" s="148">
        <v>4.9072273469966808E-2</v>
      </c>
      <c r="M12" s="131"/>
    </row>
    <row r="13" spans="2:13">
      <c r="B13" s="154" t="s">
        <v>550</v>
      </c>
      <c r="C13" s="146" t="s">
        <v>551</v>
      </c>
      <c r="D13" s="146">
        <v>10</v>
      </c>
      <c r="E13" s="146" t="s">
        <v>552</v>
      </c>
      <c r="F13" s="146" t="s">
        <v>152</v>
      </c>
      <c r="G13" s="151" t="s">
        <v>154</v>
      </c>
      <c r="H13" s="152">
        <v>0</v>
      </c>
      <c r="I13" s="152">
        <v>0</v>
      </c>
      <c r="J13" s="149">
        <v>19229.68</v>
      </c>
      <c r="K13" s="150">
        <v>0.9388085478238829</v>
      </c>
      <c r="L13" s="150">
        <v>4.8752020856579426E-2</v>
      </c>
      <c r="M13" s="131"/>
    </row>
    <row r="14" spans="2:13">
      <c r="B14" s="154" t="s">
        <v>553</v>
      </c>
      <c r="C14" s="146" t="s">
        <v>554</v>
      </c>
      <c r="D14" s="146">
        <v>26</v>
      </c>
      <c r="E14" s="146" t="s">
        <v>293</v>
      </c>
      <c r="F14" s="146" t="s">
        <v>152</v>
      </c>
      <c r="G14" s="151" t="s">
        <v>154</v>
      </c>
      <c r="H14" s="152">
        <v>0</v>
      </c>
      <c r="I14" s="152">
        <v>0</v>
      </c>
      <c r="J14" s="149">
        <v>126.32</v>
      </c>
      <c r="K14" s="150">
        <v>6.1670446809886014E-3</v>
      </c>
      <c r="L14" s="150">
        <v>3.2025261338738411E-4</v>
      </c>
      <c r="M14" s="131"/>
    </row>
    <row r="15" spans="2:13">
      <c r="B15" s="154"/>
      <c r="C15" s="146"/>
      <c r="D15" s="146"/>
      <c r="E15" s="146"/>
      <c r="F15" s="146"/>
      <c r="G15" s="146"/>
      <c r="H15" s="146"/>
      <c r="I15" s="146"/>
      <c r="J15" s="146"/>
      <c r="K15" s="150"/>
      <c r="L15" s="146"/>
      <c r="M15" s="131"/>
    </row>
    <row r="16" spans="2:13">
      <c r="B16" s="159" t="s">
        <v>36</v>
      </c>
      <c r="C16" s="144"/>
      <c r="D16" s="144"/>
      <c r="E16" s="144"/>
      <c r="F16" s="144"/>
      <c r="G16" s="144"/>
      <c r="H16" s="144"/>
      <c r="I16" s="144"/>
      <c r="J16" s="147">
        <v>1127.0687200000002</v>
      </c>
      <c r="K16" s="148">
        <v>5.5024407495128505E-2</v>
      </c>
      <c r="L16" s="148">
        <v>2.8573994858072669E-3</v>
      </c>
      <c r="M16" s="131"/>
    </row>
    <row r="17" spans="2:13">
      <c r="B17" s="154" t="s">
        <v>550</v>
      </c>
      <c r="C17" s="146" t="s">
        <v>555</v>
      </c>
      <c r="D17" s="146">
        <v>10</v>
      </c>
      <c r="E17" s="146" t="s">
        <v>552</v>
      </c>
      <c r="F17" s="146" t="s">
        <v>152</v>
      </c>
      <c r="G17" s="151" t="s">
        <v>163</v>
      </c>
      <c r="H17" s="152">
        <v>0</v>
      </c>
      <c r="I17" s="152">
        <v>0</v>
      </c>
      <c r="J17" s="149">
        <v>0.124</v>
      </c>
      <c r="K17" s="150">
        <v>6.0537804024903942E-6</v>
      </c>
      <c r="L17" s="150">
        <v>3.1437083644740052E-7</v>
      </c>
      <c r="M17" s="127"/>
    </row>
    <row r="18" spans="2:13">
      <c r="B18" s="154" t="s">
        <v>550</v>
      </c>
      <c r="C18" s="146" t="s">
        <v>556</v>
      </c>
      <c r="D18" s="146">
        <v>10</v>
      </c>
      <c r="E18" s="146" t="s">
        <v>552</v>
      </c>
      <c r="F18" s="146" t="s">
        <v>152</v>
      </c>
      <c r="G18" s="151" t="s">
        <v>153</v>
      </c>
      <c r="H18" s="152">
        <v>0</v>
      </c>
      <c r="I18" s="152">
        <v>0</v>
      </c>
      <c r="J18" s="149">
        <v>1122.2</v>
      </c>
      <c r="K18" s="150">
        <v>5.4786712642538073E-2</v>
      </c>
      <c r="L18" s="150">
        <v>2.8450560698489746E-3</v>
      </c>
      <c r="M18" s="127"/>
    </row>
    <row r="19" spans="2:13">
      <c r="B19" s="154" t="s">
        <v>550</v>
      </c>
      <c r="C19" s="146" t="s">
        <v>557</v>
      </c>
      <c r="D19" s="146">
        <v>10</v>
      </c>
      <c r="E19" s="146" t="s">
        <v>552</v>
      </c>
      <c r="F19" s="146" t="s">
        <v>152</v>
      </c>
      <c r="G19" s="151" t="s">
        <v>155</v>
      </c>
      <c r="H19" s="152">
        <v>0</v>
      </c>
      <c r="I19" s="152">
        <v>0</v>
      </c>
      <c r="J19" s="149">
        <v>0.87003999999999992</v>
      </c>
      <c r="K19" s="150">
        <v>4.247605726921566E-5</v>
      </c>
      <c r="L19" s="150">
        <v>2.2057677624410995E-6</v>
      </c>
      <c r="M19" s="127"/>
    </row>
    <row r="20" spans="2:13">
      <c r="B20" s="154" t="s">
        <v>553</v>
      </c>
      <c r="C20" s="146" t="s">
        <v>558</v>
      </c>
      <c r="D20" s="146">
        <v>26</v>
      </c>
      <c r="E20" s="146" t="s">
        <v>293</v>
      </c>
      <c r="F20" s="146" t="s">
        <v>152</v>
      </c>
      <c r="G20" s="151" t="s">
        <v>156</v>
      </c>
      <c r="H20" s="152">
        <v>0</v>
      </c>
      <c r="I20" s="152">
        <v>0</v>
      </c>
      <c r="J20" s="149">
        <v>1.53464</v>
      </c>
      <c r="K20" s="150">
        <v>7.4922367394176278E-5</v>
      </c>
      <c r="L20" s="150">
        <v>3.8906940358519249E-6</v>
      </c>
      <c r="M20" s="127"/>
    </row>
    <row r="21" spans="2:13">
      <c r="B21" s="154" t="s">
        <v>553</v>
      </c>
      <c r="C21" s="146" t="s">
        <v>559</v>
      </c>
      <c r="D21" s="146">
        <v>26</v>
      </c>
      <c r="E21" s="146" t="s">
        <v>293</v>
      </c>
      <c r="F21" s="146" t="s">
        <v>152</v>
      </c>
      <c r="G21" s="151" t="s">
        <v>163</v>
      </c>
      <c r="H21" s="152">
        <v>0</v>
      </c>
      <c r="I21" s="152">
        <v>0</v>
      </c>
      <c r="J21" s="149">
        <v>7.2319999999999995E-2</v>
      </c>
      <c r="K21" s="150">
        <v>3.5307209573234298E-6</v>
      </c>
      <c r="L21" s="150">
        <v>1.8334918461190326E-7</v>
      </c>
      <c r="M21" s="127"/>
    </row>
    <row r="22" spans="2:13">
      <c r="B22" s="154" t="s">
        <v>553</v>
      </c>
      <c r="C22" s="146" t="s">
        <v>560</v>
      </c>
      <c r="D22" s="146">
        <v>26</v>
      </c>
      <c r="E22" s="146" t="s">
        <v>293</v>
      </c>
      <c r="F22" s="146" t="s">
        <v>152</v>
      </c>
      <c r="G22" s="151" t="s">
        <v>153</v>
      </c>
      <c r="H22" s="152">
        <v>0</v>
      </c>
      <c r="I22" s="152">
        <v>0</v>
      </c>
      <c r="J22" s="149">
        <v>0.12634999999999999</v>
      </c>
      <c r="K22" s="150">
        <v>6.1685093052795265E-6</v>
      </c>
      <c r="L22" s="150">
        <v>3.2032867084781492E-7</v>
      </c>
      <c r="M22" s="127"/>
    </row>
    <row r="23" spans="2:13">
      <c r="B23" s="154" t="s">
        <v>553</v>
      </c>
      <c r="C23" s="146" t="s">
        <v>561</v>
      </c>
      <c r="D23" s="146">
        <v>26</v>
      </c>
      <c r="E23" s="146" t="s">
        <v>293</v>
      </c>
      <c r="F23" s="146" t="s">
        <v>152</v>
      </c>
      <c r="G23" s="151" t="s">
        <v>162</v>
      </c>
      <c r="H23" s="152">
        <v>0</v>
      </c>
      <c r="I23" s="152">
        <v>0</v>
      </c>
      <c r="J23" s="149">
        <v>2.1413699999999998</v>
      </c>
      <c r="K23" s="150">
        <v>1.0454341726194237E-4</v>
      </c>
      <c r="L23" s="150">
        <v>5.4289054680916936E-6</v>
      </c>
      <c r="M23" s="127"/>
    </row>
    <row r="24" spans="2:13">
      <c r="B24" s="145"/>
      <c r="C24" s="146"/>
      <c r="D24" s="146"/>
      <c r="E24" s="146"/>
      <c r="F24" s="146"/>
      <c r="G24" s="146"/>
      <c r="H24" s="146"/>
      <c r="I24" s="146"/>
      <c r="J24" s="146"/>
      <c r="K24" s="150"/>
      <c r="L24" s="146"/>
      <c r="M24" s="127"/>
    </row>
    <row r="25" spans="2:13"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27"/>
    </row>
    <row r="26" spans="2:13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7" spans="2:13">
      <c r="B27" s="153" t="s">
        <v>235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</row>
    <row r="28" spans="2:13">
      <c r="B28" s="153" t="s">
        <v>102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</row>
    <row r="29" spans="2:13">
      <c r="B29" s="153" t="s">
        <v>220</v>
      </c>
      <c r="C29" s="154"/>
      <c r="D29" s="154"/>
      <c r="E29" s="154"/>
      <c r="F29" s="154"/>
      <c r="G29" s="154"/>
      <c r="H29" s="154"/>
      <c r="I29" s="154"/>
      <c r="J29" s="154"/>
      <c r="K29" s="154"/>
      <c r="L29" s="154"/>
    </row>
    <row r="30" spans="2:13">
      <c r="B30" s="153" t="s">
        <v>230</v>
      </c>
      <c r="C30" s="154"/>
      <c r="D30" s="154"/>
      <c r="E30" s="154"/>
      <c r="F30" s="154"/>
      <c r="G30" s="154"/>
      <c r="H30" s="154"/>
      <c r="I30" s="154"/>
      <c r="J30" s="154"/>
      <c r="K30" s="154"/>
      <c r="L30" s="154"/>
    </row>
    <row r="31" spans="2:13"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</row>
    <row r="32" spans="2:13"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</row>
    <row r="33" spans="2:12"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</row>
    <row r="34" spans="2:12"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</row>
    <row r="35" spans="2:12"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</row>
    <row r="36" spans="2:12"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</row>
    <row r="37" spans="2:12"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</row>
    <row r="38" spans="2:12"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</row>
    <row r="39" spans="2:12"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</row>
    <row r="40" spans="2:12"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</row>
    <row r="41" spans="2:12"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</row>
    <row r="42" spans="2:12"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</row>
    <row r="43" spans="2:12"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  <row r="44" spans="2:12"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</row>
    <row r="45" spans="2:12"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</row>
    <row r="46" spans="2:12"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</row>
    <row r="47" spans="2:12"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</row>
    <row r="48" spans="2:12"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</row>
    <row r="49" spans="2:12"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</row>
    <row r="50" spans="2:12"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</row>
    <row r="51" spans="2:12"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</row>
    <row r="52" spans="2:12"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</row>
    <row r="53" spans="2:12"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</row>
    <row r="54" spans="2:12"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</row>
    <row r="55" spans="2:12"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</row>
    <row r="56" spans="2:12"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</row>
    <row r="57" spans="2:12"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</row>
    <row r="58" spans="2:12"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</row>
    <row r="59" spans="2:12"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</row>
    <row r="60" spans="2:12"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</row>
    <row r="61" spans="2:12"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</row>
    <row r="62" spans="2:12"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</row>
    <row r="63" spans="2:12"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</row>
    <row r="64" spans="2:12"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</row>
    <row r="65" spans="2:12"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</row>
    <row r="66" spans="2:12"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</row>
    <row r="67" spans="2:12"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</row>
    <row r="68" spans="2:12"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</row>
    <row r="69" spans="2:12"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</row>
    <row r="70" spans="2:12"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</row>
    <row r="71" spans="2:12"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</row>
    <row r="72" spans="2:12"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</row>
    <row r="73" spans="2:12"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</row>
    <row r="74" spans="2:12"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</row>
    <row r="75" spans="2: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</row>
    <row r="76" spans="2: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</row>
    <row r="77" spans="2: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</row>
    <row r="78" spans="2:12"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</row>
    <row r="79" spans="2:12"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</row>
    <row r="80" spans="2:12"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</row>
    <row r="81" spans="2:12"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</row>
    <row r="82" spans="2:12"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</row>
    <row r="83" spans="2:12"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</row>
    <row r="84" spans="2:12"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</row>
    <row r="85" spans="2:12"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</row>
    <row r="86" spans="2:12"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</row>
    <row r="87" spans="2:12"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</row>
    <row r="88" spans="2:12"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</row>
    <row r="89" spans="2:12"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</row>
    <row r="90" spans="2:12"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</row>
    <row r="91" spans="2:12"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</row>
    <row r="92" spans="2:12"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</row>
    <row r="93" spans="2:12"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</row>
    <row r="94" spans="2:12"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</row>
    <row r="95" spans="2:12"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</row>
    <row r="96" spans="2:12"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</row>
    <row r="97" spans="2:12"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</row>
    <row r="98" spans="2:12"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</row>
    <row r="99" spans="2:12"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</row>
    <row r="100" spans="2:12"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</row>
    <row r="101" spans="2:12"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</row>
    <row r="102" spans="2:12"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</row>
    <row r="103" spans="2:12"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</row>
    <row r="104" spans="2:12"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</row>
    <row r="105" spans="2:12"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</row>
    <row r="106" spans="2:12"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</row>
    <row r="107" spans="2:12"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</row>
    <row r="108" spans="2:12"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</row>
    <row r="109" spans="2:12"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</row>
    <row r="110" spans="2:12"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</row>
    <row r="111" spans="2:12"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</row>
    <row r="112" spans="2:12"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</row>
    <row r="113" spans="2:12"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</row>
    <row r="114" spans="2:12"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</row>
    <row r="115" spans="2:12"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</row>
    <row r="116" spans="2:12"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</row>
    <row r="117" spans="2:12"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</row>
    <row r="118" spans="2:12"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</row>
    <row r="119" spans="2:12"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</row>
    <row r="120" spans="2:12"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</row>
    <row r="121" spans="2:12"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</row>
    <row r="122" spans="2:12"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</row>
    <row r="123" spans="2:12"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</row>
    <row r="124" spans="2:12">
      <c r="B124" s="131"/>
      <c r="C124" s="131"/>
      <c r="D124" s="132"/>
      <c r="E124" s="131"/>
      <c r="F124" s="131"/>
      <c r="G124" s="131"/>
      <c r="H124" s="131"/>
      <c r="I124" s="131"/>
      <c r="J124" s="131"/>
      <c r="K124" s="131"/>
      <c r="L124" s="131"/>
    </row>
    <row r="125" spans="2:12">
      <c r="B125" s="131"/>
      <c r="C125" s="131"/>
      <c r="D125" s="132"/>
      <c r="E125" s="131"/>
      <c r="F125" s="131"/>
      <c r="G125" s="131"/>
      <c r="H125" s="131"/>
      <c r="I125" s="131"/>
      <c r="J125" s="131"/>
      <c r="K125" s="131"/>
      <c r="L125" s="131"/>
    </row>
    <row r="126" spans="2:12">
      <c r="B126" s="131"/>
      <c r="C126" s="131"/>
      <c r="D126" s="132"/>
      <c r="E126" s="131"/>
      <c r="F126" s="131"/>
      <c r="G126" s="131"/>
      <c r="H126" s="131"/>
      <c r="I126" s="131"/>
      <c r="J126" s="131"/>
      <c r="K126" s="131"/>
      <c r="L126" s="131"/>
    </row>
    <row r="127" spans="2:12">
      <c r="B127" s="131"/>
      <c r="C127" s="131"/>
      <c r="D127" s="132"/>
      <c r="E127" s="131"/>
      <c r="F127" s="131"/>
      <c r="G127" s="131"/>
      <c r="H127" s="131"/>
      <c r="I127" s="131"/>
      <c r="J127" s="131"/>
      <c r="K127" s="131"/>
      <c r="L127" s="131"/>
    </row>
    <row r="128" spans="2:12">
      <c r="B128" s="131"/>
      <c r="C128" s="131"/>
      <c r="D128" s="132"/>
      <c r="E128" s="131"/>
      <c r="F128" s="131"/>
      <c r="G128" s="131"/>
      <c r="H128" s="131"/>
      <c r="I128" s="131"/>
      <c r="J128" s="131"/>
      <c r="K128" s="131"/>
      <c r="L128" s="131"/>
    </row>
    <row r="129" spans="4:4">
      <c r="D129" s="132"/>
    </row>
    <row r="130" spans="4:4">
      <c r="D130" s="132"/>
    </row>
    <row r="131" spans="4:4">
      <c r="D131" s="132"/>
    </row>
    <row r="132" spans="4:4">
      <c r="D132" s="132"/>
    </row>
    <row r="133" spans="4:4">
      <c r="D133" s="132"/>
    </row>
    <row r="134" spans="4:4">
      <c r="D134" s="132"/>
    </row>
    <row r="135" spans="4:4">
      <c r="D135" s="132"/>
    </row>
    <row r="136" spans="4:4">
      <c r="D136" s="132"/>
    </row>
    <row r="137" spans="4:4">
      <c r="D137" s="132"/>
    </row>
    <row r="138" spans="4:4">
      <c r="D138" s="132"/>
    </row>
    <row r="139" spans="4:4">
      <c r="D139" s="132"/>
    </row>
    <row r="140" spans="4:4">
      <c r="D140" s="132"/>
    </row>
    <row r="141" spans="4:4">
      <c r="D141" s="132"/>
    </row>
    <row r="142" spans="4:4">
      <c r="D142" s="132"/>
    </row>
    <row r="143" spans="4:4">
      <c r="D143" s="132"/>
    </row>
    <row r="144" spans="4:4">
      <c r="D144" s="132"/>
    </row>
    <row r="145" spans="4:4">
      <c r="D145" s="132"/>
    </row>
    <row r="146" spans="4:4">
      <c r="D146" s="132"/>
    </row>
    <row r="147" spans="4:4">
      <c r="D147" s="132"/>
    </row>
    <row r="148" spans="4:4">
      <c r="D148" s="132"/>
    </row>
    <row r="149" spans="4:4">
      <c r="D149" s="132"/>
    </row>
    <row r="150" spans="4:4">
      <c r="D150" s="132"/>
    </row>
    <row r="151" spans="4:4">
      <c r="D151" s="132"/>
    </row>
    <row r="152" spans="4:4">
      <c r="D152" s="132"/>
    </row>
    <row r="153" spans="4:4">
      <c r="D153" s="132"/>
    </row>
    <row r="154" spans="4:4">
      <c r="D154" s="132"/>
    </row>
    <row r="155" spans="4:4">
      <c r="D155" s="132"/>
    </row>
    <row r="156" spans="4:4">
      <c r="D156" s="132"/>
    </row>
    <row r="157" spans="4:4">
      <c r="D157" s="132"/>
    </row>
    <row r="158" spans="4:4">
      <c r="D158" s="132"/>
    </row>
    <row r="159" spans="4:4">
      <c r="D159" s="132"/>
    </row>
    <row r="160" spans="4:4">
      <c r="D160" s="132"/>
    </row>
    <row r="161" spans="4:4">
      <c r="D161" s="132"/>
    </row>
    <row r="162" spans="4:4">
      <c r="D162" s="132"/>
    </row>
    <row r="163" spans="4:4">
      <c r="D163" s="132"/>
    </row>
    <row r="164" spans="4:4">
      <c r="D164" s="132"/>
    </row>
    <row r="165" spans="4:4">
      <c r="D165" s="132"/>
    </row>
    <row r="166" spans="4:4">
      <c r="D166" s="132"/>
    </row>
    <row r="167" spans="4:4">
      <c r="D167" s="132"/>
    </row>
    <row r="168" spans="4:4">
      <c r="D168" s="132"/>
    </row>
    <row r="169" spans="4:4">
      <c r="D169" s="132"/>
    </row>
    <row r="170" spans="4:4">
      <c r="D170" s="132"/>
    </row>
    <row r="171" spans="4:4">
      <c r="D171" s="132"/>
    </row>
    <row r="172" spans="4:4">
      <c r="D172" s="132"/>
    </row>
    <row r="173" spans="4:4">
      <c r="D173" s="132"/>
    </row>
    <row r="174" spans="4:4">
      <c r="D174" s="132"/>
    </row>
    <row r="175" spans="4:4">
      <c r="D175" s="132"/>
    </row>
    <row r="176" spans="4:4">
      <c r="D176" s="132"/>
    </row>
    <row r="177" spans="4:4">
      <c r="D177" s="132"/>
    </row>
    <row r="178" spans="4:4">
      <c r="D178" s="132"/>
    </row>
    <row r="179" spans="4:4">
      <c r="D179" s="132"/>
    </row>
    <row r="180" spans="4:4">
      <c r="D180" s="132"/>
    </row>
    <row r="181" spans="4:4">
      <c r="D181" s="132"/>
    </row>
    <row r="182" spans="4:4">
      <c r="D182" s="132"/>
    </row>
    <row r="183" spans="4:4">
      <c r="D183" s="132"/>
    </row>
    <row r="184" spans="4:4">
      <c r="D184" s="132"/>
    </row>
    <row r="185" spans="4:4">
      <c r="D185" s="132"/>
    </row>
    <row r="186" spans="4:4">
      <c r="D186" s="132"/>
    </row>
    <row r="187" spans="4:4">
      <c r="D187" s="132"/>
    </row>
    <row r="188" spans="4:4">
      <c r="D188" s="132"/>
    </row>
    <row r="189" spans="4:4">
      <c r="D189" s="132"/>
    </row>
    <row r="190" spans="4:4">
      <c r="D190" s="132"/>
    </row>
    <row r="191" spans="4:4">
      <c r="D191" s="132"/>
    </row>
    <row r="192" spans="4:4">
      <c r="D192" s="132"/>
    </row>
    <row r="193" spans="4:4">
      <c r="D193" s="132"/>
    </row>
    <row r="194" spans="4:4">
      <c r="D194" s="132"/>
    </row>
    <row r="195" spans="4:4">
      <c r="D195" s="132"/>
    </row>
    <row r="196" spans="4:4">
      <c r="D196" s="132"/>
    </row>
    <row r="197" spans="4:4">
      <c r="D197" s="132"/>
    </row>
    <row r="198" spans="4:4">
      <c r="D198" s="132"/>
    </row>
    <row r="199" spans="4:4">
      <c r="D199" s="132"/>
    </row>
    <row r="200" spans="4:4">
      <c r="D200" s="132"/>
    </row>
    <row r="201" spans="4:4">
      <c r="D201" s="132"/>
    </row>
    <row r="202" spans="4:4">
      <c r="D202" s="132"/>
    </row>
    <row r="203" spans="4:4">
      <c r="D203" s="132"/>
    </row>
    <row r="204" spans="4:4">
      <c r="D204" s="132"/>
    </row>
    <row r="205" spans="4:4">
      <c r="D205" s="132"/>
    </row>
    <row r="206" spans="4:4">
      <c r="D206" s="132"/>
    </row>
    <row r="207" spans="4:4">
      <c r="D207" s="132"/>
    </row>
    <row r="208" spans="4:4">
      <c r="D208" s="132"/>
    </row>
    <row r="209" spans="4:4">
      <c r="D209" s="132"/>
    </row>
    <row r="210" spans="4:4">
      <c r="D210" s="132"/>
    </row>
    <row r="211" spans="4:4">
      <c r="D211" s="132"/>
    </row>
    <row r="212" spans="4:4">
      <c r="D212" s="132"/>
    </row>
    <row r="213" spans="4:4">
      <c r="D213" s="132"/>
    </row>
    <row r="214" spans="4:4">
      <c r="D214" s="132"/>
    </row>
    <row r="215" spans="4:4">
      <c r="D215" s="132"/>
    </row>
    <row r="216" spans="4:4">
      <c r="D216" s="132"/>
    </row>
    <row r="217" spans="4:4">
      <c r="D217" s="132"/>
    </row>
    <row r="218" spans="4:4">
      <c r="D218" s="132"/>
    </row>
    <row r="219" spans="4:4">
      <c r="D219" s="132"/>
    </row>
    <row r="220" spans="4:4">
      <c r="D220" s="132"/>
    </row>
    <row r="221" spans="4:4">
      <c r="D221" s="132"/>
    </row>
    <row r="222" spans="4:4">
      <c r="D222" s="132"/>
    </row>
    <row r="223" spans="4:4">
      <c r="D223" s="132"/>
    </row>
    <row r="224" spans="4:4">
      <c r="D224" s="132"/>
    </row>
    <row r="225" spans="4:4">
      <c r="D225" s="132"/>
    </row>
    <row r="226" spans="4:4">
      <c r="D226" s="132"/>
    </row>
    <row r="227" spans="4:4">
      <c r="D227" s="132"/>
    </row>
    <row r="228" spans="4:4">
      <c r="D228" s="132"/>
    </row>
    <row r="229" spans="4:4">
      <c r="D229" s="132"/>
    </row>
    <row r="230" spans="4:4">
      <c r="D230" s="132"/>
    </row>
    <row r="231" spans="4:4">
      <c r="D231" s="132"/>
    </row>
    <row r="232" spans="4:4">
      <c r="D232" s="132"/>
    </row>
    <row r="233" spans="4:4">
      <c r="D233" s="132"/>
    </row>
    <row r="234" spans="4:4">
      <c r="D234" s="132"/>
    </row>
    <row r="235" spans="4:4">
      <c r="D235" s="132"/>
    </row>
    <row r="236" spans="4:4">
      <c r="D236" s="132"/>
    </row>
    <row r="237" spans="4:4">
      <c r="D237" s="132"/>
    </row>
    <row r="238" spans="4:4">
      <c r="D238" s="132"/>
    </row>
    <row r="239" spans="4:4">
      <c r="D239" s="132"/>
    </row>
    <row r="240" spans="4:4">
      <c r="D240" s="132"/>
    </row>
    <row r="241" spans="4:4">
      <c r="D241" s="132"/>
    </row>
    <row r="242" spans="4:4">
      <c r="D242" s="132"/>
    </row>
    <row r="243" spans="4:4">
      <c r="D243" s="132"/>
    </row>
    <row r="244" spans="4:4">
      <c r="D244" s="132"/>
    </row>
    <row r="245" spans="4:4">
      <c r="D245" s="132"/>
    </row>
    <row r="246" spans="4:4">
      <c r="D246" s="132"/>
    </row>
    <row r="247" spans="4:4">
      <c r="D247" s="132"/>
    </row>
    <row r="248" spans="4:4">
      <c r="D248" s="132"/>
    </row>
    <row r="249" spans="4:4">
      <c r="D249" s="132"/>
    </row>
    <row r="250" spans="4:4">
      <c r="D250" s="132"/>
    </row>
    <row r="251" spans="4:4">
      <c r="D251" s="132"/>
    </row>
    <row r="252" spans="4:4">
      <c r="D252" s="132"/>
    </row>
    <row r="253" spans="4:4">
      <c r="D253" s="132"/>
    </row>
    <row r="254" spans="4:4">
      <c r="D254" s="132"/>
    </row>
    <row r="255" spans="4:4">
      <c r="D255" s="132"/>
    </row>
    <row r="256" spans="4:4">
      <c r="D256" s="132"/>
    </row>
    <row r="257" spans="4:4">
      <c r="D257" s="132"/>
    </row>
    <row r="258" spans="4:4">
      <c r="D258" s="132"/>
    </row>
    <row r="259" spans="4:4">
      <c r="D259" s="132"/>
    </row>
    <row r="260" spans="4:4">
      <c r="D260" s="132"/>
    </row>
    <row r="261" spans="4:4">
      <c r="D261" s="132"/>
    </row>
    <row r="262" spans="4:4">
      <c r="D262" s="132"/>
    </row>
    <row r="263" spans="4:4">
      <c r="D263" s="132"/>
    </row>
    <row r="264" spans="4:4">
      <c r="D264" s="132"/>
    </row>
    <row r="265" spans="4:4">
      <c r="D265" s="132"/>
    </row>
    <row r="266" spans="4:4">
      <c r="D266" s="132"/>
    </row>
    <row r="267" spans="4:4">
      <c r="D267" s="132"/>
    </row>
    <row r="268" spans="4:4">
      <c r="D268" s="132"/>
    </row>
    <row r="269" spans="4:4">
      <c r="D269" s="132"/>
    </row>
    <row r="270" spans="4:4">
      <c r="D270" s="132"/>
    </row>
    <row r="271" spans="4:4">
      <c r="D271" s="132"/>
    </row>
    <row r="272" spans="4:4">
      <c r="D272" s="132"/>
    </row>
    <row r="273" spans="4:4">
      <c r="D273" s="132"/>
    </row>
    <row r="274" spans="4:4">
      <c r="D274" s="132"/>
    </row>
    <row r="275" spans="4:4">
      <c r="D275" s="132"/>
    </row>
    <row r="276" spans="4:4">
      <c r="D276" s="132"/>
    </row>
    <row r="277" spans="4:4">
      <c r="D277" s="132"/>
    </row>
    <row r="278" spans="4:4">
      <c r="D278" s="132"/>
    </row>
    <row r="279" spans="4:4">
      <c r="D279" s="132"/>
    </row>
    <row r="280" spans="4:4">
      <c r="D280" s="132"/>
    </row>
    <row r="281" spans="4:4">
      <c r="D281" s="132"/>
    </row>
    <row r="282" spans="4:4">
      <c r="D282" s="132"/>
    </row>
    <row r="283" spans="4:4">
      <c r="D283" s="132"/>
    </row>
    <row r="284" spans="4:4">
      <c r="D284" s="132"/>
    </row>
    <row r="285" spans="4:4">
      <c r="D285" s="132"/>
    </row>
    <row r="286" spans="4:4">
      <c r="D286" s="132"/>
    </row>
    <row r="287" spans="4:4">
      <c r="D287" s="132"/>
    </row>
    <row r="288" spans="4:4">
      <c r="D288" s="132"/>
    </row>
    <row r="289" spans="4:4">
      <c r="D289" s="132"/>
    </row>
    <row r="290" spans="4:4">
      <c r="D290" s="132"/>
    </row>
    <row r="291" spans="4:4">
      <c r="D291" s="132"/>
    </row>
    <row r="292" spans="4:4">
      <c r="D292" s="132"/>
    </row>
    <row r="293" spans="4:4">
      <c r="D293" s="132"/>
    </row>
    <row r="294" spans="4:4">
      <c r="D294" s="132"/>
    </row>
    <row r="295" spans="4:4">
      <c r="D295" s="132"/>
    </row>
    <row r="296" spans="4:4">
      <c r="D296" s="132"/>
    </row>
    <row r="297" spans="4:4">
      <c r="D297" s="132"/>
    </row>
    <row r="298" spans="4:4">
      <c r="D298" s="132"/>
    </row>
    <row r="299" spans="4:4">
      <c r="D299" s="132"/>
    </row>
    <row r="300" spans="4:4">
      <c r="D300" s="132"/>
    </row>
    <row r="301" spans="4:4">
      <c r="D301" s="132"/>
    </row>
    <row r="302" spans="4:4">
      <c r="D302" s="132"/>
    </row>
    <row r="303" spans="4:4">
      <c r="D303" s="132"/>
    </row>
    <row r="304" spans="4:4">
      <c r="D304" s="132"/>
    </row>
    <row r="305" spans="4:4">
      <c r="D305" s="132"/>
    </row>
    <row r="306" spans="4:4">
      <c r="D306" s="132"/>
    </row>
    <row r="307" spans="4:4">
      <c r="D307" s="132"/>
    </row>
    <row r="308" spans="4:4">
      <c r="D308" s="132"/>
    </row>
    <row r="309" spans="4:4">
      <c r="D309" s="132"/>
    </row>
    <row r="310" spans="4:4">
      <c r="D310" s="132"/>
    </row>
    <row r="311" spans="4:4">
      <c r="D311" s="132"/>
    </row>
    <row r="312" spans="4:4">
      <c r="D312" s="132"/>
    </row>
    <row r="313" spans="4:4">
      <c r="D313" s="132"/>
    </row>
    <row r="314" spans="4:4">
      <c r="D314" s="132"/>
    </row>
    <row r="315" spans="4:4">
      <c r="D315" s="132"/>
    </row>
    <row r="316" spans="4:4">
      <c r="D316" s="132"/>
    </row>
    <row r="317" spans="4:4">
      <c r="D317" s="132"/>
    </row>
    <row r="318" spans="4:4">
      <c r="D318" s="132"/>
    </row>
    <row r="319" spans="4:4">
      <c r="D319" s="132"/>
    </row>
    <row r="320" spans="4:4">
      <c r="D320" s="132"/>
    </row>
    <row r="321" spans="4:4">
      <c r="D321" s="132"/>
    </row>
    <row r="322" spans="4:4">
      <c r="D322" s="132"/>
    </row>
    <row r="323" spans="4:4">
      <c r="D323" s="132"/>
    </row>
    <row r="324" spans="4:4">
      <c r="D324" s="132"/>
    </row>
    <row r="325" spans="4:4">
      <c r="D325" s="132"/>
    </row>
    <row r="326" spans="4:4">
      <c r="D326" s="132"/>
    </row>
    <row r="327" spans="4:4">
      <c r="D327" s="132"/>
    </row>
    <row r="328" spans="4:4">
      <c r="D328" s="132"/>
    </row>
    <row r="329" spans="4:4">
      <c r="D329" s="132"/>
    </row>
    <row r="330" spans="4:4">
      <c r="D330" s="132"/>
    </row>
    <row r="331" spans="4:4">
      <c r="D331" s="132"/>
    </row>
    <row r="332" spans="4:4">
      <c r="D332" s="132"/>
    </row>
    <row r="333" spans="4:4">
      <c r="D333" s="132"/>
    </row>
    <row r="334" spans="4:4">
      <c r="D334" s="132"/>
    </row>
    <row r="335" spans="4:4">
      <c r="D335" s="132"/>
    </row>
    <row r="336" spans="4:4">
      <c r="D336" s="132"/>
    </row>
    <row r="337" spans="4:4">
      <c r="D337" s="132"/>
    </row>
    <row r="338" spans="4:4">
      <c r="D338" s="132"/>
    </row>
    <row r="339" spans="4:4">
      <c r="D339" s="132"/>
    </row>
    <row r="340" spans="4:4">
      <c r="D340" s="132"/>
    </row>
    <row r="341" spans="4:4">
      <c r="D341" s="132"/>
    </row>
    <row r="342" spans="4:4">
      <c r="D342" s="132"/>
    </row>
    <row r="343" spans="4:4">
      <c r="D343" s="132"/>
    </row>
    <row r="344" spans="4:4">
      <c r="D344" s="132"/>
    </row>
    <row r="345" spans="4:4">
      <c r="D345" s="132"/>
    </row>
    <row r="346" spans="4:4">
      <c r="D346" s="132"/>
    </row>
    <row r="347" spans="4:4">
      <c r="D347" s="132"/>
    </row>
    <row r="348" spans="4:4">
      <c r="D348" s="132"/>
    </row>
    <row r="349" spans="4:4">
      <c r="D349" s="132"/>
    </row>
    <row r="350" spans="4:4">
      <c r="D350" s="132"/>
    </row>
    <row r="351" spans="4:4">
      <c r="D351" s="132"/>
    </row>
    <row r="352" spans="4:4">
      <c r="D352" s="132"/>
    </row>
    <row r="353" spans="4:4">
      <c r="D353" s="132"/>
    </row>
    <row r="354" spans="4:4">
      <c r="D354" s="132"/>
    </row>
    <row r="355" spans="4:4">
      <c r="D355" s="132"/>
    </row>
    <row r="356" spans="4:4">
      <c r="D356" s="132"/>
    </row>
    <row r="357" spans="4:4">
      <c r="D357" s="132"/>
    </row>
    <row r="358" spans="4:4">
      <c r="D358" s="132"/>
    </row>
    <row r="359" spans="4:4">
      <c r="D359" s="132"/>
    </row>
    <row r="360" spans="4:4">
      <c r="D360" s="132"/>
    </row>
    <row r="361" spans="4:4">
      <c r="D361" s="132"/>
    </row>
    <row r="362" spans="4:4">
      <c r="D362" s="132"/>
    </row>
    <row r="363" spans="4:4">
      <c r="D363" s="132"/>
    </row>
    <row r="364" spans="4:4">
      <c r="D364" s="132"/>
    </row>
    <row r="365" spans="4:4">
      <c r="D365" s="132"/>
    </row>
    <row r="366" spans="4:4">
      <c r="D366" s="132"/>
    </row>
    <row r="367" spans="4:4">
      <c r="D367" s="132"/>
    </row>
    <row r="368" spans="4:4">
      <c r="D368" s="132"/>
    </row>
    <row r="369" spans="4:4">
      <c r="D369" s="132"/>
    </row>
    <row r="370" spans="4:4">
      <c r="D370" s="132"/>
    </row>
    <row r="371" spans="4:4">
      <c r="D371" s="132"/>
    </row>
    <row r="372" spans="4:4">
      <c r="D372" s="132"/>
    </row>
    <row r="373" spans="4:4">
      <c r="D373" s="132"/>
    </row>
    <row r="374" spans="4:4">
      <c r="D374" s="132"/>
    </row>
    <row r="375" spans="4:4">
      <c r="D375" s="132"/>
    </row>
    <row r="376" spans="4:4">
      <c r="D376" s="132"/>
    </row>
    <row r="377" spans="4:4">
      <c r="D377" s="132"/>
    </row>
    <row r="378" spans="4:4">
      <c r="D378" s="132"/>
    </row>
    <row r="379" spans="4:4">
      <c r="D379" s="132"/>
    </row>
    <row r="380" spans="4:4">
      <c r="D380" s="132"/>
    </row>
    <row r="381" spans="4:4">
      <c r="D381" s="132"/>
    </row>
    <row r="382" spans="4:4">
      <c r="D382" s="132"/>
    </row>
    <row r="383" spans="4:4">
      <c r="D383" s="132"/>
    </row>
    <row r="384" spans="4:4">
      <c r="D384" s="132"/>
    </row>
    <row r="385" spans="4:4">
      <c r="D385" s="132"/>
    </row>
    <row r="386" spans="4:4">
      <c r="D386" s="132"/>
    </row>
    <row r="387" spans="4:4">
      <c r="D387" s="132"/>
    </row>
    <row r="388" spans="4:4">
      <c r="D388" s="132"/>
    </row>
    <row r="389" spans="4:4">
      <c r="D389" s="132"/>
    </row>
    <row r="390" spans="4:4">
      <c r="D390" s="132"/>
    </row>
    <row r="391" spans="4:4">
      <c r="D391" s="132"/>
    </row>
    <row r="392" spans="4:4">
      <c r="D392" s="132"/>
    </row>
    <row r="393" spans="4:4">
      <c r="D393" s="132"/>
    </row>
    <row r="394" spans="4:4">
      <c r="D394" s="132"/>
    </row>
    <row r="395" spans="4:4">
      <c r="D395" s="132"/>
    </row>
    <row r="396" spans="4:4">
      <c r="D396" s="132"/>
    </row>
    <row r="397" spans="4:4">
      <c r="D397" s="132"/>
    </row>
    <row r="398" spans="4:4">
      <c r="D398" s="132"/>
    </row>
    <row r="399" spans="4:4">
      <c r="D399" s="132"/>
    </row>
    <row r="400" spans="4:4">
      <c r="D400" s="132"/>
    </row>
    <row r="401" spans="4:4">
      <c r="D401" s="132"/>
    </row>
    <row r="402" spans="4:4">
      <c r="D402" s="132"/>
    </row>
    <row r="403" spans="4:4">
      <c r="D403" s="132"/>
    </row>
    <row r="404" spans="4:4">
      <c r="D404" s="132"/>
    </row>
    <row r="405" spans="4:4">
      <c r="D405" s="132"/>
    </row>
    <row r="406" spans="4:4">
      <c r="D406" s="132"/>
    </row>
    <row r="407" spans="4:4">
      <c r="D407" s="132"/>
    </row>
    <row r="408" spans="4:4">
      <c r="D408" s="132"/>
    </row>
    <row r="409" spans="4:4">
      <c r="D409" s="132"/>
    </row>
    <row r="410" spans="4:4">
      <c r="D410" s="132"/>
    </row>
    <row r="411" spans="4:4">
      <c r="D411" s="132"/>
    </row>
    <row r="412" spans="4:4">
      <c r="D412" s="132"/>
    </row>
    <row r="413" spans="4:4">
      <c r="D413" s="132"/>
    </row>
    <row r="414" spans="4:4">
      <c r="D414" s="132"/>
    </row>
    <row r="415" spans="4:4">
      <c r="D415" s="132"/>
    </row>
    <row r="416" spans="4:4">
      <c r="D416" s="132"/>
    </row>
    <row r="417" spans="4:4">
      <c r="D417" s="132"/>
    </row>
    <row r="418" spans="4:4">
      <c r="D418" s="132"/>
    </row>
    <row r="419" spans="4:4">
      <c r="D419" s="132"/>
    </row>
    <row r="420" spans="4:4">
      <c r="D420" s="132"/>
    </row>
    <row r="421" spans="4:4">
      <c r="D421" s="132"/>
    </row>
    <row r="422" spans="4:4">
      <c r="D422" s="132"/>
    </row>
    <row r="423" spans="4:4">
      <c r="D423" s="132"/>
    </row>
    <row r="424" spans="4:4">
      <c r="D424" s="132"/>
    </row>
    <row r="425" spans="4:4">
      <c r="D425" s="132"/>
    </row>
    <row r="426" spans="4:4">
      <c r="D426" s="132"/>
    </row>
    <row r="427" spans="4:4">
      <c r="D427" s="132"/>
    </row>
    <row r="428" spans="4:4">
      <c r="D428" s="132"/>
    </row>
    <row r="429" spans="4:4">
      <c r="D429" s="132"/>
    </row>
    <row r="430" spans="4:4">
      <c r="D430" s="132"/>
    </row>
    <row r="431" spans="4:4">
      <c r="D431" s="132"/>
    </row>
    <row r="432" spans="4:4">
      <c r="D432" s="132"/>
    </row>
    <row r="433" spans="4:4">
      <c r="D433" s="132"/>
    </row>
    <row r="434" spans="4:4">
      <c r="D434" s="132"/>
    </row>
    <row r="435" spans="4:4">
      <c r="D435" s="132"/>
    </row>
    <row r="436" spans="4:4">
      <c r="D436" s="132"/>
    </row>
    <row r="437" spans="4:4">
      <c r="D437" s="132"/>
    </row>
    <row r="438" spans="4:4">
      <c r="D438" s="132"/>
    </row>
    <row r="439" spans="4:4">
      <c r="D439" s="132"/>
    </row>
    <row r="440" spans="4:4">
      <c r="D440" s="132"/>
    </row>
    <row r="441" spans="4:4">
      <c r="D441" s="132"/>
    </row>
    <row r="442" spans="4:4">
      <c r="D442" s="132"/>
    </row>
    <row r="443" spans="4:4">
      <c r="D443" s="132"/>
    </row>
    <row r="444" spans="4:4">
      <c r="D444" s="132"/>
    </row>
    <row r="445" spans="4:4">
      <c r="D445" s="132"/>
    </row>
    <row r="446" spans="4:4">
      <c r="D446" s="132"/>
    </row>
    <row r="447" spans="4:4">
      <c r="D447" s="132"/>
    </row>
    <row r="448" spans="4:4">
      <c r="D448" s="132"/>
    </row>
    <row r="449" spans="4:4">
      <c r="D449" s="132"/>
    </row>
    <row r="450" spans="4:4">
      <c r="D450" s="132"/>
    </row>
    <row r="451" spans="4:4">
      <c r="D451" s="132"/>
    </row>
    <row r="452" spans="4:4">
      <c r="D452" s="132"/>
    </row>
    <row r="453" spans="4:4">
      <c r="D453" s="132"/>
    </row>
    <row r="454" spans="4:4">
      <c r="D454" s="132"/>
    </row>
    <row r="455" spans="4:4">
      <c r="D455" s="132"/>
    </row>
    <row r="456" spans="4:4">
      <c r="D456" s="132"/>
    </row>
    <row r="457" spans="4:4">
      <c r="D457" s="132"/>
    </row>
    <row r="458" spans="4:4">
      <c r="D458" s="132"/>
    </row>
    <row r="459" spans="4:4">
      <c r="D459" s="132"/>
    </row>
    <row r="460" spans="4:4">
      <c r="D460" s="132"/>
    </row>
    <row r="461" spans="4:4">
      <c r="D461" s="132"/>
    </row>
    <row r="462" spans="4:4">
      <c r="D462" s="132"/>
    </row>
    <row r="463" spans="4:4">
      <c r="D463" s="132"/>
    </row>
    <row r="464" spans="4:4">
      <c r="D464" s="132"/>
    </row>
    <row r="465" spans="4:4">
      <c r="D465" s="132"/>
    </row>
    <row r="466" spans="4:4">
      <c r="D466" s="132"/>
    </row>
    <row r="467" spans="4:4">
      <c r="D467" s="132"/>
    </row>
    <row r="468" spans="4:4">
      <c r="D468" s="132"/>
    </row>
    <row r="469" spans="4:4">
      <c r="D469" s="132"/>
    </row>
    <row r="470" spans="4:4">
      <c r="D470" s="132"/>
    </row>
    <row r="471" spans="4:4">
      <c r="D471" s="132"/>
    </row>
    <row r="472" spans="4:4">
      <c r="D472" s="132"/>
    </row>
    <row r="473" spans="4:4">
      <c r="D473" s="132"/>
    </row>
    <row r="474" spans="4:4">
      <c r="D474" s="132"/>
    </row>
    <row r="475" spans="4:4">
      <c r="D475" s="132"/>
    </row>
    <row r="476" spans="4:4">
      <c r="D476" s="132"/>
    </row>
    <row r="477" spans="4:4">
      <c r="D477" s="132"/>
    </row>
    <row r="478" spans="4:4">
      <c r="D478" s="132"/>
    </row>
    <row r="479" spans="4:4">
      <c r="D479" s="132"/>
    </row>
    <row r="480" spans="4:4">
      <c r="D480" s="132"/>
    </row>
    <row r="481" spans="4:4">
      <c r="D481" s="132"/>
    </row>
    <row r="482" spans="4:4">
      <c r="D482" s="132"/>
    </row>
    <row r="483" spans="4:4">
      <c r="D483" s="132"/>
    </row>
    <row r="484" spans="4:4">
      <c r="D484" s="132"/>
    </row>
    <row r="485" spans="4:4">
      <c r="D485" s="132"/>
    </row>
    <row r="486" spans="4:4">
      <c r="D486" s="132"/>
    </row>
    <row r="487" spans="4:4">
      <c r="D487" s="132"/>
    </row>
    <row r="488" spans="4:4">
      <c r="D488" s="132"/>
    </row>
    <row r="489" spans="4:4">
      <c r="D489" s="132"/>
    </row>
    <row r="490" spans="4:4">
      <c r="D490" s="132"/>
    </row>
    <row r="491" spans="4:4">
      <c r="D491" s="132"/>
    </row>
    <row r="492" spans="4:4">
      <c r="D492" s="132"/>
    </row>
    <row r="493" spans="4:4">
      <c r="D493" s="132"/>
    </row>
    <row r="494" spans="4:4">
      <c r="D494" s="132"/>
    </row>
    <row r="495" spans="4:4">
      <c r="D495" s="132"/>
    </row>
    <row r="496" spans="4:4">
      <c r="D496" s="132"/>
    </row>
    <row r="497" spans="4:4">
      <c r="D497" s="132"/>
    </row>
    <row r="498" spans="4:4">
      <c r="D498" s="132"/>
    </row>
    <row r="499" spans="4:4">
      <c r="D499" s="132"/>
    </row>
    <row r="500" spans="4:4">
      <c r="D500" s="132"/>
    </row>
    <row r="501" spans="4:4">
      <c r="D501" s="132"/>
    </row>
    <row r="502" spans="4:4">
      <c r="D502" s="132"/>
    </row>
    <row r="503" spans="4:4">
      <c r="D503" s="132"/>
    </row>
    <row r="504" spans="4:4">
      <c r="D504" s="132"/>
    </row>
    <row r="505" spans="4:4">
      <c r="D505" s="132"/>
    </row>
    <row r="506" spans="4:4">
      <c r="D506" s="132"/>
    </row>
    <row r="507" spans="4:4">
      <c r="D507" s="132"/>
    </row>
    <row r="508" spans="4:4">
      <c r="D508" s="132"/>
    </row>
    <row r="509" spans="4:4">
      <c r="D509" s="132"/>
    </row>
    <row r="510" spans="4:4">
      <c r="D510" s="132"/>
    </row>
    <row r="511" spans="4:4">
      <c r="D511" s="132"/>
    </row>
    <row r="512" spans="4:4">
      <c r="D512" s="132"/>
    </row>
    <row r="513" spans="4:5">
      <c r="D513" s="132"/>
      <c r="E513" s="131"/>
    </row>
    <row r="514" spans="4:5">
      <c r="D514" s="132"/>
      <c r="E514" s="131"/>
    </row>
    <row r="515" spans="4:5">
      <c r="D515" s="131"/>
      <c r="E515" s="133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29:B3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2112</v>
      </c>
    </row>
    <row r="6" spans="2:18" ht="26.25" customHeight="1">
      <c r="B6" s="174" t="s">
        <v>210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2" t="s">
        <v>106</v>
      </c>
      <c r="C7" s="30" t="s">
        <v>38</v>
      </c>
      <c r="D7" s="30" t="s">
        <v>50</v>
      </c>
      <c r="E7" s="30" t="s">
        <v>15</v>
      </c>
      <c r="F7" s="30" t="s">
        <v>51</v>
      </c>
      <c r="G7" s="30" t="s">
        <v>92</v>
      </c>
      <c r="H7" s="30" t="s">
        <v>18</v>
      </c>
      <c r="I7" s="30" t="s">
        <v>91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48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235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102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220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230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16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16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16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16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16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16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16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16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16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16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16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16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16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16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16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</row>
    <row r="32" spans="2:16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</row>
    <row r="33" spans="2:16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</row>
    <row r="34" spans="2:16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</row>
    <row r="35" spans="2:16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</row>
    <row r="36" spans="2:16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</row>
    <row r="37" spans="2:16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</row>
    <row r="38" spans="2:16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</row>
    <row r="39" spans="2:16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</row>
    <row r="40" spans="2:16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</row>
    <row r="41" spans="2:16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</row>
    <row r="42" spans="2:16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</row>
    <row r="43" spans="2:16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16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16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16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16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16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K25" sqref="K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169</v>
      </c>
      <c r="C1" s="76" t="s" vm="1">
        <v>236</v>
      </c>
    </row>
    <row r="2" spans="2:18">
      <c r="B2" s="56" t="s">
        <v>168</v>
      </c>
      <c r="C2" s="76" t="s">
        <v>237</v>
      </c>
    </row>
    <row r="3" spans="2:18">
      <c r="B3" s="56" t="s">
        <v>170</v>
      </c>
      <c r="C3" s="76" t="s">
        <v>238</v>
      </c>
    </row>
    <row r="4" spans="2:18">
      <c r="B4" s="56" t="s">
        <v>171</v>
      </c>
      <c r="C4" s="76">
        <v>2112</v>
      </c>
    </row>
    <row r="6" spans="2:18" ht="26.25" customHeight="1">
      <c r="B6" s="174" t="s">
        <v>212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2" t="s">
        <v>106</v>
      </c>
      <c r="C7" s="30" t="s">
        <v>38</v>
      </c>
      <c r="D7" s="30" t="s">
        <v>50</v>
      </c>
      <c r="E7" s="30" t="s">
        <v>15</v>
      </c>
      <c r="F7" s="30" t="s">
        <v>51</v>
      </c>
      <c r="G7" s="30" t="s">
        <v>92</v>
      </c>
      <c r="H7" s="30" t="s">
        <v>18</v>
      </c>
      <c r="I7" s="30" t="s">
        <v>91</v>
      </c>
      <c r="J7" s="30" t="s">
        <v>17</v>
      </c>
      <c r="K7" s="30" t="s">
        <v>207</v>
      </c>
      <c r="L7" s="30" t="s">
        <v>222</v>
      </c>
      <c r="M7" s="30" t="s">
        <v>208</v>
      </c>
      <c r="N7" s="30" t="s">
        <v>48</v>
      </c>
      <c r="O7" s="30" t="s">
        <v>172</v>
      </c>
      <c r="P7" s="31" t="s">
        <v>174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231</v>
      </c>
      <c r="M8" s="32" t="s">
        <v>225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5"/>
    </row>
    <row r="11" spans="2:18" ht="20.25" customHeight="1">
      <c r="B11" s="95" t="s">
        <v>235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</row>
    <row r="12" spans="2:18">
      <c r="B12" s="95" t="s">
        <v>102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2:18">
      <c r="B13" s="95" t="s">
        <v>220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2:18">
      <c r="B14" s="95" t="s">
        <v>230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</row>
    <row r="15" spans="2:18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</row>
    <row r="16" spans="2:18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2:23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2:23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</row>
    <row r="19" spans="2:23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</row>
    <row r="20" spans="2:23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2:23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2:23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</row>
    <row r="23" spans="2:23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</row>
    <row r="24" spans="2:23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</row>
    <row r="25" spans="2:23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2:23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</row>
    <row r="27" spans="2:23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</row>
    <row r="28" spans="2:23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</row>
    <row r="29" spans="2:23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</row>
    <row r="30" spans="2:23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</row>
    <row r="31" spans="2:23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2"/>
      <c r="R31" s="2"/>
      <c r="S31" s="2"/>
      <c r="T31" s="2"/>
      <c r="U31" s="2"/>
      <c r="V31" s="2"/>
      <c r="W31" s="2"/>
    </row>
    <row r="32" spans="2:23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2"/>
      <c r="R32" s="2"/>
      <c r="S32" s="2"/>
      <c r="T32" s="2"/>
      <c r="U32" s="2"/>
      <c r="V32" s="2"/>
      <c r="W32" s="2"/>
    </row>
    <row r="33" spans="2:23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2"/>
      <c r="R33" s="2"/>
      <c r="S33" s="2"/>
      <c r="T33" s="2"/>
      <c r="U33" s="2"/>
      <c r="V33" s="2"/>
      <c r="W33" s="2"/>
    </row>
    <row r="34" spans="2:23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2"/>
      <c r="R34" s="2"/>
      <c r="S34" s="2"/>
      <c r="T34" s="2"/>
      <c r="U34" s="2"/>
      <c r="V34" s="2"/>
      <c r="W34" s="2"/>
    </row>
    <row r="35" spans="2:23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2"/>
      <c r="R35" s="2"/>
      <c r="S35" s="2"/>
      <c r="T35" s="2"/>
      <c r="U35" s="2"/>
      <c r="V35" s="2"/>
      <c r="W35" s="2"/>
    </row>
    <row r="36" spans="2:23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2"/>
      <c r="R36" s="2"/>
      <c r="S36" s="2"/>
      <c r="T36" s="2"/>
      <c r="U36" s="2"/>
      <c r="V36" s="2"/>
      <c r="W36" s="2"/>
    </row>
    <row r="37" spans="2:23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2"/>
      <c r="R37" s="2"/>
      <c r="S37" s="2"/>
      <c r="T37" s="2"/>
      <c r="U37" s="2"/>
      <c r="V37" s="2"/>
      <c r="W37" s="2"/>
    </row>
    <row r="38" spans="2:23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2"/>
      <c r="R38" s="2"/>
      <c r="S38" s="2"/>
      <c r="T38" s="2"/>
      <c r="U38" s="2"/>
      <c r="V38" s="2"/>
      <c r="W38" s="2"/>
    </row>
    <row r="39" spans="2:23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2"/>
      <c r="R39" s="2"/>
      <c r="S39" s="2"/>
      <c r="T39" s="2"/>
      <c r="U39" s="2"/>
      <c r="V39" s="2"/>
      <c r="W39" s="2"/>
    </row>
    <row r="40" spans="2:23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2"/>
      <c r="R40" s="2"/>
      <c r="S40" s="2"/>
      <c r="T40" s="2"/>
      <c r="U40" s="2"/>
      <c r="V40" s="2"/>
      <c r="W40" s="2"/>
    </row>
    <row r="41" spans="2:23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2"/>
      <c r="R41" s="2"/>
      <c r="S41" s="2"/>
      <c r="T41" s="2"/>
      <c r="U41" s="2"/>
      <c r="V41" s="2"/>
      <c r="W41" s="2"/>
    </row>
    <row r="42" spans="2:23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2"/>
      <c r="R42" s="2"/>
      <c r="S42" s="2"/>
      <c r="T42" s="2"/>
      <c r="U42" s="2"/>
      <c r="V42" s="2"/>
      <c r="W42" s="2"/>
    </row>
    <row r="43" spans="2:23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</row>
    <row r="44" spans="2:23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</row>
    <row r="45" spans="2:23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</row>
    <row r="46" spans="2:23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</row>
    <row r="47" spans="2:23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</row>
    <row r="48" spans="2:23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</row>
    <row r="49" spans="2:16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</row>
    <row r="50" spans="2:16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</row>
    <row r="51" spans="2:16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</row>
    <row r="52" spans="2:16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</row>
    <row r="53" spans="2:16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</row>
    <row r="54" spans="2:16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2:16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2:16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2:16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2:16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2:16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2:16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2:16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2:16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2:16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2:16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  <row r="77" spans="2:16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</row>
    <row r="78" spans="2:16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</row>
    <row r="79" spans="2:16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</row>
    <row r="80" spans="2:16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</row>
    <row r="81" spans="2:16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</row>
    <row r="82" spans="2:16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</row>
    <row r="83" spans="2:16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</row>
    <row r="84" spans="2:16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2:16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2:16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2:16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2:16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</row>
    <row r="89" spans="2:16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</row>
    <row r="90" spans="2:16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</row>
    <row r="91" spans="2:16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</row>
    <row r="92" spans="2:16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</row>
    <row r="93" spans="2:16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</row>
    <row r="94" spans="2:16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</row>
    <row r="95" spans="2:16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2:16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</row>
    <row r="97" spans="2:16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2:16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</row>
    <row r="99" spans="2:16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</row>
    <row r="100" spans="2:16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</row>
    <row r="101" spans="2:16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</row>
    <row r="102" spans="2:16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</row>
    <row r="103" spans="2:16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</row>
    <row r="104" spans="2:16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</row>
    <row r="105" spans="2:16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</row>
    <row r="106" spans="2:16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</row>
    <row r="107" spans="2:16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</row>
    <row r="108" spans="2:16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</row>
    <row r="109" spans="2:16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169</v>
      </c>
      <c r="C1" s="76" t="s" vm="1">
        <v>236</v>
      </c>
    </row>
    <row r="2" spans="2:52">
      <c r="B2" s="56" t="s">
        <v>168</v>
      </c>
      <c r="C2" s="76" t="s">
        <v>237</v>
      </c>
    </row>
    <row r="3" spans="2:52">
      <c r="B3" s="56" t="s">
        <v>170</v>
      </c>
      <c r="C3" s="76" t="s">
        <v>238</v>
      </c>
    </row>
    <row r="4" spans="2:52">
      <c r="B4" s="56" t="s">
        <v>171</v>
      </c>
      <c r="C4" s="76">
        <v>2112</v>
      </c>
    </row>
    <row r="6" spans="2:52" ht="21.75" customHeight="1">
      <c r="B6" s="165" t="s">
        <v>199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52" ht="27.75" customHeight="1">
      <c r="B7" s="168" t="s">
        <v>76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70"/>
      <c r="AT7" s="3"/>
      <c r="AU7" s="3"/>
    </row>
    <row r="8" spans="2:52" s="3" customFormat="1" ht="55.5" customHeight="1">
      <c r="B8" s="22" t="s">
        <v>105</v>
      </c>
      <c r="C8" s="30" t="s">
        <v>38</v>
      </c>
      <c r="D8" s="30" t="s">
        <v>109</v>
      </c>
      <c r="E8" s="30" t="s">
        <v>15</v>
      </c>
      <c r="F8" s="30" t="s">
        <v>51</v>
      </c>
      <c r="G8" s="30" t="s">
        <v>92</v>
      </c>
      <c r="H8" s="30" t="s">
        <v>18</v>
      </c>
      <c r="I8" s="30" t="s">
        <v>91</v>
      </c>
      <c r="J8" s="30" t="s">
        <v>17</v>
      </c>
      <c r="K8" s="30" t="s">
        <v>19</v>
      </c>
      <c r="L8" s="30" t="s">
        <v>222</v>
      </c>
      <c r="M8" s="30" t="s">
        <v>221</v>
      </c>
      <c r="N8" s="30" t="s">
        <v>49</v>
      </c>
      <c r="O8" s="30" t="s">
        <v>224</v>
      </c>
      <c r="P8" s="30" t="s">
        <v>172</v>
      </c>
      <c r="Q8" s="71" t="s">
        <v>174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231</v>
      </c>
      <c r="M9" s="32"/>
      <c r="N9" s="32" t="s">
        <v>232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103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6" t="s">
        <v>28</v>
      </c>
      <c r="C11" s="117"/>
      <c r="D11" s="117"/>
      <c r="E11" s="117"/>
      <c r="F11" s="117"/>
      <c r="G11" s="117"/>
      <c r="H11" s="118">
        <v>6.0605837283409532</v>
      </c>
      <c r="I11" s="117"/>
      <c r="J11" s="117"/>
      <c r="K11" s="119">
        <v>7.891920103510067E-3</v>
      </c>
      <c r="L11" s="118"/>
      <c r="M11" s="120"/>
      <c r="N11" s="118">
        <v>19009.76828</v>
      </c>
      <c r="O11" s="117"/>
      <c r="P11" s="119">
        <v>1</v>
      </c>
      <c r="Q11" s="119">
        <f>N11/'סכום נכסי הקרן'!$C$42</f>
        <v>4.8219676433759448E-2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21" t="s">
        <v>219</v>
      </c>
      <c r="C12" s="109"/>
      <c r="D12" s="109"/>
      <c r="E12" s="109"/>
      <c r="F12" s="109"/>
      <c r="G12" s="109"/>
      <c r="H12" s="110">
        <v>6.060583728340954</v>
      </c>
      <c r="I12" s="109"/>
      <c r="J12" s="109"/>
      <c r="K12" s="111">
        <v>7.8919201035100688E-3</v>
      </c>
      <c r="L12" s="110"/>
      <c r="M12" s="122"/>
      <c r="N12" s="110">
        <v>19009.768279999997</v>
      </c>
      <c r="O12" s="109"/>
      <c r="P12" s="111">
        <v>0.99999999999999978</v>
      </c>
      <c r="Q12" s="111">
        <f>N12/'סכום נכסי הקרן'!$C$42</f>
        <v>4.8219676433759441E-2</v>
      </c>
      <c r="AV12" s="4"/>
    </row>
    <row r="13" spans="2:52">
      <c r="B13" s="121" t="s">
        <v>27</v>
      </c>
      <c r="C13" s="109"/>
      <c r="D13" s="109"/>
      <c r="E13" s="109"/>
      <c r="F13" s="109"/>
      <c r="G13" s="109"/>
      <c r="H13" s="110">
        <v>6.3916684145936573</v>
      </c>
      <c r="I13" s="109"/>
      <c r="J13" s="109"/>
      <c r="K13" s="111">
        <v>4.198540829835856E-3</v>
      </c>
      <c r="L13" s="110"/>
      <c r="M13" s="122"/>
      <c r="N13" s="110">
        <v>9670.89401</v>
      </c>
      <c r="O13" s="109"/>
      <c r="P13" s="111">
        <v>0.50873287183487959</v>
      </c>
      <c r="Q13" s="111">
        <f>N13/'סכום נכסי הקרן'!$C$42</f>
        <v>2.4530934471095112E-2</v>
      </c>
    </row>
    <row r="14" spans="2:52">
      <c r="B14" s="113" t="s">
        <v>26</v>
      </c>
      <c r="C14" s="80"/>
      <c r="D14" s="80"/>
      <c r="E14" s="80"/>
      <c r="F14" s="80"/>
      <c r="G14" s="80"/>
      <c r="H14" s="87">
        <v>6.3916684145936573</v>
      </c>
      <c r="I14" s="80"/>
      <c r="J14" s="80"/>
      <c r="K14" s="88">
        <v>4.198540829835856E-3</v>
      </c>
      <c r="L14" s="87"/>
      <c r="M14" s="89"/>
      <c r="N14" s="87">
        <v>9670.89401</v>
      </c>
      <c r="O14" s="80"/>
      <c r="P14" s="88">
        <v>0.50873287183487959</v>
      </c>
      <c r="Q14" s="88">
        <f>N14/'סכום נכסי הקרן'!$C$42</f>
        <v>2.4530934471095112E-2</v>
      </c>
    </row>
    <row r="15" spans="2:52">
      <c r="B15" s="114" t="s">
        <v>239</v>
      </c>
      <c r="C15" s="82" t="s">
        <v>240</v>
      </c>
      <c r="D15" s="93" t="s">
        <v>110</v>
      </c>
      <c r="E15" s="82" t="s">
        <v>241</v>
      </c>
      <c r="F15" s="82"/>
      <c r="G15" s="82"/>
      <c r="H15" s="90">
        <v>3.7499999999999996</v>
      </c>
      <c r="I15" s="93" t="s">
        <v>154</v>
      </c>
      <c r="J15" s="94">
        <v>0.04</v>
      </c>
      <c r="K15" s="91">
        <v>1E-4</v>
      </c>
      <c r="L15" s="90">
        <v>538500</v>
      </c>
      <c r="M15" s="92">
        <v>155.85</v>
      </c>
      <c r="N15" s="90">
        <v>839.25228000000004</v>
      </c>
      <c r="O15" s="91">
        <v>3.4635109633146335E-5</v>
      </c>
      <c r="P15" s="91">
        <v>4.4148475017602898E-2</v>
      </c>
      <c r="Q15" s="91">
        <f>N15/'סכום נכסי הקרן'!$C$42</f>
        <v>2.1288251803927242E-3</v>
      </c>
    </row>
    <row r="16" spans="2:52" ht="20.25">
      <c r="B16" s="114" t="s">
        <v>242</v>
      </c>
      <c r="C16" s="82" t="s">
        <v>243</v>
      </c>
      <c r="D16" s="93" t="s">
        <v>110</v>
      </c>
      <c r="E16" s="82" t="s">
        <v>241</v>
      </c>
      <c r="F16" s="82"/>
      <c r="G16" s="82"/>
      <c r="H16" s="90">
        <v>6.2299999999999995</v>
      </c>
      <c r="I16" s="93" t="s">
        <v>154</v>
      </c>
      <c r="J16" s="94">
        <v>0.04</v>
      </c>
      <c r="K16" s="91">
        <v>3.899999999999999E-3</v>
      </c>
      <c r="L16" s="90">
        <v>86800</v>
      </c>
      <c r="M16" s="92">
        <v>158.44999999999999</v>
      </c>
      <c r="N16" s="90">
        <v>137.53460000000001</v>
      </c>
      <c r="O16" s="91">
        <v>8.2101386889165211E-6</v>
      </c>
      <c r="P16" s="91">
        <v>7.234943528727748E-3</v>
      </c>
      <c r="Q16" s="91">
        <f>N16/'סכום נכסי הקרן'!$C$42</f>
        <v>3.4886663597177381E-4</v>
      </c>
      <c r="AT16" s="4"/>
    </row>
    <row r="17" spans="2:47" ht="20.25">
      <c r="B17" s="114" t="s">
        <v>244</v>
      </c>
      <c r="C17" s="82" t="s">
        <v>245</v>
      </c>
      <c r="D17" s="93" t="s">
        <v>110</v>
      </c>
      <c r="E17" s="82" t="s">
        <v>241</v>
      </c>
      <c r="F17" s="82"/>
      <c r="G17" s="82"/>
      <c r="H17" s="90">
        <v>14.6</v>
      </c>
      <c r="I17" s="93" t="s">
        <v>154</v>
      </c>
      <c r="J17" s="94">
        <v>0.04</v>
      </c>
      <c r="K17" s="91">
        <v>1.2699999999999999E-2</v>
      </c>
      <c r="L17" s="90">
        <v>1184178</v>
      </c>
      <c r="M17" s="92">
        <v>172.72</v>
      </c>
      <c r="N17" s="90">
        <v>2045.3121599999999</v>
      </c>
      <c r="O17" s="91">
        <v>7.3000060474911143E-5</v>
      </c>
      <c r="P17" s="91">
        <v>0.10759269286579647</v>
      </c>
      <c r="Q17" s="91">
        <f>N17/'סכום נכסי הקרן'!$C$42</f>
        <v>5.1880848366255639E-3</v>
      </c>
      <c r="AU17" s="4"/>
    </row>
    <row r="18" spans="2:47">
      <c r="B18" s="114" t="s">
        <v>246</v>
      </c>
      <c r="C18" s="82" t="s">
        <v>247</v>
      </c>
      <c r="D18" s="93" t="s">
        <v>110</v>
      </c>
      <c r="E18" s="82" t="s">
        <v>241</v>
      </c>
      <c r="F18" s="82"/>
      <c r="G18" s="82"/>
      <c r="H18" s="90">
        <v>18.37</v>
      </c>
      <c r="I18" s="93" t="s">
        <v>154</v>
      </c>
      <c r="J18" s="94">
        <v>2.75E-2</v>
      </c>
      <c r="K18" s="91">
        <v>1.5399999999999999E-2</v>
      </c>
      <c r="L18" s="90">
        <v>297500</v>
      </c>
      <c r="M18" s="92">
        <v>134.88999999999999</v>
      </c>
      <c r="N18" s="90">
        <v>401.29775999999998</v>
      </c>
      <c r="O18" s="91">
        <v>1.6831619365290099E-5</v>
      </c>
      <c r="P18" s="91">
        <v>2.1110081621678767E-2</v>
      </c>
      <c r="Q18" s="91">
        <f>N18/'סכום נכסי הקרן'!$C$42</f>
        <v>1.017921305287602E-3</v>
      </c>
      <c r="AT18" s="3"/>
    </row>
    <row r="19" spans="2:47">
      <c r="B19" s="114" t="s">
        <v>248</v>
      </c>
      <c r="C19" s="82" t="s">
        <v>249</v>
      </c>
      <c r="D19" s="93" t="s">
        <v>110</v>
      </c>
      <c r="E19" s="82" t="s">
        <v>241</v>
      </c>
      <c r="F19" s="82"/>
      <c r="G19" s="82"/>
      <c r="H19" s="90">
        <v>5.92</v>
      </c>
      <c r="I19" s="93" t="s">
        <v>154</v>
      </c>
      <c r="J19" s="94">
        <v>1.7500000000000002E-2</v>
      </c>
      <c r="K19" s="91">
        <v>2.5999999999999999E-3</v>
      </c>
      <c r="L19" s="90">
        <v>62</v>
      </c>
      <c r="M19" s="92">
        <v>111.96</v>
      </c>
      <c r="N19" s="90">
        <v>6.9409999999999999E-2</v>
      </c>
      <c r="O19" s="91">
        <v>4.4723106264985845E-9</v>
      </c>
      <c r="P19" s="91">
        <v>3.6512806983042298E-6</v>
      </c>
      <c r="Q19" s="91">
        <f>N19/'סכום נכסי הקרן'!$C$42</f>
        <v>1.7606357384106123E-7</v>
      </c>
      <c r="AU19" s="3"/>
    </row>
    <row r="20" spans="2:47">
      <c r="B20" s="114" t="s">
        <v>250</v>
      </c>
      <c r="C20" s="82" t="s">
        <v>251</v>
      </c>
      <c r="D20" s="93" t="s">
        <v>110</v>
      </c>
      <c r="E20" s="82" t="s">
        <v>241</v>
      </c>
      <c r="F20" s="82"/>
      <c r="G20" s="82"/>
      <c r="H20" s="90">
        <v>2.25</v>
      </c>
      <c r="I20" s="93" t="s">
        <v>154</v>
      </c>
      <c r="J20" s="94">
        <v>0.03</v>
      </c>
      <c r="K20" s="91">
        <v>-1E-3</v>
      </c>
      <c r="L20" s="90">
        <v>650000</v>
      </c>
      <c r="M20" s="92">
        <v>119.79</v>
      </c>
      <c r="N20" s="90">
        <v>778.63502000000005</v>
      </c>
      <c r="O20" s="91">
        <v>4.2399805508830608E-5</v>
      </c>
      <c r="P20" s="91">
        <v>4.0959732308741219E-2</v>
      </c>
      <c r="Q20" s="91">
        <f>N20/'סכום נכסי הקרן'!$C$42</f>
        <v>1.9750650387409048E-3</v>
      </c>
    </row>
    <row r="21" spans="2:47">
      <c r="B21" s="114" t="s">
        <v>252</v>
      </c>
      <c r="C21" s="82" t="s">
        <v>253</v>
      </c>
      <c r="D21" s="93" t="s">
        <v>110</v>
      </c>
      <c r="E21" s="82" t="s">
        <v>241</v>
      </c>
      <c r="F21" s="82"/>
      <c r="G21" s="82"/>
      <c r="H21" s="90">
        <v>3.33</v>
      </c>
      <c r="I21" s="93" t="s">
        <v>154</v>
      </c>
      <c r="J21" s="94">
        <v>1E-3</v>
      </c>
      <c r="K21" s="91">
        <v>-2.0000000000000004E-4</v>
      </c>
      <c r="L21" s="90">
        <v>2514358</v>
      </c>
      <c r="M21" s="92">
        <v>100.85</v>
      </c>
      <c r="N21" s="90">
        <v>2535.7302799999998</v>
      </c>
      <c r="O21" s="91">
        <v>2.0244250674450603E-4</v>
      </c>
      <c r="P21" s="91">
        <v>0.13339090948666732</v>
      </c>
      <c r="Q21" s="91">
        <f>N21/'סכום נכסי הקרן'!$C$42</f>
        <v>6.4320664946519923E-3</v>
      </c>
    </row>
    <row r="22" spans="2:47">
      <c r="B22" s="114" t="s">
        <v>254</v>
      </c>
      <c r="C22" s="82" t="s">
        <v>255</v>
      </c>
      <c r="D22" s="93" t="s">
        <v>110</v>
      </c>
      <c r="E22" s="82" t="s">
        <v>241</v>
      </c>
      <c r="F22" s="82"/>
      <c r="G22" s="82"/>
      <c r="H22" s="90">
        <v>8.08</v>
      </c>
      <c r="I22" s="93" t="s">
        <v>154</v>
      </c>
      <c r="J22" s="94">
        <v>7.4999999999999997E-3</v>
      </c>
      <c r="K22" s="91">
        <v>5.8000000000000005E-3</v>
      </c>
      <c r="L22" s="90">
        <v>21</v>
      </c>
      <c r="M22" s="92">
        <v>101.88</v>
      </c>
      <c r="N22" s="90">
        <v>2.1399999999999999E-2</v>
      </c>
      <c r="O22" s="91">
        <v>1.5819523642504077E-9</v>
      </c>
      <c r="P22" s="91">
        <v>1.1257370255541063E-6</v>
      </c>
      <c r="Q22" s="91">
        <f>N22/'סכום נכסי הקרן'!$C$42</f>
        <v>5.4282675121721794E-8</v>
      </c>
    </row>
    <row r="23" spans="2:47">
      <c r="B23" s="114" t="s">
        <v>256</v>
      </c>
      <c r="C23" s="82" t="s">
        <v>257</v>
      </c>
      <c r="D23" s="93" t="s">
        <v>110</v>
      </c>
      <c r="E23" s="82" t="s">
        <v>241</v>
      </c>
      <c r="F23" s="82"/>
      <c r="G23" s="82"/>
      <c r="H23" s="90">
        <v>0.83000000000000007</v>
      </c>
      <c r="I23" s="93" t="s">
        <v>154</v>
      </c>
      <c r="J23" s="94">
        <v>3.5000000000000003E-2</v>
      </c>
      <c r="K23" s="91">
        <v>7.3000000000000001E-3</v>
      </c>
      <c r="L23" s="90">
        <v>815396</v>
      </c>
      <c r="M23" s="92">
        <v>120.31</v>
      </c>
      <c r="N23" s="90">
        <v>981.00295999999992</v>
      </c>
      <c r="O23" s="91">
        <v>4.1443103305700904E-5</v>
      </c>
      <c r="P23" s="91">
        <v>5.1605203469634292E-2</v>
      </c>
      <c r="Q23" s="91">
        <f>N23/'סכום נכסי הקרן'!$C$42</f>
        <v>2.4883862136040862E-3</v>
      </c>
    </row>
    <row r="24" spans="2:47">
      <c r="B24" s="114" t="s">
        <v>258</v>
      </c>
      <c r="C24" s="82" t="s">
        <v>259</v>
      </c>
      <c r="D24" s="93" t="s">
        <v>110</v>
      </c>
      <c r="E24" s="82" t="s">
        <v>241</v>
      </c>
      <c r="F24" s="82"/>
      <c r="G24" s="82"/>
      <c r="H24" s="90">
        <v>4.9000000000000004</v>
      </c>
      <c r="I24" s="93" t="s">
        <v>154</v>
      </c>
      <c r="J24" s="94">
        <v>2.75E-2</v>
      </c>
      <c r="K24" s="91">
        <v>1E-3</v>
      </c>
      <c r="L24" s="90">
        <v>1631866</v>
      </c>
      <c r="M24" s="92">
        <v>119.62</v>
      </c>
      <c r="N24" s="90">
        <v>1952.0381399999999</v>
      </c>
      <c r="O24" s="91">
        <v>1.0062722051700987E-4</v>
      </c>
      <c r="P24" s="91">
        <v>0.10268605651830701</v>
      </c>
      <c r="Q24" s="91">
        <f>N24/'סכום נכסי הקרן'!$C$42</f>
        <v>4.9514884195714995E-3</v>
      </c>
    </row>
    <row r="25" spans="2:47">
      <c r="B25" s="114"/>
      <c r="C25" s="82"/>
      <c r="D25" s="82"/>
      <c r="E25" s="82"/>
      <c r="F25" s="82"/>
      <c r="G25" s="82"/>
      <c r="H25" s="82"/>
      <c r="I25" s="82"/>
      <c r="J25" s="82"/>
      <c r="K25" s="91"/>
      <c r="L25" s="90"/>
      <c r="M25" s="92"/>
      <c r="N25" s="82"/>
      <c r="O25" s="82"/>
      <c r="P25" s="91"/>
      <c r="Q25" s="82"/>
    </row>
    <row r="26" spans="2:47">
      <c r="B26" s="121" t="s">
        <v>39</v>
      </c>
      <c r="C26" s="109"/>
      <c r="D26" s="109"/>
      <c r="E26" s="109"/>
      <c r="F26" s="109"/>
      <c r="G26" s="109"/>
      <c r="H26" s="110">
        <v>5.7177281746079256</v>
      </c>
      <c r="I26" s="109"/>
      <c r="J26" s="109"/>
      <c r="K26" s="111">
        <v>1.1716608011470746E-2</v>
      </c>
      <c r="L26" s="110"/>
      <c r="M26" s="122"/>
      <c r="N26" s="110">
        <v>9338.8742700000003</v>
      </c>
      <c r="O26" s="109"/>
      <c r="P26" s="111">
        <v>0.49126712816512041</v>
      </c>
      <c r="Q26" s="111">
        <f>N26/'סכום נכסי הקרן'!$C$42</f>
        <v>2.368874196266434E-2</v>
      </c>
    </row>
    <row r="27" spans="2:47">
      <c r="B27" s="113" t="s">
        <v>23</v>
      </c>
      <c r="C27" s="80"/>
      <c r="D27" s="80"/>
      <c r="E27" s="80"/>
      <c r="F27" s="80"/>
      <c r="G27" s="80"/>
      <c r="H27" s="87">
        <v>0.64059922750892884</v>
      </c>
      <c r="I27" s="80"/>
      <c r="J27" s="80"/>
      <c r="K27" s="88">
        <v>1.256286817844387E-3</v>
      </c>
      <c r="L27" s="87"/>
      <c r="M27" s="89"/>
      <c r="N27" s="87">
        <v>1060.2841000000001</v>
      </c>
      <c r="O27" s="80"/>
      <c r="P27" s="88">
        <v>5.5775750886743587E-2</v>
      </c>
      <c r="Q27" s="88">
        <f>N27/'סכום נכסי הקרן'!$C$42</f>
        <v>2.6894886606087473E-3</v>
      </c>
    </row>
    <row r="28" spans="2:47">
      <c r="B28" s="114" t="s">
        <v>260</v>
      </c>
      <c r="C28" s="82" t="s">
        <v>261</v>
      </c>
      <c r="D28" s="93" t="s">
        <v>110</v>
      </c>
      <c r="E28" s="82" t="s">
        <v>241</v>
      </c>
      <c r="F28" s="82"/>
      <c r="G28" s="82"/>
      <c r="H28" s="90">
        <v>0.60999999999999988</v>
      </c>
      <c r="I28" s="93" t="s">
        <v>154</v>
      </c>
      <c r="J28" s="94">
        <v>0</v>
      </c>
      <c r="K28" s="91">
        <v>1.2999999999999999E-3</v>
      </c>
      <c r="L28" s="90">
        <v>597278</v>
      </c>
      <c r="M28" s="92">
        <v>99.92</v>
      </c>
      <c r="N28" s="90">
        <v>596.80018000000007</v>
      </c>
      <c r="O28" s="91">
        <v>8.5325428571428577E-5</v>
      </c>
      <c r="P28" s="91">
        <v>3.139439530296053E-2</v>
      </c>
      <c r="Q28" s="91">
        <f>N28/'סכום נכסי הקרן'!$C$42</f>
        <v>1.5138275833422941E-3</v>
      </c>
    </row>
    <row r="29" spans="2:47">
      <c r="B29" s="114" t="s">
        <v>262</v>
      </c>
      <c r="C29" s="82" t="s">
        <v>263</v>
      </c>
      <c r="D29" s="93" t="s">
        <v>110</v>
      </c>
      <c r="E29" s="82" t="s">
        <v>241</v>
      </c>
      <c r="F29" s="82"/>
      <c r="G29" s="82"/>
      <c r="H29" s="90">
        <v>0.67999999999999994</v>
      </c>
      <c r="I29" s="93" t="s">
        <v>154</v>
      </c>
      <c r="J29" s="94">
        <v>0</v>
      </c>
      <c r="K29" s="91">
        <v>1.1999999999999999E-3</v>
      </c>
      <c r="L29" s="90">
        <v>463855</v>
      </c>
      <c r="M29" s="92">
        <v>99.92</v>
      </c>
      <c r="N29" s="90">
        <v>463.48392000000001</v>
      </c>
      <c r="O29" s="91">
        <v>6.6265000000000003E-5</v>
      </c>
      <c r="P29" s="91">
        <v>2.4381355583783054E-2</v>
      </c>
      <c r="Q29" s="91">
        <f>N29/'סכום נכסי הקרן'!$C$42</f>
        <v>1.1756610772664532E-3</v>
      </c>
    </row>
    <row r="30" spans="2:47">
      <c r="B30" s="114"/>
      <c r="C30" s="82"/>
      <c r="D30" s="82"/>
      <c r="E30" s="82"/>
      <c r="F30" s="82"/>
      <c r="G30" s="82"/>
      <c r="H30" s="82"/>
      <c r="I30" s="82"/>
      <c r="J30" s="82"/>
      <c r="K30" s="91"/>
      <c r="L30" s="90"/>
      <c r="M30" s="92"/>
      <c r="N30" s="82"/>
      <c r="O30" s="82"/>
      <c r="P30" s="91"/>
      <c r="Q30" s="82"/>
    </row>
    <row r="31" spans="2:47">
      <c r="B31" s="113" t="s">
        <v>24</v>
      </c>
      <c r="C31" s="80"/>
      <c r="D31" s="80"/>
      <c r="E31" s="80"/>
      <c r="F31" s="80"/>
      <c r="G31" s="80"/>
      <c r="H31" s="87">
        <v>3.2092687407119973</v>
      </c>
      <c r="I31" s="80"/>
      <c r="J31" s="80"/>
      <c r="K31" s="88">
        <v>2.2582439948182769E-3</v>
      </c>
      <c r="L31" s="87"/>
      <c r="M31" s="89"/>
      <c r="N31" s="87">
        <v>819.09428000000003</v>
      </c>
      <c r="O31" s="80"/>
      <c r="P31" s="88">
        <v>4.3088072823158054E-2</v>
      </c>
      <c r="Q31" s="88">
        <f>N31/'סכום נכסי הקרן'!$C$42</f>
        <v>2.0776929296869454E-3</v>
      </c>
    </row>
    <row r="32" spans="2:47">
      <c r="B32" s="114" t="s">
        <v>264</v>
      </c>
      <c r="C32" s="82" t="s">
        <v>265</v>
      </c>
      <c r="D32" s="93" t="s">
        <v>110</v>
      </c>
      <c r="E32" s="82" t="s">
        <v>241</v>
      </c>
      <c r="F32" s="82"/>
      <c r="G32" s="82"/>
      <c r="H32" s="90">
        <v>0.16999999999999998</v>
      </c>
      <c r="I32" s="93" t="s">
        <v>154</v>
      </c>
      <c r="J32" s="94">
        <v>1.1000000000000001E-3</v>
      </c>
      <c r="K32" s="91">
        <v>1.6999999999999999E-3</v>
      </c>
      <c r="L32" s="90">
        <v>30</v>
      </c>
      <c r="M32" s="92">
        <v>100</v>
      </c>
      <c r="N32" s="90">
        <v>0.03</v>
      </c>
      <c r="O32" s="91">
        <v>2.2416699991725168E-9</v>
      </c>
      <c r="P32" s="91">
        <v>1.5781360171319246E-6</v>
      </c>
      <c r="Q32" s="91">
        <f>N32/'סכום נכסי הקרן'!$C$42</f>
        <v>7.6097208114563267E-8</v>
      </c>
    </row>
    <row r="33" spans="2:17">
      <c r="B33" s="114" t="s">
        <v>266</v>
      </c>
      <c r="C33" s="82" t="s">
        <v>267</v>
      </c>
      <c r="D33" s="93" t="s">
        <v>110</v>
      </c>
      <c r="E33" s="82" t="s">
        <v>241</v>
      </c>
      <c r="F33" s="82"/>
      <c r="G33" s="82"/>
      <c r="H33" s="90">
        <v>4.41</v>
      </c>
      <c r="I33" s="93" t="s">
        <v>154</v>
      </c>
      <c r="J33" s="94">
        <v>1.1000000000000001E-3</v>
      </c>
      <c r="K33" s="91">
        <v>2.5000000000000001E-3</v>
      </c>
      <c r="L33" s="90">
        <v>159922</v>
      </c>
      <c r="M33" s="92">
        <v>99.47</v>
      </c>
      <c r="N33" s="90">
        <v>159.07441</v>
      </c>
      <c r="O33" s="91">
        <v>1.2128862546399117E-5</v>
      </c>
      <c r="P33" s="91">
        <v>8.3680351941670273E-3</v>
      </c>
      <c r="Q33" s="91">
        <f>N33/'סכום נכסי הקרן'!$C$42</f>
        <v>4.0350394944904547E-4</v>
      </c>
    </row>
    <row r="34" spans="2:17">
      <c r="B34" s="114" t="s">
        <v>268</v>
      </c>
      <c r="C34" s="82" t="s">
        <v>269</v>
      </c>
      <c r="D34" s="93" t="s">
        <v>110</v>
      </c>
      <c r="E34" s="82" t="s">
        <v>241</v>
      </c>
      <c r="F34" s="82"/>
      <c r="G34" s="82"/>
      <c r="H34" s="90">
        <v>2.92</v>
      </c>
      <c r="I34" s="93" t="s">
        <v>154</v>
      </c>
      <c r="J34" s="94">
        <v>1.1000000000000001E-3</v>
      </c>
      <c r="K34" s="91">
        <v>2.2000000000000001E-3</v>
      </c>
      <c r="L34" s="90">
        <v>661644</v>
      </c>
      <c r="M34" s="92">
        <v>99.75</v>
      </c>
      <c r="N34" s="90">
        <v>659.98987</v>
      </c>
      <c r="O34" s="91">
        <v>3.5912509788895733E-5</v>
      </c>
      <c r="P34" s="91">
        <v>3.4718459492973891E-2</v>
      </c>
      <c r="Q34" s="91">
        <f>N34/'סכום נכסי הקרן'!$C$42</f>
        <v>1.6741128830297853E-3</v>
      </c>
    </row>
    <row r="35" spans="2:17">
      <c r="B35" s="114"/>
      <c r="C35" s="82"/>
      <c r="D35" s="82"/>
      <c r="E35" s="82"/>
      <c r="F35" s="82"/>
      <c r="G35" s="82"/>
      <c r="H35" s="82"/>
      <c r="I35" s="82"/>
      <c r="J35" s="82"/>
      <c r="K35" s="91"/>
      <c r="L35" s="90"/>
      <c r="M35" s="92"/>
      <c r="N35" s="82"/>
      <c r="O35" s="82"/>
      <c r="P35" s="91"/>
      <c r="Q35" s="82"/>
    </row>
    <row r="36" spans="2:17">
      <c r="B36" s="113" t="s">
        <v>25</v>
      </c>
      <c r="C36" s="80"/>
      <c r="D36" s="80"/>
      <c r="E36" s="80"/>
      <c r="F36" s="80"/>
      <c r="G36" s="80"/>
      <c r="H36" s="87">
        <v>6.7148282440839315</v>
      </c>
      <c r="I36" s="80"/>
      <c r="J36" s="80"/>
      <c r="K36" s="88">
        <v>1.4242007098015845E-2</v>
      </c>
      <c r="L36" s="87"/>
      <c r="M36" s="89"/>
      <c r="N36" s="87">
        <v>7459.4958899999992</v>
      </c>
      <c r="O36" s="80"/>
      <c r="P36" s="88">
        <v>0.3924033044552187</v>
      </c>
      <c r="Q36" s="88">
        <f>N36/'סכום נכסי הקרן'!$C$42</f>
        <v>1.8921560372368643E-2</v>
      </c>
    </row>
    <row r="37" spans="2:17">
      <c r="B37" s="114" t="s">
        <v>270</v>
      </c>
      <c r="C37" s="82" t="s">
        <v>271</v>
      </c>
      <c r="D37" s="93" t="s">
        <v>110</v>
      </c>
      <c r="E37" s="82" t="s">
        <v>241</v>
      </c>
      <c r="F37" s="82"/>
      <c r="G37" s="82"/>
      <c r="H37" s="90">
        <v>1.61</v>
      </c>
      <c r="I37" s="93" t="s">
        <v>154</v>
      </c>
      <c r="J37" s="94">
        <v>0.06</v>
      </c>
      <c r="K37" s="91">
        <v>2.0999999999999999E-3</v>
      </c>
      <c r="L37" s="90">
        <v>5000</v>
      </c>
      <c r="M37" s="92">
        <v>111.63</v>
      </c>
      <c r="N37" s="90">
        <v>5.5815000000000001</v>
      </c>
      <c r="O37" s="91">
        <v>2.7280221399035615E-7</v>
      </c>
      <c r="P37" s="91">
        <v>2.9361220598739463E-4</v>
      </c>
      <c r="Q37" s="91">
        <f>N37/'סכום נכסי הקרן'!$C$42</f>
        <v>1.4157885569714497E-5</v>
      </c>
    </row>
    <row r="38" spans="2:17">
      <c r="B38" s="114" t="s">
        <v>272</v>
      </c>
      <c r="C38" s="82" t="s">
        <v>273</v>
      </c>
      <c r="D38" s="93" t="s">
        <v>110</v>
      </c>
      <c r="E38" s="82" t="s">
        <v>241</v>
      </c>
      <c r="F38" s="82"/>
      <c r="G38" s="82"/>
      <c r="H38" s="90">
        <v>7.45</v>
      </c>
      <c r="I38" s="93" t="s">
        <v>154</v>
      </c>
      <c r="J38" s="94">
        <v>6.25E-2</v>
      </c>
      <c r="K38" s="91">
        <v>1.9199999999999998E-2</v>
      </c>
      <c r="L38" s="90">
        <v>140000</v>
      </c>
      <c r="M38" s="92">
        <v>140.86000000000001</v>
      </c>
      <c r="N38" s="90">
        <v>197.20400000000001</v>
      </c>
      <c r="O38" s="91">
        <v>8.1586721877566879E-6</v>
      </c>
      <c r="P38" s="91">
        <v>1.0373824504082804E-2</v>
      </c>
      <c r="Q38" s="91">
        <f>N38/'סכום נכסי הקרן'!$C$42</f>
        <v>5.0022246096747788E-4</v>
      </c>
    </row>
    <row r="39" spans="2:17">
      <c r="B39" s="114" t="s">
        <v>274</v>
      </c>
      <c r="C39" s="82" t="s">
        <v>275</v>
      </c>
      <c r="D39" s="93" t="s">
        <v>110</v>
      </c>
      <c r="E39" s="82" t="s">
        <v>241</v>
      </c>
      <c r="F39" s="82"/>
      <c r="G39" s="82"/>
      <c r="H39" s="90">
        <v>6.1</v>
      </c>
      <c r="I39" s="93" t="s">
        <v>154</v>
      </c>
      <c r="J39" s="94">
        <v>3.7499999999999999E-2</v>
      </c>
      <c r="K39" s="91">
        <v>1.46E-2</v>
      </c>
      <c r="L39" s="90">
        <v>1570372</v>
      </c>
      <c r="M39" s="92">
        <v>115.55</v>
      </c>
      <c r="N39" s="90">
        <v>1814.5648700000002</v>
      </c>
      <c r="O39" s="91">
        <v>1.0289571689596929E-4</v>
      </c>
      <c r="P39" s="91">
        <v>9.5454339225643642E-2</v>
      </c>
      <c r="Q39" s="91">
        <f>N39/'סכום נכסי הקרן'!$C$42</f>
        <v>4.6027773516588485E-3</v>
      </c>
    </row>
    <row r="40" spans="2:17">
      <c r="B40" s="114" t="s">
        <v>276</v>
      </c>
      <c r="C40" s="82" t="s">
        <v>277</v>
      </c>
      <c r="D40" s="93" t="s">
        <v>110</v>
      </c>
      <c r="E40" s="82" t="s">
        <v>241</v>
      </c>
      <c r="F40" s="82"/>
      <c r="G40" s="82"/>
      <c r="H40" s="90">
        <v>1.9</v>
      </c>
      <c r="I40" s="93" t="s">
        <v>154</v>
      </c>
      <c r="J40" s="94">
        <v>2.2499999999999999E-2</v>
      </c>
      <c r="K40" s="91">
        <v>2.5999999999999999E-3</v>
      </c>
      <c r="L40" s="90">
        <v>161106</v>
      </c>
      <c r="M40" s="92">
        <v>103.99</v>
      </c>
      <c r="N40" s="90">
        <v>167.53413</v>
      </c>
      <c r="O40" s="91">
        <v>9.2520110889062186E-6</v>
      </c>
      <c r="P40" s="91">
        <v>8.8130548217287379E-3</v>
      </c>
      <c r="Q40" s="91">
        <f>N40/'סכום נכסי הקרן'!$C$42</f>
        <v>4.2496265189674327E-4</v>
      </c>
    </row>
    <row r="41" spans="2:17">
      <c r="B41" s="114" t="s">
        <v>278</v>
      </c>
      <c r="C41" s="82" t="s">
        <v>279</v>
      </c>
      <c r="D41" s="93" t="s">
        <v>110</v>
      </c>
      <c r="E41" s="82" t="s">
        <v>241</v>
      </c>
      <c r="F41" s="82"/>
      <c r="G41" s="82"/>
      <c r="H41" s="90">
        <v>1.3300000000000003</v>
      </c>
      <c r="I41" s="93" t="s">
        <v>154</v>
      </c>
      <c r="J41" s="94">
        <v>5.0000000000000001E-3</v>
      </c>
      <c r="K41" s="91">
        <v>1.6000000000000001E-3</v>
      </c>
      <c r="L41" s="90">
        <v>1294043</v>
      </c>
      <c r="M41" s="92">
        <v>100.79</v>
      </c>
      <c r="N41" s="90">
        <v>1304.2658999999999</v>
      </c>
      <c r="O41" s="91">
        <v>8.4770785839687651E-5</v>
      </c>
      <c r="P41" s="91">
        <v>6.8610299756899501E-2</v>
      </c>
      <c r="Q41" s="91">
        <f>N41/'סכום נכסי הקרן'!$C$42</f>
        <v>3.3083664543009385E-3</v>
      </c>
    </row>
    <row r="42" spans="2:17">
      <c r="B42" s="114" t="s">
        <v>280</v>
      </c>
      <c r="C42" s="82" t="s">
        <v>281</v>
      </c>
      <c r="D42" s="93" t="s">
        <v>110</v>
      </c>
      <c r="E42" s="82" t="s">
        <v>241</v>
      </c>
      <c r="F42" s="82"/>
      <c r="G42" s="82"/>
      <c r="H42" s="90">
        <v>15.439999999999996</v>
      </c>
      <c r="I42" s="93" t="s">
        <v>154</v>
      </c>
      <c r="J42" s="94">
        <v>5.5E-2</v>
      </c>
      <c r="K42" s="91">
        <v>3.1800000000000002E-2</v>
      </c>
      <c r="L42" s="90">
        <v>1155178</v>
      </c>
      <c r="M42" s="92">
        <v>141.47</v>
      </c>
      <c r="N42" s="90">
        <v>1634.23035</v>
      </c>
      <c r="O42" s="91">
        <v>6.6421506534236654E-5</v>
      </c>
      <c r="P42" s="91">
        <v>8.5967925854170388E-2</v>
      </c>
      <c r="Q42" s="91">
        <f>N42/'סכום נכסי הקרן'!$C$42</f>
        <v>4.1453455683695189E-3</v>
      </c>
    </row>
    <row r="43" spans="2:17">
      <c r="B43" s="114" t="s">
        <v>282</v>
      </c>
      <c r="C43" s="82" t="s">
        <v>283</v>
      </c>
      <c r="D43" s="93" t="s">
        <v>110</v>
      </c>
      <c r="E43" s="82" t="s">
        <v>241</v>
      </c>
      <c r="F43" s="82"/>
      <c r="G43" s="82"/>
      <c r="H43" s="90">
        <v>5.23</v>
      </c>
      <c r="I43" s="93" t="s">
        <v>154</v>
      </c>
      <c r="J43" s="94">
        <v>4.2500000000000003E-2</v>
      </c>
      <c r="K43" s="91">
        <v>1.2E-2</v>
      </c>
      <c r="L43" s="90">
        <v>933000</v>
      </c>
      <c r="M43" s="92">
        <v>117.91</v>
      </c>
      <c r="N43" s="90">
        <v>1100.10032</v>
      </c>
      <c r="O43" s="91">
        <v>5.0567631147155039E-5</v>
      </c>
      <c r="P43" s="91">
        <v>5.7870264581678529E-2</v>
      </c>
      <c r="Q43" s="91">
        <f>N43/'סכום נכסי הקרן'!$C$42</f>
        <v>2.7904854332645884E-3</v>
      </c>
    </row>
    <row r="44" spans="2:17">
      <c r="B44" s="114" t="s">
        <v>284</v>
      </c>
      <c r="C44" s="82" t="s">
        <v>285</v>
      </c>
      <c r="D44" s="93" t="s">
        <v>110</v>
      </c>
      <c r="E44" s="82" t="s">
        <v>241</v>
      </c>
      <c r="F44" s="82"/>
      <c r="G44" s="82"/>
      <c r="H44" s="90">
        <v>3.7800000000000002</v>
      </c>
      <c r="I44" s="93" t="s">
        <v>154</v>
      </c>
      <c r="J44" s="94">
        <v>0.01</v>
      </c>
      <c r="K44" s="91">
        <v>7.000000000000001E-3</v>
      </c>
      <c r="L44" s="90">
        <v>1093923</v>
      </c>
      <c r="M44" s="92">
        <v>101.29</v>
      </c>
      <c r="N44" s="90">
        <v>1108.0346499999998</v>
      </c>
      <c r="O44" s="91">
        <v>8.3047139629377186E-5</v>
      </c>
      <c r="P44" s="91">
        <v>5.8287646313172202E-2</v>
      </c>
      <c r="Q44" s="91">
        <f>N44/'סכום נכסי הקרן'!$C$42</f>
        <v>2.8106114453065752E-3</v>
      </c>
    </row>
    <row r="45" spans="2:17">
      <c r="B45" s="114" t="s">
        <v>286</v>
      </c>
      <c r="C45" s="82" t="s">
        <v>287</v>
      </c>
      <c r="D45" s="93" t="s">
        <v>110</v>
      </c>
      <c r="E45" s="82" t="s">
        <v>241</v>
      </c>
      <c r="F45" s="82"/>
      <c r="G45" s="82"/>
      <c r="H45" s="90">
        <v>2.46</v>
      </c>
      <c r="I45" s="93" t="s">
        <v>154</v>
      </c>
      <c r="J45" s="94">
        <v>0.05</v>
      </c>
      <c r="K45" s="91">
        <v>3.8999999999999994E-3</v>
      </c>
      <c r="L45" s="90">
        <v>112352</v>
      </c>
      <c r="M45" s="92">
        <v>113.91</v>
      </c>
      <c r="N45" s="90">
        <v>127.98017</v>
      </c>
      <c r="O45" s="91">
        <v>6.0700722938954043E-6</v>
      </c>
      <c r="P45" s="91">
        <v>6.7323371918555546E-3</v>
      </c>
      <c r="Q45" s="91">
        <f>N45/'סכום נכסי הקרן'!$C$42</f>
        <v>3.2463112103423957E-4</v>
      </c>
    </row>
    <row r="46" spans="2:17">
      <c r="B46" s="115"/>
      <c r="C46" s="1"/>
      <c r="D46" s="1"/>
    </row>
    <row r="47" spans="2:17">
      <c r="C47" s="1"/>
      <c r="D47" s="1"/>
    </row>
    <row r="48" spans="2:17">
      <c r="C48" s="1"/>
      <c r="D48" s="1"/>
    </row>
    <row r="49" spans="2:4">
      <c r="B49" s="95"/>
      <c r="C49" s="96"/>
      <c r="D49" s="96"/>
    </row>
    <row r="50" spans="2:4">
      <c r="B50" s="95"/>
      <c r="C50" s="96"/>
      <c r="D50" s="96"/>
    </row>
    <row r="51" spans="2:4">
      <c r="B51" s="171"/>
      <c r="C51" s="171"/>
      <c r="D51" s="171"/>
    </row>
    <row r="52" spans="2:4">
      <c r="B52" s="95" t="s">
        <v>235</v>
      </c>
      <c r="C52" s="1"/>
      <c r="D52" s="1"/>
    </row>
    <row r="53" spans="2:4">
      <c r="B53" s="95" t="s">
        <v>102</v>
      </c>
      <c r="C53" s="1"/>
      <c r="D53" s="1"/>
    </row>
    <row r="54" spans="2:4">
      <c r="B54" s="95" t="s">
        <v>220</v>
      </c>
      <c r="C54" s="1"/>
      <c r="D54" s="1"/>
    </row>
    <row r="55" spans="2:4">
      <c r="B55" s="95" t="s">
        <v>230</v>
      </c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51:D51"/>
  </mergeCells>
  <phoneticPr fontId="5" type="noConversion"/>
  <dataValidations count="1">
    <dataValidation allowBlank="1" showInputMessage="1" showErrorMessage="1" sqref="A1:A1048576 C5:C29 B49:B51 B1:B30 D1:D29 E1:AF1048576 AJ1:XFD1048576 AG1:AI27 AG31:AI1048576 C49:D50 B31:D48 C52:D1048576 B54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169</v>
      </c>
      <c r="C1" s="76" t="s" vm="1">
        <v>236</v>
      </c>
    </row>
    <row r="2" spans="2:67">
      <c r="B2" s="56" t="s">
        <v>168</v>
      </c>
      <c r="C2" s="76" t="s">
        <v>237</v>
      </c>
    </row>
    <row r="3" spans="2:67">
      <c r="B3" s="56" t="s">
        <v>170</v>
      </c>
      <c r="C3" s="76" t="s">
        <v>238</v>
      </c>
    </row>
    <row r="4" spans="2:67">
      <c r="B4" s="56" t="s">
        <v>171</v>
      </c>
      <c r="C4" s="76">
        <v>2112</v>
      </c>
    </row>
    <row r="6" spans="2:67" ht="26.25" customHeight="1">
      <c r="B6" s="168" t="s">
        <v>199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BO6" s="3"/>
    </row>
    <row r="7" spans="2:67" ht="26.25" customHeight="1">
      <c r="B7" s="168" t="s">
        <v>77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AZ7" s="43"/>
      <c r="BJ7" s="3"/>
      <c r="BO7" s="3"/>
    </row>
    <row r="8" spans="2:67" s="3" customFormat="1" ht="78.75">
      <c r="B8" s="37" t="s">
        <v>105</v>
      </c>
      <c r="C8" s="13" t="s">
        <v>38</v>
      </c>
      <c r="D8" s="13" t="s">
        <v>109</v>
      </c>
      <c r="E8" s="13" t="s">
        <v>215</v>
      </c>
      <c r="F8" s="13" t="s">
        <v>107</v>
      </c>
      <c r="G8" s="13" t="s">
        <v>50</v>
      </c>
      <c r="H8" s="13" t="s">
        <v>15</v>
      </c>
      <c r="I8" s="13" t="s">
        <v>51</v>
      </c>
      <c r="J8" s="13" t="s">
        <v>92</v>
      </c>
      <c r="K8" s="13" t="s">
        <v>18</v>
      </c>
      <c r="L8" s="13" t="s">
        <v>91</v>
      </c>
      <c r="M8" s="13" t="s">
        <v>17</v>
      </c>
      <c r="N8" s="13" t="s">
        <v>19</v>
      </c>
      <c r="O8" s="13" t="s">
        <v>222</v>
      </c>
      <c r="P8" s="13" t="s">
        <v>221</v>
      </c>
      <c r="Q8" s="13" t="s">
        <v>49</v>
      </c>
      <c r="R8" s="13" t="s">
        <v>48</v>
      </c>
      <c r="S8" s="13" t="s">
        <v>172</v>
      </c>
      <c r="T8" s="38" t="s">
        <v>174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231</v>
      </c>
      <c r="P9" s="16"/>
      <c r="Q9" s="16" t="s">
        <v>225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103</v>
      </c>
      <c r="R10" s="19" t="s">
        <v>104</v>
      </c>
      <c r="S10" s="45" t="s">
        <v>175</v>
      </c>
      <c r="T10" s="72" t="s">
        <v>216</v>
      </c>
      <c r="U10" s="5"/>
      <c r="BJ10" s="1"/>
      <c r="BK10" s="3"/>
      <c r="BL10" s="1"/>
      <c r="BO10" s="1"/>
    </row>
    <row r="11" spans="2:67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5"/>
      <c r="BJ11" s="1"/>
      <c r="BK11" s="3"/>
      <c r="BL11" s="1"/>
      <c r="BO11" s="1"/>
    </row>
    <row r="12" spans="2:67" ht="20.25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BK12" s="4"/>
    </row>
    <row r="13" spans="2:67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</row>
    <row r="14" spans="2:67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5" spans="2:67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 spans="2:67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BJ16" s="4"/>
    </row>
    <row r="17" spans="2:20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2:20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spans="2:20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</row>
    <row r="20" spans="2:20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</row>
    <row r="21" spans="2:20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</row>
    <row r="22" spans="2:20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</row>
    <row r="23" spans="2:20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</row>
    <row r="24" spans="2:20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</row>
    <row r="25" spans="2:20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</row>
    <row r="26" spans="2:20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</row>
    <row r="27" spans="2:20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</row>
    <row r="28" spans="2:20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</row>
    <row r="29" spans="2:20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</row>
    <row r="30" spans="2:20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spans="2:20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</row>
    <row r="32" spans="2:20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</row>
    <row r="33" spans="2:20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</row>
    <row r="34" spans="2:20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pans="2:20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</row>
    <row r="36" spans="2:20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</row>
    <row r="37" spans="2:20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</row>
    <row r="38" spans="2:20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spans="2:20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</row>
    <row r="40" spans="2:20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</row>
    <row r="41" spans="2:20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spans="2:20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</row>
    <row r="43" spans="2:20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</row>
    <row r="44" spans="2:20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</row>
    <row r="45" spans="2:20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2:20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</row>
    <row r="47" spans="2:20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</row>
    <row r="48" spans="2:20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</row>
    <row r="49" spans="2:20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</row>
    <row r="50" spans="2:20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</row>
    <row r="51" spans="2:20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</row>
    <row r="52" spans="2:20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</row>
    <row r="53" spans="2:20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</row>
    <row r="54" spans="2:20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</row>
    <row r="55" spans="2:20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</row>
    <row r="56" spans="2:20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</row>
    <row r="57" spans="2:20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</row>
    <row r="58" spans="2:20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</row>
    <row r="59" spans="2:20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</row>
    <row r="60" spans="2:20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</row>
    <row r="61" spans="2:20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</row>
    <row r="62" spans="2:20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</row>
    <row r="63" spans="2:20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</row>
    <row r="64" spans="2:20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</row>
    <row r="65" spans="2:20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</row>
    <row r="66" spans="2:20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</row>
    <row r="67" spans="2:20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</row>
    <row r="68" spans="2:20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</row>
    <row r="69" spans="2:20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</row>
    <row r="70" spans="2:20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</row>
    <row r="71" spans="2:20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</row>
    <row r="72" spans="2:20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</row>
    <row r="73" spans="2:20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</row>
    <row r="74" spans="2:20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</row>
    <row r="75" spans="2:20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</row>
    <row r="76" spans="2:20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</row>
    <row r="77" spans="2:20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</row>
    <row r="78" spans="2:20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</row>
    <row r="79" spans="2:20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</row>
    <row r="80" spans="2:20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</row>
    <row r="81" spans="2:20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</row>
    <row r="82" spans="2:20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</row>
    <row r="83" spans="2:20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</row>
    <row r="84" spans="2:20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</row>
    <row r="85" spans="2:20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</row>
    <row r="86" spans="2:20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</row>
    <row r="87" spans="2:20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</row>
    <row r="88" spans="2:20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</row>
    <row r="89" spans="2:20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</row>
    <row r="90" spans="2:20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</row>
    <row r="91" spans="2:20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</row>
    <row r="92" spans="2:20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</row>
    <row r="93" spans="2:20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</row>
    <row r="94" spans="2:20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</row>
    <row r="95" spans="2:20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</row>
    <row r="96" spans="2:20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</row>
    <row r="97" spans="2:20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</row>
    <row r="98" spans="2:20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</row>
    <row r="99" spans="2:20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</row>
    <row r="100" spans="2:20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</row>
    <row r="101" spans="2:20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</row>
    <row r="102" spans="2:20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</row>
    <row r="103" spans="2:20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</row>
    <row r="104" spans="2:20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</row>
    <row r="105" spans="2:20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</row>
    <row r="106" spans="2:20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</row>
    <row r="107" spans="2:20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</row>
    <row r="108" spans="2:20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</row>
    <row r="109" spans="2:20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</row>
    <row r="110" spans="2:20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J11" sqref="J11:Q15"/>
    </sheetView>
  </sheetViews>
  <sheetFormatPr defaultColWidth="9.140625" defaultRowHeight="18"/>
  <cols>
    <col min="1" max="1" width="6.28515625" style="1" customWidth="1"/>
    <col min="2" max="2" width="28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4.8554687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7.28515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169</v>
      </c>
      <c r="C1" s="76" t="s" vm="1">
        <v>236</v>
      </c>
    </row>
    <row r="2" spans="2:66">
      <c r="B2" s="56" t="s">
        <v>168</v>
      </c>
      <c r="C2" s="76" t="s">
        <v>237</v>
      </c>
    </row>
    <row r="3" spans="2:66">
      <c r="B3" s="56" t="s">
        <v>170</v>
      </c>
      <c r="C3" s="76" t="s">
        <v>238</v>
      </c>
    </row>
    <row r="4" spans="2:66">
      <c r="B4" s="56" t="s">
        <v>171</v>
      </c>
      <c r="C4" s="76">
        <v>2112</v>
      </c>
    </row>
    <row r="6" spans="2:66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6"/>
    </row>
    <row r="7" spans="2:66" ht="26.25" customHeight="1">
      <c r="B7" s="174" t="s">
        <v>78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6"/>
      <c r="BN7" s="3"/>
    </row>
    <row r="8" spans="2:66" s="3" customFormat="1" ht="78.75">
      <c r="B8" s="22" t="s">
        <v>105</v>
      </c>
      <c r="C8" s="30" t="s">
        <v>38</v>
      </c>
      <c r="D8" s="30" t="s">
        <v>109</v>
      </c>
      <c r="E8" s="30" t="s">
        <v>215</v>
      </c>
      <c r="F8" s="30" t="s">
        <v>107</v>
      </c>
      <c r="G8" s="30" t="s">
        <v>50</v>
      </c>
      <c r="H8" s="30" t="s">
        <v>15</v>
      </c>
      <c r="I8" s="30" t="s">
        <v>51</v>
      </c>
      <c r="J8" s="30" t="s">
        <v>92</v>
      </c>
      <c r="K8" s="30" t="s">
        <v>18</v>
      </c>
      <c r="L8" s="30" t="s">
        <v>91</v>
      </c>
      <c r="M8" s="30" t="s">
        <v>17</v>
      </c>
      <c r="N8" s="30" t="s">
        <v>19</v>
      </c>
      <c r="O8" s="13" t="s">
        <v>222</v>
      </c>
      <c r="P8" s="30" t="s">
        <v>221</v>
      </c>
      <c r="Q8" s="30" t="s">
        <v>229</v>
      </c>
      <c r="R8" s="30" t="s">
        <v>49</v>
      </c>
      <c r="S8" s="13" t="s">
        <v>48</v>
      </c>
      <c r="T8" s="30" t="s">
        <v>172</v>
      </c>
      <c r="U8" s="30" t="s">
        <v>174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231</v>
      </c>
      <c r="P9" s="32"/>
      <c r="Q9" s="16" t="s">
        <v>225</v>
      </c>
      <c r="R9" s="32" t="s">
        <v>225</v>
      </c>
      <c r="S9" s="16" t="s">
        <v>20</v>
      </c>
      <c r="T9" s="32" t="s">
        <v>225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103</v>
      </c>
      <c r="R10" s="19" t="s">
        <v>104</v>
      </c>
      <c r="S10" s="19" t="s">
        <v>175</v>
      </c>
      <c r="T10" s="20" t="s">
        <v>216</v>
      </c>
      <c r="U10" s="20" t="s">
        <v>233</v>
      </c>
      <c r="V10" s="5"/>
      <c r="BI10" s="1"/>
      <c r="BJ10" s="3"/>
      <c r="BK10" s="1"/>
    </row>
    <row r="11" spans="2:66" s="4" customFormat="1" ht="18" customHeight="1">
      <c r="B11" s="121" t="s">
        <v>32</v>
      </c>
      <c r="C11" s="109"/>
      <c r="D11" s="109"/>
      <c r="E11" s="109"/>
      <c r="F11" s="109"/>
      <c r="G11" s="109"/>
      <c r="H11" s="109"/>
      <c r="I11" s="109"/>
      <c r="J11" s="109"/>
      <c r="K11" s="110">
        <v>2.19</v>
      </c>
      <c r="L11" s="109"/>
      <c r="M11" s="109"/>
      <c r="N11" s="123">
        <v>6.3E-3</v>
      </c>
      <c r="O11" s="110"/>
      <c r="P11" s="122"/>
      <c r="Q11" s="109"/>
      <c r="R11" s="110">
        <v>680.81677000000002</v>
      </c>
      <c r="S11" s="109"/>
      <c r="T11" s="111">
        <v>1</v>
      </c>
      <c r="U11" s="111">
        <f>R11/'סכום נכסי הקרן'!$C$42</f>
        <v>1.7269418478191585E-3</v>
      </c>
      <c r="V11" s="5"/>
      <c r="BI11" s="1"/>
      <c r="BJ11" s="3"/>
      <c r="BK11" s="1"/>
      <c r="BN11" s="1"/>
    </row>
    <row r="12" spans="2:66">
      <c r="B12" s="121" t="s">
        <v>219</v>
      </c>
      <c r="C12" s="109"/>
      <c r="D12" s="109"/>
      <c r="E12" s="109"/>
      <c r="F12" s="109"/>
      <c r="G12" s="109"/>
      <c r="H12" s="109"/>
      <c r="I12" s="109"/>
      <c r="J12" s="109"/>
      <c r="K12" s="110">
        <v>2.19</v>
      </c>
      <c r="L12" s="109"/>
      <c r="M12" s="109"/>
      <c r="N12" s="123">
        <v>6.3E-3</v>
      </c>
      <c r="O12" s="110"/>
      <c r="P12" s="122"/>
      <c r="Q12" s="109"/>
      <c r="R12" s="110">
        <v>680.81677000000002</v>
      </c>
      <c r="S12" s="109"/>
      <c r="T12" s="111">
        <v>1</v>
      </c>
      <c r="U12" s="111">
        <f>R12/'סכום נכסי הקרן'!$C$42</f>
        <v>1.7269418478191585E-3</v>
      </c>
      <c r="BJ12" s="3"/>
    </row>
    <row r="13" spans="2:66" ht="20.25">
      <c r="B13" s="121" t="s">
        <v>31</v>
      </c>
      <c r="C13" s="109"/>
      <c r="D13" s="109"/>
      <c r="E13" s="109"/>
      <c r="F13" s="109"/>
      <c r="G13" s="109"/>
      <c r="H13" s="109"/>
      <c r="I13" s="109"/>
      <c r="J13" s="109"/>
      <c r="K13" s="110">
        <v>2.19</v>
      </c>
      <c r="L13" s="109"/>
      <c r="M13" s="109"/>
      <c r="N13" s="123">
        <v>6.3E-3</v>
      </c>
      <c r="O13" s="110"/>
      <c r="P13" s="122"/>
      <c r="Q13" s="109"/>
      <c r="R13" s="110">
        <v>680.81677000000002</v>
      </c>
      <c r="S13" s="109"/>
      <c r="T13" s="111">
        <v>1</v>
      </c>
      <c r="U13" s="111">
        <f>R13/'סכום נכסי הקרן'!$C$42</f>
        <v>1.7269418478191585E-3</v>
      </c>
      <c r="BJ13" s="4"/>
    </row>
    <row r="14" spans="2:66">
      <c r="B14" s="114" t="s">
        <v>288</v>
      </c>
      <c r="C14" s="82" t="s">
        <v>289</v>
      </c>
      <c r="D14" s="93" t="s">
        <v>110</v>
      </c>
      <c r="E14" s="93" t="s">
        <v>290</v>
      </c>
      <c r="F14" s="82" t="s">
        <v>291</v>
      </c>
      <c r="G14" s="93" t="s">
        <v>292</v>
      </c>
      <c r="H14" s="82" t="s">
        <v>293</v>
      </c>
      <c r="I14" s="82" t="s">
        <v>150</v>
      </c>
      <c r="J14" s="82"/>
      <c r="K14" s="90">
        <v>2.19</v>
      </c>
      <c r="L14" s="93" t="s">
        <v>154</v>
      </c>
      <c r="M14" s="94">
        <v>4.0999999999999995E-2</v>
      </c>
      <c r="N14" s="94">
        <v>6.3E-3</v>
      </c>
      <c r="O14" s="90">
        <v>518520</v>
      </c>
      <c r="P14" s="92">
        <v>131.30000000000001</v>
      </c>
      <c r="Q14" s="82"/>
      <c r="R14" s="90">
        <v>680.81677000000002</v>
      </c>
      <c r="S14" s="91">
        <v>1.6638185502098929E-4</v>
      </c>
      <c r="T14" s="91">
        <v>1</v>
      </c>
      <c r="U14" s="91">
        <f>R14/'סכום נכסי הקרן'!$C$42</f>
        <v>1.7269418478191585E-3</v>
      </c>
    </row>
    <row r="15" spans="2:66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90"/>
      <c r="P15" s="92"/>
      <c r="Q15" s="82"/>
      <c r="R15" s="82"/>
      <c r="S15" s="82"/>
      <c r="T15" s="91"/>
      <c r="U15" s="82"/>
    </row>
    <row r="16" spans="2:66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</row>
    <row r="17" spans="2:61" ht="20.2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BI17" s="4"/>
    </row>
    <row r="18" spans="2:61">
      <c r="B18" s="95" t="s">
        <v>235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</row>
    <row r="19" spans="2:61">
      <c r="B19" s="95" t="s">
        <v>102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BI19" s="3"/>
    </row>
    <row r="20" spans="2:61">
      <c r="B20" s="95" t="s">
        <v>220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</row>
    <row r="21" spans="2:61">
      <c r="B21" s="95" t="s">
        <v>230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</row>
    <row r="22" spans="2:61">
      <c r="B22" s="95" t="s">
        <v>228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</row>
    <row r="23" spans="2:61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</row>
    <row r="24" spans="2:61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</row>
    <row r="25" spans="2:61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</row>
    <row r="26" spans="2:61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</row>
    <row r="27" spans="2:61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</row>
    <row r="28" spans="2:61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</row>
    <row r="29" spans="2:61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</row>
    <row r="30" spans="2:61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</row>
    <row r="31" spans="2:61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</row>
    <row r="32" spans="2:61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</row>
    <row r="33" spans="2:21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</row>
    <row r="34" spans="2:21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</row>
    <row r="35" spans="2:21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</row>
    <row r="36" spans="2:21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</row>
    <row r="37" spans="2:21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</row>
    <row r="38" spans="2:21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</row>
    <row r="39" spans="2:21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</row>
    <row r="40" spans="2:21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</row>
    <row r="41" spans="2:21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</row>
    <row r="42" spans="2:21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</row>
    <row r="43" spans="2:21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</row>
    <row r="44" spans="2:21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</row>
    <row r="45" spans="2:21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</row>
    <row r="46" spans="2:21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</row>
    <row r="47" spans="2:21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</row>
    <row r="48" spans="2:21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</row>
    <row r="49" spans="2:21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</row>
    <row r="50" spans="2:21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</row>
    <row r="51" spans="2:21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</row>
    <row r="52" spans="2:21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</row>
    <row r="53" spans="2:21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</row>
    <row r="54" spans="2:21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</row>
    <row r="55" spans="2:21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</row>
    <row r="56" spans="2:21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</row>
    <row r="57" spans="2:21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</row>
    <row r="58" spans="2:21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</row>
    <row r="59" spans="2:21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</row>
    <row r="60" spans="2:21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</row>
    <row r="61" spans="2:21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</row>
    <row r="62" spans="2:21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</row>
    <row r="63" spans="2:21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</row>
    <row r="64" spans="2:21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</row>
    <row r="65" spans="2:21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</row>
    <row r="66" spans="2:21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</row>
    <row r="67" spans="2:21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</row>
    <row r="68" spans="2:21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</row>
    <row r="69" spans="2:21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</row>
    <row r="70" spans="2:21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</row>
    <row r="71" spans="2:21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</row>
    <row r="72" spans="2:21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</row>
    <row r="73" spans="2:21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</row>
    <row r="74" spans="2:21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</row>
    <row r="75" spans="2:21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</row>
    <row r="76" spans="2:21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</row>
    <row r="77" spans="2:21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</row>
    <row r="78" spans="2:21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</row>
    <row r="79" spans="2:21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</row>
    <row r="80" spans="2:21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</row>
    <row r="81" spans="2:21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</row>
    <row r="82" spans="2:21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</row>
    <row r="83" spans="2:21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</row>
    <row r="84" spans="2:21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</row>
    <row r="85" spans="2:21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</row>
    <row r="86" spans="2:21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</row>
    <row r="87" spans="2:21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</row>
    <row r="88" spans="2:21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</row>
    <row r="89" spans="2:21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</row>
    <row r="90" spans="2:21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</row>
    <row r="91" spans="2:21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</row>
    <row r="92" spans="2:21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</row>
    <row r="93" spans="2:21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</row>
    <row r="94" spans="2:21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</row>
    <row r="95" spans="2:21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</row>
    <row r="96" spans="2:21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</row>
    <row r="97" spans="2:21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</row>
    <row r="98" spans="2:21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</row>
    <row r="99" spans="2:21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</row>
    <row r="100" spans="2:21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</row>
    <row r="101" spans="2:21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</row>
    <row r="102" spans="2:21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</row>
    <row r="103" spans="2:21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</row>
    <row r="104" spans="2:21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</row>
    <row r="105" spans="2:21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</row>
    <row r="106" spans="2:21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</row>
    <row r="107" spans="2:21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</row>
    <row r="108" spans="2:21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</row>
    <row r="109" spans="2:21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</row>
    <row r="110" spans="2:21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</row>
    <row r="111" spans="2:21"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</row>
    <row r="112" spans="2:21"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</row>
    <row r="113" spans="2:21"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</row>
    <row r="114" spans="2:21"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169</v>
      </c>
      <c r="C1" s="76" t="s" vm="1">
        <v>236</v>
      </c>
    </row>
    <row r="2" spans="2:61">
      <c r="B2" s="56" t="s">
        <v>168</v>
      </c>
      <c r="C2" s="76" t="s">
        <v>237</v>
      </c>
    </row>
    <row r="3" spans="2:61">
      <c r="B3" s="56" t="s">
        <v>170</v>
      </c>
      <c r="C3" s="76" t="s">
        <v>238</v>
      </c>
    </row>
    <row r="4" spans="2:61">
      <c r="B4" s="56" t="s">
        <v>171</v>
      </c>
      <c r="C4" s="76">
        <v>2112</v>
      </c>
    </row>
    <row r="6" spans="2:61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BI6" s="3"/>
    </row>
    <row r="7" spans="2:61" ht="26.25" customHeight="1">
      <c r="B7" s="174" t="s">
        <v>79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BE7" s="3"/>
      <c r="BI7" s="3"/>
    </row>
    <row r="8" spans="2:61" s="3" customFormat="1" ht="78.75">
      <c r="B8" s="22" t="s">
        <v>105</v>
      </c>
      <c r="C8" s="30" t="s">
        <v>38</v>
      </c>
      <c r="D8" s="30" t="s">
        <v>109</v>
      </c>
      <c r="E8" s="30" t="s">
        <v>215</v>
      </c>
      <c r="F8" s="30" t="s">
        <v>107</v>
      </c>
      <c r="G8" s="30" t="s">
        <v>50</v>
      </c>
      <c r="H8" s="30" t="s">
        <v>91</v>
      </c>
      <c r="I8" s="13" t="s">
        <v>222</v>
      </c>
      <c r="J8" s="13" t="s">
        <v>221</v>
      </c>
      <c r="K8" s="13" t="s">
        <v>49</v>
      </c>
      <c r="L8" s="13" t="s">
        <v>48</v>
      </c>
      <c r="M8" s="30" t="s">
        <v>172</v>
      </c>
      <c r="N8" s="14" t="s">
        <v>174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231</v>
      </c>
      <c r="J9" s="16"/>
      <c r="K9" s="16" t="s">
        <v>225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BE11" s="1"/>
      <c r="BF11" s="3"/>
      <c r="BG11" s="1"/>
      <c r="BI11" s="1"/>
    </row>
    <row r="12" spans="2:61" ht="20.25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BF12" s="4"/>
    </row>
    <row r="13" spans="2:61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</row>
    <row r="14" spans="2:61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spans="2:61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</row>
    <row r="16" spans="2:61" ht="2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BE16" s="4"/>
    </row>
    <row r="17" spans="2:14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</row>
    <row r="18" spans="2:14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spans="2:14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spans="2:14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</row>
    <row r="21" spans="2:14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spans="2:14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</row>
    <row r="23" spans="2:14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</row>
    <row r="24" spans="2:14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</row>
    <row r="25" spans="2:14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</row>
    <row r="26" spans="2:14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  <row r="27" spans="2:14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spans="2:14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spans="2:14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</row>
    <row r="30" spans="2:14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spans="2:14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spans="2:14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</row>
    <row r="33" spans="2:14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</row>
    <row r="34" spans="2:14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spans="2:14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</row>
    <row r="36" spans="2:14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</row>
    <row r="37" spans="2:14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</row>
    <row r="38" spans="2:14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2:14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spans="2:14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spans="2:14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spans="2:14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</row>
    <row r="43" spans="2:14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</row>
    <row r="44" spans="2:14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</row>
    <row r="45" spans="2:14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spans="2:14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spans="2:14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</row>
    <row r="48" spans="2:14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</row>
    <row r="49" spans="2:14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</row>
    <row r="50" spans="2:14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</row>
    <row r="51" spans="2:14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</row>
    <row r="52" spans="2:14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</row>
    <row r="53" spans="2:14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</row>
    <row r="54" spans="2:14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</row>
    <row r="55" spans="2:14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</row>
    <row r="56" spans="2:14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spans="2:14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</row>
    <row r="58" spans="2:14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spans="2:14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spans="2:14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spans="2:14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</row>
    <row r="62" spans="2:14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</row>
    <row r="63" spans="2:14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</row>
    <row r="64" spans="2:14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</row>
    <row r="65" spans="2:14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</row>
    <row r="66" spans="2:14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</row>
    <row r="67" spans="2:14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</row>
    <row r="68" spans="2:14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</row>
    <row r="69" spans="2:14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</row>
    <row r="70" spans="2:14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</row>
    <row r="71" spans="2:14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</row>
    <row r="72" spans="2:14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</row>
    <row r="73" spans="2:14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</row>
    <row r="74" spans="2:14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</row>
    <row r="75" spans="2:14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</row>
    <row r="76" spans="2:14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</row>
    <row r="77" spans="2:14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</row>
    <row r="78" spans="2:14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</row>
    <row r="79" spans="2:14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</row>
    <row r="80" spans="2:14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</row>
    <row r="81" spans="2:14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</row>
    <row r="82" spans="2:14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</row>
    <row r="83" spans="2:14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</row>
    <row r="84" spans="2:14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</row>
    <row r="85" spans="2:14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</row>
    <row r="86" spans="2:14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</row>
    <row r="87" spans="2:14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</row>
    <row r="88" spans="2:14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</row>
    <row r="89" spans="2:14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</row>
    <row r="90" spans="2:14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</row>
    <row r="91" spans="2:14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</row>
    <row r="92" spans="2:14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</row>
    <row r="93" spans="2:14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</row>
    <row r="94" spans="2:14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</row>
    <row r="95" spans="2:14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</row>
    <row r="96" spans="2:14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</row>
    <row r="97" spans="2:14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</row>
    <row r="98" spans="2:14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</row>
    <row r="99" spans="2:14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</row>
    <row r="100" spans="2:14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</row>
    <row r="101" spans="2:14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</row>
    <row r="102" spans="2:14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</row>
    <row r="103" spans="2:14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</row>
    <row r="104" spans="2:14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</row>
    <row r="105" spans="2:14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</row>
    <row r="106" spans="2:14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</row>
    <row r="107" spans="2:14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</row>
    <row r="108" spans="2:14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</row>
    <row r="109" spans="2:14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</row>
    <row r="110" spans="2:14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AM2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8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21" width="5.7109375" style="1" customWidth="1"/>
    <col min="22" max="16384" width="9.140625" style="1"/>
  </cols>
  <sheetData>
    <row r="1" spans="2:39">
      <c r="B1" s="56" t="s">
        <v>169</v>
      </c>
      <c r="C1" s="76" t="s" vm="1">
        <v>236</v>
      </c>
    </row>
    <row r="2" spans="2:39">
      <c r="B2" s="56" t="s">
        <v>168</v>
      </c>
      <c r="C2" s="76" t="s">
        <v>237</v>
      </c>
    </row>
    <row r="3" spans="2:39">
      <c r="B3" s="56" t="s">
        <v>170</v>
      </c>
      <c r="C3" s="76" t="s">
        <v>238</v>
      </c>
    </row>
    <row r="4" spans="2:39">
      <c r="B4" s="56" t="s">
        <v>171</v>
      </c>
      <c r="C4" s="76">
        <v>2112</v>
      </c>
    </row>
    <row r="6" spans="2:39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AM6" s="3"/>
    </row>
    <row r="7" spans="2:39" ht="26.25" customHeight="1">
      <c r="B7" s="174" t="s">
        <v>80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AJ7" s="3"/>
      <c r="AM7" s="3"/>
    </row>
    <row r="8" spans="2:39" s="3" customFormat="1" ht="63">
      <c r="B8" s="22" t="s">
        <v>105</v>
      </c>
      <c r="C8" s="30" t="s">
        <v>38</v>
      </c>
      <c r="D8" s="30" t="s">
        <v>109</v>
      </c>
      <c r="E8" s="30" t="s">
        <v>107</v>
      </c>
      <c r="F8" s="30" t="s">
        <v>50</v>
      </c>
      <c r="G8" s="30" t="s">
        <v>91</v>
      </c>
      <c r="H8" s="30" t="s">
        <v>222</v>
      </c>
      <c r="I8" s="30" t="s">
        <v>221</v>
      </c>
      <c r="J8" s="30" t="s">
        <v>229</v>
      </c>
      <c r="K8" s="30" t="s">
        <v>49</v>
      </c>
      <c r="L8" s="30" t="s">
        <v>48</v>
      </c>
      <c r="M8" s="30" t="s">
        <v>172</v>
      </c>
      <c r="N8" s="30" t="s">
        <v>174</v>
      </c>
      <c r="AJ8" s="1"/>
      <c r="AK8" s="1"/>
      <c r="AM8" s="4"/>
    </row>
    <row r="9" spans="2:39" s="3" customFormat="1" ht="26.25" customHeight="1">
      <c r="B9" s="15"/>
      <c r="C9" s="16"/>
      <c r="D9" s="16"/>
      <c r="E9" s="16"/>
      <c r="F9" s="16"/>
      <c r="G9" s="16"/>
      <c r="H9" s="32" t="s">
        <v>231</v>
      </c>
      <c r="I9" s="32"/>
      <c r="J9" s="16" t="s">
        <v>225</v>
      </c>
      <c r="K9" s="32" t="s">
        <v>225</v>
      </c>
      <c r="L9" s="32" t="s">
        <v>20</v>
      </c>
      <c r="M9" s="17" t="s">
        <v>20</v>
      </c>
      <c r="N9" s="17" t="s">
        <v>20</v>
      </c>
      <c r="AJ9" s="1"/>
      <c r="AM9" s="4"/>
    </row>
    <row r="10" spans="2:3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AJ10" s="1"/>
      <c r="AK10" s="3"/>
      <c r="AM10" s="1"/>
    </row>
    <row r="11" spans="2:39" s="128" customFormat="1" ht="18" customHeight="1">
      <c r="B11" s="77" t="s">
        <v>30</v>
      </c>
      <c r="C11" s="78"/>
      <c r="D11" s="78"/>
      <c r="E11" s="78"/>
      <c r="F11" s="78"/>
      <c r="G11" s="78"/>
      <c r="H11" s="84"/>
      <c r="I11" s="86"/>
      <c r="J11" s="86">
        <f>J12+J48</f>
        <v>72.662520000000001</v>
      </c>
      <c r="K11" s="84">
        <v>238073.28701000006</v>
      </c>
      <c r="L11" s="78"/>
      <c r="M11" s="85">
        <v>1</v>
      </c>
      <c r="N11" s="85">
        <f>K11/'סכום נכסי הקרן'!$C$42</f>
        <v>0.60389041560393752</v>
      </c>
      <c r="AJ11" s="127"/>
      <c r="AK11" s="129"/>
      <c r="AM11" s="127"/>
    </row>
    <row r="12" spans="2:39" s="127" customFormat="1" ht="20.25">
      <c r="B12" s="112" t="s">
        <v>219</v>
      </c>
      <c r="C12" s="80"/>
      <c r="D12" s="80"/>
      <c r="E12" s="80"/>
      <c r="F12" s="80"/>
      <c r="G12" s="80"/>
      <c r="H12" s="87"/>
      <c r="I12" s="89"/>
      <c r="J12" s="80">
        <v>0</v>
      </c>
      <c r="K12" s="87">
        <v>131787.24337000001</v>
      </c>
      <c r="L12" s="80"/>
      <c r="M12" s="88">
        <v>0.55355745713908844</v>
      </c>
      <c r="N12" s="88">
        <f>K12/'סכום נכסי הקרן'!$C$42</f>
        <v>0.334288042852383</v>
      </c>
      <c r="AK12" s="128"/>
    </row>
    <row r="13" spans="2:39" s="127" customFormat="1">
      <c r="B13" s="112" t="s">
        <v>52</v>
      </c>
      <c r="C13" s="80"/>
      <c r="D13" s="80"/>
      <c r="E13" s="80"/>
      <c r="F13" s="80"/>
      <c r="G13" s="80"/>
      <c r="H13" s="87"/>
      <c r="I13" s="89"/>
      <c r="J13" s="80"/>
      <c r="K13" s="87">
        <v>60609.372350000005</v>
      </c>
      <c r="L13" s="80"/>
      <c r="M13" s="88">
        <v>0.25458283502194917</v>
      </c>
      <c r="N13" s="88">
        <f>K13/'סכום נכסי הקרן'!$C$42</f>
        <v>0.15374013404703357</v>
      </c>
    </row>
    <row r="14" spans="2:39" s="127" customFormat="1">
      <c r="B14" s="97" t="s">
        <v>294</v>
      </c>
      <c r="C14" s="82" t="s">
        <v>295</v>
      </c>
      <c r="D14" s="93" t="s">
        <v>110</v>
      </c>
      <c r="E14" s="82" t="s">
        <v>296</v>
      </c>
      <c r="F14" s="93" t="s">
        <v>297</v>
      </c>
      <c r="G14" s="93" t="s">
        <v>154</v>
      </c>
      <c r="H14" s="90">
        <v>983960</v>
      </c>
      <c r="I14" s="92">
        <v>1286</v>
      </c>
      <c r="J14" s="82"/>
      <c r="K14" s="90">
        <v>12653.7256</v>
      </c>
      <c r="L14" s="91">
        <v>4.7655928266271894E-3</v>
      </c>
      <c r="M14" s="91">
        <v>5.315054771125368E-2</v>
      </c>
      <c r="N14" s="91">
        <f>K14/'סכום נכסי הקרן'!$C$42</f>
        <v>3.2097106346925898E-2</v>
      </c>
    </row>
    <row r="15" spans="2:39" s="127" customFormat="1">
      <c r="B15" s="97" t="s">
        <v>298</v>
      </c>
      <c r="C15" s="82" t="s">
        <v>299</v>
      </c>
      <c r="D15" s="93" t="s">
        <v>110</v>
      </c>
      <c r="E15" s="82" t="s">
        <v>296</v>
      </c>
      <c r="F15" s="93" t="s">
        <v>297</v>
      </c>
      <c r="G15" s="93" t="s">
        <v>154</v>
      </c>
      <c r="H15" s="90">
        <v>238250</v>
      </c>
      <c r="I15" s="92">
        <v>1434</v>
      </c>
      <c r="J15" s="82"/>
      <c r="K15" s="90">
        <v>3416.5050000000001</v>
      </c>
      <c r="L15" s="91">
        <v>2.7966063695248435E-3</v>
      </c>
      <c r="M15" s="91">
        <v>1.4350644051285321E-2</v>
      </c>
      <c r="N15" s="91">
        <f>K15/'סכום נכסי הקרן'!$C$42</f>
        <v>8.6662164003148672E-3</v>
      </c>
    </row>
    <row r="16" spans="2:39" s="127" customFormat="1" ht="20.25">
      <c r="B16" s="97" t="s">
        <v>300</v>
      </c>
      <c r="C16" s="82" t="s">
        <v>301</v>
      </c>
      <c r="D16" s="93" t="s">
        <v>110</v>
      </c>
      <c r="E16" s="82" t="s">
        <v>302</v>
      </c>
      <c r="F16" s="93" t="s">
        <v>297</v>
      </c>
      <c r="G16" s="93" t="s">
        <v>154</v>
      </c>
      <c r="H16" s="90">
        <v>750306</v>
      </c>
      <c r="I16" s="92">
        <v>1281</v>
      </c>
      <c r="J16" s="82"/>
      <c r="K16" s="90">
        <v>9611.41986</v>
      </c>
      <c r="L16" s="91">
        <v>2.9423764705882355E-3</v>
      </c>
      <c r="M16" s="91">
        <v>4.0371685461696845E-2</v>
      </c>
      <c r="N16" s="91">
        <f>K16/'סכום נכסי הקרן'!$C$42</f>
        <v>2.4380073912095554E-2</v>
      </c>
      <c r="AJ16" s="128"/>
    </row>
    <row r="17" spans="2:14" s="127" customFormat="1">
      <c r="B17" s="97" t="s">
        <v>303</v>
      </c>
      <c r="C17" s="82" t="s">
        <v>304</v>
      </c>
      <c r="D17" s="93" t="s">
        <v>110</v>
      </c>
      <c r="E17" s="82" t="s">
        <v>302</v>
      </c>
      <c r="F17" s="93" t="s">
        <v>297</v>
      </c>
      <c r="G17" s="93" t="s">
        <v>154</v>
      </c>
      <c r="H17" s="90">
        <v>397014</v>
      </c>
      <c r="I17" s="92">
        <v>1286</v>
      </c>
      <c r="J17" s="82"/>
      <c r="K17" s="90">
        <v>5105.6000400000003</v>
      </c>
      <c r="L17" s="91">
        <v>2.7187184788291649E-3</v>
      </c>
      <c r="M17" s="91">
        <v>2.1445497326147069E-2</v>
      </c>
      <c r="N17" s="91">
        <f>K17/'סכום נכסי הקרן'!$C$42</f>
        <v>1.2950730293120086E-2</v>
      </c>
    </row>
    <row r="18" spans="2:14" s="127" customFormat="1">
      <c r="B18" s="97" t="s">
        <v>305</v>
      </c>
      <c r="C18" s="82" t="s">
        <v>306</v>
      </c>
      <c r="D18" s="93" t="s">
        <v>110</v>
      </c>
      <c r="E18" s="82" t="s">
        <v>302</v>
      </c>
      <c r="F18" s="93" t="s">
        <v>297</v>
      </c>
      <c r="G18" s="93" t="s">
        <v>154</v>
      </c>
      <c r="H18" s="90">
        <v>155000</v>
      </c>
      <c r="I18" s="92">
        <v>1436</v>
      </c>
      <c r="J18" s="82"/>
      <c r="K18" s="90">
        <v>2225.8000000000002</v>
      </c>
      <c r="L18" s="91">
        <v>3.2199150390724952E-4</v>
      </c>
      <c r="M18" s="91">
        <v>9.3492219473850814E-3</v>
      </c>
      <c r="N18" s="91">
        <f>K18/'סכום נכסי הקרן'!$C$42</f>
        <v>5.6459055273798313E-3</v>
      </c>
    </row>
    <row r="19" spans="2:14" s="127" customFormat="1">
      <c r="B19" s="97" t="s">
        <v>307</v>
      </c>
      <c r="C19" s="82" t="s">
        <v>308</v>
      </c>
      <c r="D19" s="93" t="s">
        <v>110</v>
      </c>
      <c r="E19" s="82" t="s">
        <v>309</v>
      </c>
      <c r="F19" s="93" t="s">
        <v>297</v>
      </c>
      <c r="G19" s="93" t="s">
        <v>154</v>
      </c>
      <c r="H19" s="90">
        <v>23400</v>
      </c>
      <c r="I19" s="92">
        <v>14280</v>
      </c>
      <c r="J19" s="82"/>
      <c r="K19" s="90">
        <v>3341.52</v>
      </c>
      <c r="L19" s="91">
        <v>8.4172661870503599E-4</v>
      </c>
      <c r="M19" s="91">
        <v>1.4035678013130647E-2</v>
      </c>
      <c r="N19" s="91">
        <f>K19/'סכום נכסי הקרן'!$C$42</f>
        <v>8.4760114286325152E-3</v>
      </c>
    </row>
    <row r="20" spans="2:14" s="127" customFormat="1">
      <c r="B20" s="97" t="s">
        <v>310</v>
      </c>
      <c r="C20" s="82" t="s">
        <v>311</v>
      </c>
      <c r="D20" s="93" t="s">
        <v>110</v>
      </c>
      <c r="E20" s="82" t="s">
        <v>309</v>
      </c>
      <c r="F20" s="93" t="s">
        <v>297</v>
      </c>
      <c r="G20" s="93" t="s">
        <v>154</v>
      </c>
      <c r="H20" s="90">
        <v>6766</v>
      </c>
      <c r="I20" s="92">
        <v>12520</v>
      </c>
      <c r="J20" s="82"/>
      <c r="K20" s="90">
        <v>847.1031999999999</v>
      </c>
      <c r="L20" s="91">
        <v>4.7641177298971975E-4</v>
      </c>
      <c r="M20" s="91">
        <v>3.558161483125228E-3</v>
      </c>
      <c r="N20" s="91">
        <f>K20/'סכום נכסי הקרן'!$C$42</f>
        <v>2.1487396168304168E-3</v>
      </c>
    </row>
    <row r="21" spans="2:14" s="127" customFormat="1">
      <c r="B21" s="97" t="s">
        <v>312</v>
      </c>
      <c r="C21" s="82" t="s">
        <v>313</v>
      </c>
      <c r="D21" s="93" t="s">
        <v>110</v>
      </c>
      <c r="E21" s="82" t="s">
        <v>309</v>
      </c>
      <c r="F21" s="93" t="s">
        <v>297</v>
      </c>
      <c r="G21" s="93" t="s">
        <v>154</v>
      </c>
      <c r="H21" s="90">
        <v>79155</v>
      </c>
      <c r="I21" s="92">
        <v>12850</v>
      </c>
      <c r="J21" s="82"/>
      <c r="K21" s="90">
        <v>10171.4175</v>
      </c>
      <c r="L21" s="91">
        <v>7.7105941976470915E-4</v>
      </c>
      <c r="M21" s="91">
        <v>4.2723892410376801E-2</v>
      </c>
      <c r="N21" s="91">
        <f>K21/'סכום נכסי הקרן'!$C$42</f>
        <v>2.5800549143920361E-2</v>
      </c>
    </row>
    <row r="22" spans="2:14" s="127" customFormat="1">
      <c r="B22" s="97" t="s">
        <v>314</v>
      </c>
      <c r="C22" s="82" t="s">
        <v>315</v>
      </c>
      <c r="D22" s="93" t="s">
        <v>110</v>
      </c>
      <c r="E22" s="82" t="s">
        <v>316</v>
      </c>
      <c r="F22" s="93" t="s">
        <v>297</v>
      </c>
      <c r="G22" s="93" t="s">
        <v>154</v>
      </c>
      <c r="H22" s="90">
        <v>57936</v>
      </c>
      <c r="I22" s="92">
        <v>12840</v>
      </c>
      <c r="J22" s="82"/>
      <c r="K22" s="90">
        <v>7438.9824000000008</v>
      </c>
      <c r="L22" s="91">
        <v>1.4012293649651544E-3</v>
      </c>
      <c r="M22" s="91">
        <v>3.1246606847107266E-2</v>
      </c>
      <c r="N22" s="91">
        <f>K22/'סכום נכסי הקרן'!$C$42</f>
        <v>1.8869526395112447E-2</v>
      </c>
    </row>
    <row r="23" spans="2:14" s="127" customFormat="1">
      <c r="B23" s="97" t="s">
        <v>317</v>
      </c>
      <c r="C23" s="82" t="s">
        <v>318</v>
      </c>
      <c r="D23" s="93" t="s">
        <v>110</v>
      </c>
      <c r="E23" s="82" t="s">
        <v>316</v>
      </c>
      <c r="F23" s="93" t="s">
        <v>297</v>
      </c>
      <c r="G23" s="93" t="s">
        <v>154</v>
      </c>
      <c r="H23" s="90">
        <v>264000</v>
      </c>
      <c r="I23" s="92">
        <v>1431</v>
      </c>
      <c r="J23" s="82"/>
      <c r="K23" s="90">
        <v>3777.84</v>
      </c>
      <c r="L23" s="91">
        <v>1.123404255319149E-3</v>
      </c>
      <c r="M23" s="91">
        <v>1.5868390979292504E-2</v>
      </c>
      <c r="N23" s="91">
        <f>K23/'סכום נכסי הקרן'!$C$42</f>
        <v>9.5827692234507246E-3</v>
      </c>
    </row>
    <row r="24" spans="2:14" s="127" customFormat="1">
      <c r="B24" s="97" t="s">
        <v>319</v>
      </c>
      <c r="C24" s="82" t="s">
        <v>320</v>
      </c>
      <c r="D24" s="93" t="s">
        <v>110</v>
      </c>
      <c r="E24" s="82" t="s">
        <v>316</v>
      </c>
      <c r="F24" s="93" t="s">
        <v>297</v>
      </c>
      <c r="G24" s="93" t="s">
        <v>154</v>
      </c>
      <c r="H24" s="90">
        <v>125525</v>
      </c>
      <c r="I24" s="92">
        <v>1269</v>
      </c>
      <c r="J24" s="82"/>
      <c r="K24" s="90">
        <v>1592.9122500000001</v>
      </c>
      <c r="L24" s="91">
        <v>1.2048810906427174E-3</v>
      </c>
      <c r="M24" s="91">
        <v>6.6908483098025657E-3</v>
      </c>
      <c r="N24" s="91">
        <f>K24/'סכום נכסי הקרן'!$C$42</f>
        <v>4.0405391665495746E-3</v>
      </c>
    </row>
    <row r="25" spans="2:14" s="127" customFormat="1">
      <c r="B25" s="97" t="s">
        <v>321</v>
      </c>
      <c r="C25" s="82" t="s">
        <v>322</v>
      </c>
      <c r="D25" s="93" t="s">
        <v>110</v>
      </c>
      <c r="E25" s="82" t="s">
        <v>302</v>
      </c>
      <c r="F25" s="93" t="s">
        <v>297</v>
      </c>
      <c r="G25" s="93" t="s">
        <v>154</v>
      </c>
      <c r="H25" s="90">
        <v>33350</v>
      </c>
      <c r="I25" s="92">
        <v>1279</v>
      </c>
      <c r="J25" s="82"/>
      <c r="K25" s="90">
        <v>426.54649999999998</v>
      </c>
      <c r="L25" s="91">
        <v>6.6786460415925247E-4</v>
      </c>
      <c r="M25" s="91">
        <v>1.7916604813461633E-3</v>
      </c>
      <c r="N25" s="91">
        <f>K25/'סכום נכסי הקרן'!$C$42</f>
        <v>1.0819665927012854E-3</v>
      </c>
    </row>
    <row r="26" spans="2:14" s="127" customFormat="1">
      <c r="B26" s="97"/>
      <c r="C26" s="82"/>
      <c r="D26" s="82"/>
      <c r="E26" s="82"/>
      <c r="F26" s="82"/>
      <c r="G26" s="82"/>
      <c r="H26" s="90"/>
      <c r="I26" s="92"/>
      <c r="J26" s="82"/>
      <c r="K26" s="82"/>
      <c r="L26" s="82"/>
      <c r="M26" s="91"/>
      <c r="N26" s="82"/>
    </row>
    <row r="27" spans="2:14" s="127" customFormat="1">
      <c r="B27" s="112" t="s">
        <v>53</v>
      </c>
      <c r="C27" s="80"/>
      <c r="D27" s="80"/>
      <c r="E27" s="80"/>
      <c r="F27" s="80"/>
      <c r="G27" s="80"/>
      <c r="H27" s="87"/>
      <c r="I27" s="89"/>
      <c r="J27" s="80"/>
      <c r="K27" s="87">
        <v>71177.871019999977</v>
      </c>
      <c r="L27" s="80"/>
      <c r="M27" s="88">
        <v>0.29897462211713915</v>
      </c>
      <c r="N27" s="88">
        <f>K27/'סכום נכסי הקרן'!$C$42</f>
        <v>0.18054790880534935</v>
      </c>
    </row>
    <row r="28" spans="2:14" s="127" customFormat="1">
      <c r="B28" s="97" t="s">
        <v>323</v>
      </c>
      <c r="C28" s="82" t="s">
        <v>324</v>
      </c>
      <c r="D28" s="93" t="s">
        <v>110</v>
      </c>
      <c r="E28" s="82" t="s">
        <v>296</v>
      </c>
      <c r="F28" s="93" t="s">
        <v>325</v>
      </c>
      <c r="G28" s="93" t="s">
        <v>154</v>
      </c>
      <c r="H28" s="90">
        <v>490000</v>
      </c>
      <c r="I28" s="92">
        <v>306.08</v>
      </c>
      <c r="J28" s="82"/>
      <c r="K28" s="90">
        <v>1499.7919999999999</v>
      </c>
      <c r="L28" s="91">
        <v>3.3817126201843412E-3</v>
      </c>
      <c r="M28" s="91">
        <v>6.2997071987207134E-3</v>
      </c>
      <c r="N28" s="91">
        <f>K28/'סכום נכסי הקרן'!$C$42</f>
        <v>3.8043327984185692E-3</v>
      </c>
    </row>
    <row r="29" spans="2:14" s="127" customFormat="1">
      <c r="B29" s="97" t="s">
        <v>326</v>
      </c>
      <c r="C29" s="82" t="s">
        <v>327</v>
      </c>
      <c r="D29" s="93" t="s">
        <v>110</v>
      </c>
      <c r="E29" s="82" t="s">
        <v>296</v>
      </c>
      <c r="F29" s="93" t="s">
        <v>325</v>
      </c>
      <c r="G29" s="93" t="s">
        <v>154</v>
      </c>
      <c r="H29" s="90">
        <v>2198200</v>
      </c>
      <c r="I29" s="92">
        <v>316.27</v>
      </c>
      <c r="J29" s="82"/>
      <c r="K29" s="90">
        <v>6952.2471399999995</v>
      </c>
      <c r="L29" s="91">
        <v>8.4237420137459208E-3</v>
      </c>
      <c r="M29" s="91">
        <v>2.9202130265492475E-2</v>
      </c>
      <c r="N29" s="91">
        <f>K29/'סכום נכסי הקרן'!$C$42</f>
        <v>1.7634886582548574E-2</v>
      </c>
    </row>
    <row r="30" spans="2:14" s="127" customFormat="1">
      <c r="B30" s="97" t="s">
        <v>328</v>
      </c>
      <c r="C30" s="82" t="s">
        <v>329</v>
      </c>
      <c r="D30" s="93" t="s">
        <v>110</v>
      </c>
      <c r="E30" s="82" t="s">
        <v>296</v>
      </c>
      <c r="F30" s="93" t="s">
        <v>325</v>
      </c>
      <c r="G30" s="93" t="s">
        <v>154</v>
      </c>
      <c r="H30" s="90">
        <v>290000</v>
      </c>
      <c r="I30" s="92">
        <v>325.39</v>
      </c>
      <c r="J30" s="82"/>
      <c r="K30" s="90">
        <v>943.63099999999997</v>
      </c>
      <c r="L30" s="91">
        <v>1.1894828502228912E-3</v>
      </c>
      <c r="M30" s="91">
        <v>3.963615623790516E-3</v>
      </c>
      <c r="N30" s="91">
        <f>K30/'סכום נכסי הקרן'!$C$42</f>
        <v>2.393589486345115E-3</v>
      </c>
    </row>
    <row r="31" spans="2:14" s="127" customFormat="1">
      <c r="B31" s="97" t="s">
        <v>330</v>
      </c>
      <c r="C31" s="82" t="s">
        <v>331</v>
      </c>
      <c r="D31" s="93" t="s">
        <v>110</v>
      </c>
      <c r="E31" s="82" t="s">
        <v>302</v>
      </c>
      <c r="F31" s="93" t="s">
        <v>325</v>
      </c>
      <c r="G31" s="93" t="s">
        <v>154</v>
      </c>
      <c r="H31" s="90">
        <v>1107594</v>
      </c>
      <c r="I31" s="92">
        <v>322.39999999999998</v>
      </c>
      <c r="J31" s="82"/>
      <c r="K31" s="90">
        <v>3570.8830600000001</v>
      </c>
      <c r="L31" s="91">
        <v>1.8568214585079632E-3</v>
      </c>
      <c r="M31" s="91">
        <v>1.4999091686628448E-2</v>
      </c>
      <c r="N31" s="91">
        <f>K31/'סכום נכסי הקרן'!$C$42</f>
        <v>9.0578077123196175E-3</v>
      </c>
    </row>
    <row r="32" spans="2:14" s="127" customFormat="1">
      <c r="B32" s="97" t="s">
        <v>332</v>
      </c>
      <c r="C32" s="82" t="s">
        <v>333</v>
      </c>
      <c r="D32" s="93" t="s">
        <v>110</v>
      </c>
      <c r="E32" s="82" t="s">
        <v>302</v>
      </c>
      <c r="F32" s="93" t="s">
        <v>325</v>
      </c>
      <c r="G32" s="93" t="s">
        <v>154</v>
      </c>
      <c r="H32" s="90">
        <v>16000</v>
      </c>
      <c r="I32" s="92">
        <v>3046.04</v>
      </c>
      <c r="J32" s="82"/>
      <c r="K32" s="90">
        <v>487.3664</v>
      </c>
      <c r="L32" s="91">
        <v>4.255055697615318E-4</v>
      </c>
      <c r="M32" s="91">
        <v>2.0471276140255441E-3</v>
      </c>
      <c r="N32" s="91">
        <f>K32/'סכום נכסי הקרן'!$C$42</f>
        <v>1.2362407456281829E-3</v>
      </c>
    </row>
    <row r="33" spans="2:14" s="127" customFormat="1">
      <c r="B33" s="97" t="s">
        <v>334</v>
      </c>
      <c r="C33" s="82" t="s">
        <v>335</v>
      </c>
      <c r="D33" s="93" t="s">
        <v>110</v>
      </c>
      <c r="E33" s="82" t="s">
        <v>302</v>
      </c>
      <c r="F33" s="93" t="s">
        <v>325</v>
      </c>
      <c r="G33" s="93" t="s">
        <v>154</v>
      </c>
      <c r="H33" s="90">
        <v>624842</v>
      </c>
      <c r="I33" s="92">
        <v>324.22000000000003</v>
      </c>
      <c r="J33" s="82"/>
      <c r="K33" s="90">
        <v>2025.8627300000001</v>
      </c>
      <c r="L33" s="91">
        <v>3.1242100000000001E-4</v>
      </c>
      <c r="M33" s="91">
        <v>8.5094079871082112E-3</v>
      </c>
      <c r="N33" s="91">
        <f>K33/'סכום נכסי הקרן'!$C$42</f>
        <v>5.1387499258782436E-3</v>
      </c>
    </row>
    <row r="34" spans="2:14" s="127" customFormat="1">
      <c r="B34" s="97" t="s">
        <v>336</v>
      </c>
      <c r="C34" s="82" t="s">
        <v>337</v>
      </c>
      <c r="D34" s="93" t="s">
        <v>110</v>
      </c>
      <c r="E34" s="82" t="s">
        <v>302</v>
      </c>
      <c r="F34" s="93" t="s">
        <v>325</v>
      </c>
      <c r="G34" s="93" t="s">
        <v>154</v>
      </c>
      <c r="H34" s="90">
        <v>137213</v>
      </c>
      <c r="I34" s="92">
        <v>3142.55</v>
      </c>
      <c r="J34" s="82"/>
      <c r="K34" s="90">
        <v>4311.9871299999995</v>
      </c>
      <c r="L34" s="91">
        <v>2.1586694492195324E-3</v>
      </c>
      <c r="M34" s="91">
        <v>1.8112015775288884E-2</v>
      </c>
      <c r="N34" s="91">
        <f>K34/'סכום נכסי הקרן'!$C$42</f>
        <v>1.0937672733964279E-2</v>
      </c>
    </row>
    <row r="35" spans="2:14" s="127" customFormat="1">
      <c r="B35" s="97" t="s">
        <v>338</v>
      </c>
      <c r="C35" s="82" t="s">
        <v>339</v>
      </c>
      <c r="D35" s="93" t="s">
        <v>110</v>
      </c>
      <c r="E35" s="82" t="s">
        <v>302</v>
      </c>
      <c r="F35" s="93" t="s">
        <v>325</v>
      </c>
      <c r="G35" s="93" t="s">
        <v>154</v>
      </c>
      <c r="H35" s="90">
        <v>252620</v>
      </c>
      <c r="I35" s="92">
        <v>3241.92</v>
      </c>
      <c r="J35" s="82"/>
      <c r="K35" s="90">
        <v>8189.7383</v>
      </c>
      <c r="L35" s="91">
        <v>8.583174775754281E-3</v>
      </c>
      <c r="M35" s="91">
        <v>3.4400072359466342E-2</v>
      </c>
      <c r="N35" s="91">
        <f>K35/'סכום נכסי הקרן'!$C$42</f>
        <v>2.0773873993963653E-2</v>
      </c>
    </row>
    <row r="36" spans="2:14" s="127" customFormat="1">
      <c r="B36" s="97" t="s">
        <v>340</v>
      </c>
      <c r="C36" s="82" t="s">
        <v>341</v>
      </c>
      <c r="D36" s="93" t="s">
        <v>110</v>
      </c>
      <c r="E36" s="82" t="s">
        <v>309</v>
      </c>
      <c r="F36" s="93" t="s">
        <v>325</v>
      </c>
      <c r="G36" s="93" t="s">
        <v>154</v>
      </c>
      <c r="H36" s="90">
        <v>175184</v>
      </c>
      <c r="I36" s="92">
        <v>3226.34</v>
      </c>
      <c r="J36" s="82"/>
      <c r="K36" s="90">
        <v>5652.0314699999999</v>
      </c>
      <c r="L36" s="91">
        <v>1.1678933333333333E-3</v>
      </c>
      <c r="M36" s="91">
        <v>2.3740720939273593E-2</v>
      </c>
      <c r="N36" s="91">
        <f>K36/'סכום נכסי הקרן'!$C$42</f>
        <v>1.4336793834755033E-2</v>
      </c>
    </row>
    <row r="37" spans="2:14" s="127" customFormat="1">
      <c r="B37" s="97" t="s">
        <v>342</v>
      </c>
      <c r="C37" s="82" t="s">
        <v>343</v>
      </c>
      <c r="D37" s="93" t="s">
        <v>110</v>
      </c>
      <c r="E37" s="82" t="s">
        <v>309</v>
      </c>
      <c r="F37" s="93" t="s">
        <v>325</v>
      </c>
      <c r="G37" s="93" t="s">
        <v>154</v>
      </c>
      <c r="H37" s="90">
        <v>49600</v>
      </c>
      <c r="I37" s="92">
        <v>3156.65</v>
      </c>
      <c r="J37" s="82"/>
      <c r="K37" s="90">
        <v>1565.6984</v>
      </c>
      <c r="L37" s="91">
        <v>3.5428571428571426E-4</v>
      </c>
      <c r="M37" s="91">
        <v>6.576539601161697E-3</v>
      </c>
      <c r="N37" s="91">
        <f>K37/'סכום נכסי הקרן'!$C$42</f>
        <v>3.9715092329812912E-3</v>
      </c>
    </row>
    <row r="38" spans="2:14" s="127" customFormat="1">
      <c r="B38" s="97" t="s">
        <v>344</v>
      </c>
      <c r="C38" s="82" t="s">
        <v>345</v>
      </c>
      <c r="D38" s="93" t="s">
        <v>110</v>
      </c>
      <c r="E38" s="82" t="s">
        <v>316</v>
      </c>
      <c r="F38" s="93" t="s">
        <v>325</v>
      </c>
      <c r="G38" s="93" t="s">
        <v>154</v>
      </c>
      <c r="H38" s="90">
        <v>280000</v>
      </c>
      <c r="I38" s="92">
        <v>323.29000000000002</v>
      </c>
      <c r="J38" s="82"/>
      <c r="K38" s="90">
        <v>905.21199999999999</v>
      </c>
      <c r="L38" s="91">
        <v>7.5675675675675679E-4</v>
      </c>
      <c r="M38" s="91">
        <v>3.8022409459234179E-3</v>
      </c>
      <c r="N38" s="91">
        <f>K38/'סכום נכסי הקרן'!$C$42</f>
        <v>2.2961368650600018E-3</v>
      </c>
    </row>
    <row r="39" spans="2:14" s="127" customFormat="1">
      <c r="B39" s="97" t="s">
        <v>346</v>
      </c>
      <c r="C39" s="82" t="s">
        <v>347</v>
      </c>
      <c r="D39" s="93" t="s">
        <v>110</v>
      </c>
      <c r="E39" s="82" t="s">
        <v>316</v>
      </c>
      <c r="F39" s="93" t="s">
        <v>325</v>
      </c>
      <c r="G39" s="93" t="s">
        <v>154</v>
      </c>
      <c r="H39" s="90">
        <v>125533</v>
      </c>
      <c r="I39" s="92">
        <v>3259.74</v>
      </c>
      <c r="J39" s="82"/>
      <c r="K39" s="90">
        <v>4092.0494100000001</v>
      </c>
      <c r="L39" s="91">
        <v>8.7036213472591278E-4</v>
      </c>
      <c r="M39" s="91">
        <v>1.7188192179780831E-2</v>
      </c>
      <c r="N39" s="91">
        <f>K39/'סכום נכסי הקרן'!$C$42</f>
        <v>1.0379784518928195E-2</v>
      </c>
    </row>
    <row r="40" spans="2:14" s="127" customFormat="1">
      <c r="B40" s="97" t="s">
        <v>348</v>
      </c>
      <c r="C40" s="82" t="s">
        <v>349</v>
      </c>
      <c r="D40" s="93" t="s">
        <v>110</v>
      </c>
      <c r="E40" s="82" t="s">
        <v>316</v>
      </c>
      <c r="F40" s="93" t="s">
        <v>325</v>
      </c>
      <c r="G40" s="93" t="s">
        <v>154</v>
      </c>
      <c r="H40" s="90">
        <v>45400</v>
      </c>
      <c r="I40" s="92">
        <v>3074.95</v>
      </c>
      <c r="J40" s="82"/>
      <c r="K40" s="90">
        <v>1396.0273</v>
      </c>
      <c r="L40" s="91">
        <v>3.0317195325542569E-4</v>
      </c>
      <c r="M40" s="91">
        <v>5.863855275545303E-3</v>
      </c>
      <c r="N40" s="91">
        <f>K40/'סכום נכסי הקרן'!$C$42</f>
        <v>3.5411259993903951E-3</v>
      </c>
    </row>
    <row r="41" spans="2:14" s="127" customFormat="1">
      <c r="B41" s="97" t="s">
        <v>350</v>
      </c>
      <c r="C41" s="82" t="s">
        <v>351</v>
      </c>
      <c r="D41" s="93" t="s">
        <v>110</v>
      </c>
      <c r="E41" s="82" t="s">
        <v>316</v>
      </c>
      <c r="F41" s="93" t="s">
        <v>325</v>
      </c>
      <c r="G41" s="93" t="s">
        <v>154</v>
      </c>
      <c r="H41" s="90">
        <v>244187</v>
      </c>
      <c r="I41" s="92">
        <v>3173.4</v>
      </c>
      <c r="J41" s="82"/>
      <c r="K41" s="90">
        <v>7749.0302599999995</v>
      </c>
      <c r="L41" s="91">
        <v>1.6306310517529216E-3</v>
      </c>
      <c r="M41" s="91">
        <v>3.2548927926023506E-2</v>
      </c>
      <c r="N41" s="91">
        <f>K41/'סכום נכסי הקרן'!$C$42</f>
        <v>1.9655985612708943E-2</v>
      </c>
    </row>
    <row r="42" spans="2:14" s="127" customFormat="1">
      <c r="B42" s="97" t="s">
        <v>352</v>
      </c>
      <c r="C42" s="82" t="s">
        <v>353</v>
      </c>
      <c r="D42" s="93" t="s">
        <v>110</v>
      </c>
      <c r="E42" s="82" t="s">
        <v>296</v>
      </c>
      <c r="F42" s="93" t="s">
        <v>325</v>
      </c>
      <c r="G42" s="93" t="s">
        <v>154</v>
      </c>
      <c r="H42" s="90">
        <v>924200</v>
      </c>
      <c r="I42" s="92">
        <v>356.13</v>
      </c>
      <c r="J42" s="82"/>
      <c r="K42" s="90">
        <v>3291.3534599999998</v>
      </c>
      <c r="L42" s="91">
        <v>7.0580516962345597E-3</v>
      </c>
      <c r="M42" s="91">
        <v>1.3824959117995247E-2</v>
      </c>
      <c r="N42" s="91">
        <f>K42/'סכום נכסי הקרן'!$C$42</f>
        <v>8.3487603074735954E-3</v>
      </c>
    </row>
    <row r="43" spans="2:14" s="127" customFormat="1">
      <c r="B43" s="97" t="s">
        <v>354</v>
      </c>
      <c r="C43" s="82" t="s">
        <v>355</v>
      </c>
      <c r="D43" s="93" t="s">
        <v>110</v>
      </c>
      <c r="E43" s="82" t="s">
        <v>302</v>
      </c>
      <c r="F43" s="93" t="s">
        <v>325</v>
      </c>
      <c r="G43" s="93" t="s">
        <v>154</v>
      </c>
      <c r="H43" s="90">
        <v>1600600</v>
      </c>
      <c r="I43" s="92">
        <v>354.71</v>
      </c>
      <c r="J43" s="82"/>
      <c r="K43" s="90">
        <v>5677.4882600000001</v>
      </c>
      <c r="L43" s="91">
        <v>3.0970579874380301E-3</v>
      </c>
      <c r="M43" s="91">
        <v>2.3847649315487975E-2</v>
      </c>
      <c r="N43" s="91">
        <f>K43/'סכום נכסי הקרן'!$C$42</f>
        <v>1.4401366856306991E-2</v>
      </c>
    </row>
    <row r="44" spans="2:14" s="127" customFormat="1">
      <c r="B44" s="97" t="s">
        <v>356</v>
      </c>
      <c r="C44" s="82" t="s">
        <v>357</v>
      </c>
      <c r="D44" s="93" t="s">
        <v>110</v>
      </c>
      <c r="E44" s="82" t="s">
        <v>309</v>
      </c>
      <c r="F44" s="93" t="s">
        <v>325</v>
      </c>
      <c r="G44" s="93" t="s">
        <v>154</v>
      </c>
      <c r="H44" s="90">
        <v>283000</v>
      </c>
      <c r="I44" s="92">
        <v>3554.87</v>
      </c>
      <c r="J44" s="82"/>
      <c r="K44" s="90">
        <v>10060.2821</v>
      </c>
      <c r="L44" s="91">
        <v>1.232477372717097E-2</v>
      </c>
      <c r="M44" s="91">
        <v>4.2257080692876842E-2</v>
      </c>
      <c r="N44" s="91">
        <f>K44/'סכום נכסי הקרן'!$C$42</f>
        <v>2.5518646021830522E-2</v>
      </c>
    </row>
    <row r="45" spans="2:14" s="127" customFormat="1">
      <c r="B45" s="97" t="s">
        <v>358</v>
      </c>
      <c r="C45" s="82" t="s">
        <v>359</v>
      </c>
      <c r="D45" s="93" t="s">
        <v>110</v>
      </c>
      <c r="E45" s="82" t="s">
        <v>316</v>
      </c>
      <c r="F45" s="93" t="s">
        <v>325</v>
      </c>
      <c r="G45" s="93" t="s">
        <v>154</v>
      </c>
      <c r="H45" s="90">
        <v>46768</v>
      </c>
      <c r="I45" s="92">
        <v>3547.63</v>
      </c>
      <c r="J45" s="82"/>
      <c r="K45" s="90">
        <v>1659.1556</v>
      </c>
      <c r="L45" s="91">
        <v>9.6695270421117742E-4</v>
      </c>
      <c r="M45" s="91">
        <v>6.9690960327283957E-3</v>
      </c>
      <c r="N45" s="91">
        <f>K45/'סכום נכסי הקרן'!$C$42</f>
        <v>4.2085702995881035E-3</v>
      </c>
    </row>
    <row r="46" spans="2:14" s="127" customFormat="1">
      <c r="B46" s="97" t="s">
        <v>360</v>
      </c>
      <c r="C46" s="82" t="s">
        <v>361</v>
      </c>
      <c r="D46" s="93" t="s">
        <v>110</v>
      </c>
      <c r="E46" s="82" t="s">
        <v>296</v>
      </c>
      <c r="F46" s="93" t="s">
        <v>325</v>
      </c>
      <c r="G46" s="93" t="s">
        <v>154</v>
      </c>
      <c r="H46" s="90">
        <v>350000</v>
      </c>
      <c r="I46" s="92">
        <v>328.01</v>
      </c>
      <c r="J46" s="82"/>
      <c r="K46" s="90">
        <v>1148.0350000000001</v>
      </c>
      <c r="L46" s="91">
        <v>3.9858902673248911E-3</v>
      </c>
      <c r="M46" s="91">
        <v>4.8221915798212925E-3</v>
      </c>
      <c r="N46" s="91">
        <f>K46/'סכום נכסי הקרן'!$C$42</f>
        <v>2.9120752772600882E-3</v>
      </c>
    </row>
    <row r="47" spans="2:14" s="127" customFormat="1">
      <c r="B47" s="97"/>
      <c r="C47" s="82"/>
      <c r="D47" s="82"/>
      <c r="E47" s="82"/>
      <c r="F47" s="82"/>
      <c r="G47" s="82"/>
      <c r="H47" s="90"/>
      <c r="I47" s="92"/>
      <c r="J47" s="82"/>
      <c r="K47" s="82"/>
      <c r="L47" s="82"/>
      <c r="M47" s="91"/>
      <c r="N47" s="82"/>
    </row>
    <row r="48" spans="2:14" s="127" customFormat="1">
      <c r="B48" s="112" t="s">
        <v>218</v>
      </c>
      <c r="C48" s="80"/>
      <c r="D48" s="80"/>
      <c r="E48" s="80"/>
      <c r="F48" s="80"/>
      <c r="G48" s="80"/>
      <c r="H48" s="87"/>
      <c r="I48" s="89"/>
      <c r="J48" s="89">
        <f>J49</f>
        <v>72.662520000000001</v>
      </c>
      <c r="K48" s="87">
        <v>106286.04364</v>
      </c>
      <c r="L48" s="80"/>
      <c r="M48" s="88">
        <v>0.44644254286091134</v>
      </c>
      <c r="N48" s="88">
        <f>K48/'סכום נכסי הקרן'!$C$42</f>
        <v>0.26960237275155446</v>
      </c>
    </row>
    <row r="49" spans="2:14" s="127" customFormat="1">
      <c r="B49" s="112" t="s">
        <v>54</v>
      </c>
      <c r="C49" s="80"/>
      <c r="D49" s="80"/>
      <c r="E49" s="80"/>
      <c r="F49" s="80"/>
      <c r="G49" s="80"/>
      <c r="H49" s="87"/>
      <c r="I49" s="89"/>
      <c r="J49" s="89">
        <f>J55</f>
        <v>72.662520000000001</v>
      </c>
      <c r="K49" s="87">
        <v>77064.619109999985</v>
      </c>
      <c r="L49" s="80"/>
      <c r="M49" s="88">
        <v>0.32370124375509191</v>
      </c>
      <c r="N49" s="88">
        <f>K49/'סכום נכסי הקרן'!$C$42</f>
        <v>0.19548007862277395</v>
      </c>
    </row>
    <row r="50" spans="2:14" s="127" customFormat="1">
      <c r="B50" s="97" t="s">
        <v>362</v>
      </c>
      <c r="C50" s="82" t="s">
        <v>363</v>
      </c>
      <c r="D50" s="93" t="s">
        <v>29</v>
      </c>
      <c r="E50" s="82"/>
      <c r="F50" s="93" t="s">
        <v>297</v>
      </c>
      <c r="G50" s="93" t="s">
        <v>163</v>
      </c>
      <c r="H50" s="90">
        <v>5121</v>
      </c>
      <c r="I50" s="92">
        <v>20740</v>
      </c>
      <c r="J50" s="82"/>
      <c r="K50" s="90">
        <v>3317.9860199999998</v>
      </c>
      <c r="L50" s="91">
        <v>4.9892905623403962E-5</v>
      </c>
      <c r="M50" s="91">
        <v>1.3936826183529909E-2</v>
      </c>
      <c r="N50" s="91">
        <f>K50/'סכום נכסי הקרן'!$C$42</f>
        <v>8.4163157561717161E-3</v>
      </c>
    </row>
    <row r="51" spans="2:14" s="127" customFormat="1">
      <c r="B51" s="97" t="s">
        <v>364</v>
      </c>
      <c r="C51" s="82" t="s">
        <v>365</v>
      </c>
      <c r="D51" s="93" t="s">
        <v>366</v>
      </c>
      <c r="E51" s="82"/>
      <c r="F51" s="93" t="s">
        <v>297</v>
      </c>
      <c r="G51" s="93" t="s">
        <v>153</v>
      </c>
      <c r="H51" s="90">
        <v>21944</v>
      </c>
      <c r="I51" s="92">
        <v>2738</v>
      </c>
      <c r="J51" s="82"/>
      <c r="K51" s="90">
        <v>2100.4902099999999</v>
      </c>
      <c r="L51" s="91">
        <v>2.2599381847586181E-4</v>
      </c>
      <c r="M51" s="91">
        <v>8.8228723028122465E-3</v>
      </c>
      <c r="N51" s="91">
        <f>K51/'סכום נכסי הקרן'!$C$42</f>
        <v>5.3280480217657569E-3</v>
      </c>
    </row>
    <row r="52" spans="2:14" s="127" customFormat="1">
      <c r="B52" s="97" t="s">
        <v>367</v>
      </c>
      <c r="C52" s="82" t="s">
        <v>368</v>
      </c>
      <c r="D52" s="93" t="s">
        <v>29</v>
      </c>
      <c r="E52" s="82"/>
      <c r="F52" s="93" t="s">
        <v>297</v>
      </c>
      <c r="G52" s="93" t="s">
        <v>155</v>
      </c>
      <c r="H52" s="90">
        <v>49294.999999999993</v>
      </c>
      <c r="I52" s="92">
        <v>7749</v>
      </c>
      <c r="J52" s="82"/>
      <c r="K52" s="90">
        <v>15225.618039999999</v>
      </c>
      <c r="L52" s="91">
        <v>2.9119301651863933E-3</v>
      </c>
      <c r="M52" s="91">
        <v>6.3953491931921208E-2</v>
      </c>
      <c r="N52" s="91">
        <f>K52/'סכום נכסי הקרן'!$C$42</f>
        <v>3.8620900822090964E-2</v>
      </c>
    </row>
    <row r="53" spans="2:14" s="127" customFormat="1">
      <c r="B53" s="97" t="s">
        <v>369</v>
      </c>
      <c r="C53" s="82" t="s">
        <v>370</v>
      </c>
      <c r="D53" s="93" t="s">
        <v>366</v>
      </c>
      <c r="E53" s="82"/>
      <c r="F53" s="93" t="s">
        <v>297</v>
      </c>
      <c r="G53" s="93" t="s">
        <v>153</v>
      </c>
      <c r="H53" s="90">
        <v>53380</v>
      </c>
      <c r="I53" s="92">
        <v>2980</v>
      </c>
      <c r="J53" s="82"/>
      <c r="K53" s="90">
        <v>5561.1710999999996</v>
      </c>
      <c r="L53" s="91">
        <v>1.2972053462940462E-3</v>
      </c>
      <c r="M53" s="91">
        <v>2.3359072199336701E-2</v>
      </c>
      <c r="N53" s="91">
        <f>K53/'סכום נכסי הקרן'!$C$42</f>
        <v>1.4106319818579825E-2</v>
      </c>
    </row>
    <row r="54" spans="2:14" s="127" customFormat="1">
      <c r="B54" s="97" t="s">
        <v>371</v>
      </c>
      <c r="C54" s="82" t="s">
        <v>372</v>
      </c>
      <c r="D54" s="93" t="s">
        <v>113</v>
      </c>
      <c r="E54" s="82"/>
      <c r="F54" s="93" t="s">
        <v>297</v>
      </c>
      <c r="G54" s="93" t="s">
        <v>153</v>
      </c>
      <c r="H54" s="90">
        <v>8715</v>
      </c>
      <c r="I54" s="92">
        <v>42298.5</v>
      </c>
      <c r="J54" s="82"/>
      <c r="K54" s="90">
        <v>12887.354720000001</v>
      </c>
      <c r="L54" s="91">
        <v>1.4776110141108037E-3</v>
      </c>
      <c r="M54" s="91">
        <v>5.4131880488795366E-2</v>
      </c>
      <c r="N54" s="91">
        <f>K54/'סכום נכסי הקרן'!$C$42</f>
        <v>3.2689723805801311E-2</v>
      </c>
    </row>
    <row r="55" spans="2:14" s="127" customFormat="1">
      <c r="B55" s="97" t="s">
        <v>373</v>
      </c>
      <c r="C55" s="82" t="s">
        <v>374</v>
      </c>
      <c r="D55" s="93" t="s">
        <v>366</v>
      </c>
      <c r="E55" s="82"/>
      <c r="F55" s="93" t="s">
        <v>297</v>
      </c>
      <c r="G55" s="93" t="s">
        <v>153</v>
      </c>
      <c r="H55" s="90">
        <v>17438</v>
      </c>
      <c r="I55" s="92">
        <v>24180</v>
      </c>
      <c r="J55" s="92">
        <v>72.662520000000001</v>
      </c>
      <c r="K55" s="90">
        <v>14813.039490000001</v>
      </c>
      <c r="L55" s="91">
        <v>1.7808740289533636E-5</v>
      </c>
      <c r="M55" s="91">
        <v>6.2220502249703435E-2</v>
      </c>
      <c r="N55" s="91">
        <f>K55/'סכום נכסי הקרן'!$C$42</f>
        <v>3.7574364962659139E-2</v>
      </c>
    </row>
    <row r="56" spans="2:14" s="127" customFormat="1">
      <c r="B56" s="97" t="s">
        <v>375</v>
      </c>
      <c r="C56" s="82" t="s">
        <v>376</v>
      </c>
      <c r="D56" s="93" t="s">
        <v>366</v>
      </c>
      <c r="E56" s="82"/>
      <c r="F56" s="93" t="s">
        <v>297</v>
      </c>
      <c r="G56" s="93" t="s">
        <v>153</v>
      </c>
      <c r="H56" s="90">
        <v>63477.999999999993</v>
      </c>
      <c r="I56" s="92">
        <v>4083</v>
      </c>
      <c r="J56" s="82"/>
      <c r="K56" s="90">
        <v>9060.9563699999981</v>
      </c>
      <c r="L56" s="91">
        <v>4.6507119284734183E-5</v>
      </c>
      <c r="M56" s="91">
        <v>3.8059525635143601E-2</v>
      </c>
      <c r="N56" s="91">
        <f>K56/'סכום נכסי הקרן'!$C$42</f>
        <v>2.2983782753495587E-2</v>
      </c>
    </row>
    <row r="57" spans="2:14" s="127" customFormat="1">
      <c r="B57" s="97" t="s">
        <v>377</v>
      </c>
      <c r="C57" s="82" t="s">
        <v>378</v>
      </c>
      <c r="D57" s="93" t="s">
        <v>366</v>
      </c>
      <c r="E57" s="82"/>
      <c r="F57" s="93" t="s">
        <v>297</v>
      </c>
      <c r="G57" s="93" t="s">
        <v>153</v>
      </c>
      <c r="H57" s="90">
        <v>18160</v>
      </c>
      <c r="I57" s="92">
        <v>22206</v>
      </c>
      <c r="J57" s="82"/>
      <c r="K57" s="90">
        <v>14098.00316</v>
      </c>
      <c r="L57" s="91">
        <v>5.7538051218649585E-5</v>
      </c>
      <c r="M57" s="91">
        <v>5.92170727638495E-2</v>
      </c>
      <c r="N57" s="91">
        <f>K57/'סכום נכסי הקרן'!$C$42</f>
        <v>3.576062268220969E-2</v>
      </c>
    </row>
    <row r="58" spans="2:14" s="127" customFormat="1">
      <c r="B58" s="97"/>
      <c r="C58" s="82"/>
      <c r="D58" s="82"/>
      <c r="E58" s="82"/>
      <c r="F58" s="82"/>
      <c r="G58" s="82"/>
      <c r="H58" s="90"/>
      <c r="I58" s="92"/>
      <c r="J58" s="82"/>
      <c r="K58" s="82"/>
      <c r="L58" s="82"/>
      <c r="M58" s="91"/>
      <c r="N58" s="82"/>
    </row>
    <row r="59" spans="2:14" s="127" customFormat="1">
      <c r="B59" s="112" t="s">
        <v>55</v>
      </c>
      <c r="C59" s="80"/>
      <c r="D59" s="80"/>
      <c r="E59" s="80"/>
      <c r="F59" s="80"/>
      <c r="G59" s="80"/>
      <c r="H59" s="87"/>
      <c r="I59" s="89"/>
      <c r="J59" s="80"/>
      <c r="K59" s="87">
        <v>29221.424530000004</v>
      </c>
      <c r="L59" s="80"/>
      <c r="M59" s="88">
        <v>0.12274129910581939</v>
      </c>
      <c r="N59" s="88">
        <f>K59/'סכום נכסי הקרן'!$C$42</f>
        <v>7.4122294128780478E-2</v>
      </c>
    </row>
    <row r="60" spans="2:14" s="127" customFormat="1">
      <c r="B60" s="97" t="s">
        <v>379</v>
      </c>
      <c r="C60" s="82" t="s">
        <v>380</v>
      </c>
      <c r="D60" s="93" t="s">
        <v>113</v>
      </c>
      <c r="E60" s="82"/>
      <c r="F60" s="93" t="s">
        <v>325</v>
      </c>
      <c r="G60" s="93" t="s">
        <v>153</v>
      </c>
      <c r="H60" s="90">
        <v>8244</v>
      </c>
      <c r="I60" s="92">
        <v>11575</v>
      </c>
      <c r="J60" s="82"/>
      <c r="K60" s="90">
        <v>3336.0335299999997</v>
      </c>
      <c r="L60" s="91">
        <v>1.5154128739066196E-4</v>
      </c>
      <c r="M60" s="91">
        <v>1.4012632714479523E-2</v>
      </c>
      <c r="N60" s="91">
        <f>K60/'סכום נכסי הקרן'!$C$42</f>
        <v>8.4620945936523702E-3</v>
      </c>
    </row>
    <row r="61" spans="2:14" s="127" customFormat="1">
      <c r="B61" s="97" t="s">
        <v>381</v>
      </c>
      <c r="C61" s="82" t="s">
        <v>382</v>
      </c>
      <c r="D61" s="93" t="s">
        <v>366</v>
      </c>
      <c r="E61" s="82"/>
      <c r="F61" s="93" t="s">
        <v>325</v>
      </c>
      <c r="G61" s="93" t="s">
        <v>153</v>
      </c>
      <c r="H61" s="90">
        <v>38342</v>
      </c>
      <c r="I61" s="92">
        <v>3441</v>
      </c>
      <c r="J61" s="82"/>
      <c r="K61" s="90">
        <v>4612.4413700000005</v>
      </c>
      <c r="L61" s="91">
        <v>6.4116979658486028E-4</v>
      </c>
      <c r="M61" s="91">
        <v>1.9374039935048482E-2</v>
      </c>
      <c r="N61" s="91">
        <f>K61/'סכום נכסי הקרן'!$C$42</f>
        <v>1.1699797028303711E-2</v>
      </c>
    </row>
    <row r="62" spans="2:14" s="127" customFormat="1">
      <c r="B62" s="97" t="s">
        <v>383</v>
      </c>
      <c r="C62" s="82" t="s">
        <v>384</v>
      </c>
      <c r="D62" s="93" t="s">
        <v>366</v>
      </c>
      <c r="E62" s="82"/>
      <c r="F62" s="93" t="s">
        <v>325</v>
      </c>
      <c r="G62" s="93" t="s">
        <v>153</v>
      </c>
      <c r="H62" s="90">
        <v>22820</v>
      </c>
      <c r="I62" s="92">
        <v>8004</v>
      </c>
      <c r="J62" s="82"/>
      <c r="K62" s="90">
        <v>6385.4887399999998</v>
      </c>
      <c r="L62" s="91">
        <v>9.3377227886748206E-5</v>
      </c>
      <c r="M62" s="91">
        <v>2.6821525506688967E-2</v>
      </c>
      <c r="N62" s="91">
        <f>K62/'סכום נכסי הקרן'!$C$42</f>
        <v>1.6197262185366011E-2</v>
      </c>
    </row>
    <row r="63" spans="2:14" s="127" customFormat="1">
      <c r="B63" s="97" t="s">
        <v>385</v>
      </c>
      <c r="C63" s="82" t="s">
        <v>386</v>
      </c>
      <c r="D63" s="93" t="s">
        <v>113</v>
      </c>
      <c r="E63" s="82"/>
      <c r="F63" s="93" t="s">
        <v>325</v>
      </c>
      <c r="G63" s="93" t="s">
        <v>153</v>
      </c>
      <c r="H63" s="90">
        <v>4807</v>
      </c>
      <c r="I63" s="92">
        <v>10102.5</v>
      </c>
      <c r="J63" s="82"/>
      <c r="K63" s="90">
        <v>1697.7526200000002</v>
      </c>
      <c r="L63" s="91">
        <v>1.7779411759266692E-3</v>
      </c>
      <c r="M63" s="91">
        <v>7.1312184635342465E-3</v>
      </c>
      <c r="N63" s="91">
        <f>K63/'סכום נכסי הקרן'!$C$42</f>
        <v>4.3064744817061691E-3</v>
      </c>
    </row>
    <row r="64" spans="2:14" s="127" customFormat="1">
      <c r="B64" s="97" t="s">
        <v>387</v>
      </c>
      <c r="C64" s="82" t="s">
        <v>388</v>
      </c>
      <c r="D64" s="93" t="s">
        <v>113</v>
      </c>
      <c r="E64" s="82"/>
      <c r="F64" s="93" t="s">
        <v>325</v>
      </c>
      <c r="G64" s="93" t="s">
        <v>153</v>
      </c>
      <c r="H64" s="90">
        <v>2998.0000000000005</v>
      </c>
      <c r="I64" s="92">
        <v>7492</v>
      </c>
      <c r="J64" s="82"/>
      <c r="K64" s="90">
        <v>785.23712000000012</v>
      </c>
      <c r="L64" s="91">
        <v>7.0230845368545155E-5</v>
      </c>
      <c r="M64" s="91">
        <v>3.2982999893096656E-3</v>
      </c>
      <c r="N64" s="91">
        <f>K64/'סכום נכסי הקרן'!$C$42</f>
        <v>1.9918117513306765E-3</v>
      </c>
    </row>
    <row r="65" spans="2:14" s="127" customFormat="1">
      <c r="B65" s="97" t="s">
        <v>389</v>
      </c>
      <c r="C65" s="82" t="s">
        <v>390</v>
      </c>
      <c r="D65" s="93" t="s">
        <v>113</v>
      </c>
      <c r="E65" s="82"/>
      <c r="F65" s="93" t="s">
        <v>325</v>
      </c>
      <c r="G65" s="93" t="s">
        <v>155</v>
      </c>
      <c r="H65" s="90">
        <v>1799</v>
      </c>
      <c r="I65" s="92">
        <v>10735</v>
      </c>
      <c r="J65" s="82"/>
      <c r="K65" s="90">
        <v>769.76756999999998</v>
      </c>
      <c r="L65" s="91">
        <v>3.4741751851388729E-5</v>
      </c>
      <c r="M65" s="91">
        <v>3.233321888682398E-3</v>
      </c>
      <c r="N65" s="91">
        <f>K65/'סכום נכסי הקרן'!$C$42</f>
        <v>1.9525720991377215E-3</v>
      </c>
    </row>
    <row r="66" spans="2:14" s="127" customFormat="1">
      <c r="B66" s="97" t="s">
        <v>391</v>
      </c>
      <c r="C66" s="82" t="s">
        <v>392</v>
      </c>
      <c r="D66" s="93" t="s">
        <v>29</v>
      </c>
      <c r="E66" s="82"/>
      <c r="F66" s="93" t="s">
        <v>325</v>
      </c>
      <c r="G66" s="93" t="s">
        <v>155</v>
      </c>
      <c r="H66" s="90">
        <v>6248</v>
      </c>
      <c r="I66" s="92">
        <v>19001</v>
      </c>
      <c r="J66" s="82"/>
      <c r="K66" s="90">
        <v>4731.9906500000006</v>
      </c>
      <c r="L66" s="91">
        <v>6.8805495629727766E-3</v>
      </c>
      <c r="M66" s="91">
        <v>1.9876193206847425E-2</v>
      </c>
      <c r="N66" s="91">
        <f>K66/'סכום נכסי הקרן'!$C$42</f>
        <v>1.2003042576307252E-2</v>
      </c>
    </row>
    <row r="67" spans="2:14" s="127" customFormat="1">
      <c r="B67" s="97" t="s">
        <v>393</v>
      </c>
      <c r="C67" s="82" t="s">
        <v>394</v>
      </c>
      <c r="D67" s="93" t="s">
        <v>113</v>
      </c>
      <c r="E67" s="82"/>
      <c r="F67" s="93" t="s">
        <v>325</v>
      </c>
      <c r="G67" s="93" t="s">
        <v>153</v>
      </c>
      <c r="H67" s="90">
        <v>9059</v>
      </c>
      <c r="I67" s="92">
        <v>10498</v>
      </c>
      <c r="J67" s="82"/>
      <c r="K67" s="90">
        <v>3324.74431</v>
      </c>
      <c r="L67" s="91">
        <v>2.2484827891412602E-4</v>
      </c>
      <c r="M67" s="91">
        <v>1.3965213618696948E-2</v>
      </c>
      <c r="N67" s="91">
        <f>K67/'סכום נכסי הקרן'!$C$42</f>
        <v>8.4334586561926692E-3</v>
      </c>
    </row>
    <row r="68" spans="2:14" s="127" customFormat="1">
      <c r="B68" s="97" t="s">
        <v>395</v>
      </c>
      <c r="C68" s="82" t="s">
        <v>396</v>
      </c>
      <c r="D68" s="93" t="s">
        <v>366</v>
      </c>
      <c r="E68" s="82"/>
      <c r="F68" s="93" t="s">
        <v>325</v>
      </c>
      <c r="G68" s="93" t="s">
        <v>153</v>
      </c>
      <c r="H68" s="90">
        <v>27512</v>
      </c>
      <c r="I68" s="92">
        <v>3720</v>
      </c>
      <c r="J68" s="82"/>
      <c r="K68" s="90">
        <v>3577.9686200000001</v>
      </c>
      <c r="L68" s="91">
        <v>8.9028738018415222E-5</v>
      </c>
      <c r="M68" s="91">
        <v>1.5028853782531723E-2</v>
      </c>
      <c r="N68" s="91">
        <f>K68/'סכום נכסי הקרן'!$C$42</f>
        <v>9.0757807567838911E-3</v>
      </c>
    </row>
    <row r="69" spans="2:14" s="127" customFormat="1">
      <c r="B69" s="130"/>
      <c r="C69" s="130"/>
    </row>
    <row r="70" spans="2:14">
      <c r="D70" s="1"/>
      <c r="E70" s="1"/>
      <c r="F70" s="1"/>
      <c r="G70" s="1"/>
    </row>
    <row r="71" spans="2:14">
      <c r="D71" s="1"/>
      <c r="E71" s="1"/>
      <c r="F71" s="1"/>
      <c r="G71" s="1"/>
    </row>
    <row r="72" spans="2:14">
      <c r="B72" s="95" t="s">
        <v>235</v>
      </c>
      <c r="D72" s="1"/>
      <c r="E72" s="1"/>
      <c r="F72" s="1"/>
      <c r="G72" s="1"/>
    </row>
    <row r="73" spans="2:14">
      <c r="B73" s="95" t="s">
        <v>102</v>
      </c>
      <c r="D73" s="1"/>
      <c r="E73" s="1"/>
      <c r="F73" s="1"/>
      <c r="G73" s="1"/>
    </row>
    <row r="74" spans="2:14">
      <c r="B74" s="95" t="s">
        <v>220</v>
      </c>
      <c r="D74" s="1"/>
      <c r="E74" s="1"/>
      <c r="F74" s="1"/>
      <c r="G74" s="1"/>
    </row>
    <row r="75" spans="2:14">
      <c r="B75" s="95" t="s">
        <v>230</v>
      </c>
      <c r="D75" s="1"/>
      <c r="E75" s="1"/>
      <c r="F75" s="1"/>
      <c r="G75" s="1"/>
    </row>
    <row r="76" spans="2:14">
      <c r="B76" s="95" t="s">
        <v>228</v>
      </c>
      <c r="D76" s="1"/>
      <c r="E76" s="1"/>
      <c r="F76" s="1"/>
      <c r="G76" s="1"/>
    </row>
    <row r="77" spans="2:14">
      <c r="D77" s="1"/>
      <c r="E77" s="1"/>
      <c r="F77" s="1"/>
      <c r="G77" s="1"/>
    </row>
    <row r="78" spans="2:14">
      <c r="D78" s="1"/>
      <c r="E78" s="1"/>
      <c r="F78" s="1"/>
      <c r="G78" s="1"/>
    </row>
    <row r="79" spans="2:14">
      <c r="D79" s="1"/>
      <c r="E79" s="1"/>
      <c r="F79" s="1"/>
      <c r="G79" s="1"/>
    </row>
    <row r="80" spans="2:14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B1048576 D1:I1048576 K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169</v>
      </c>
      <c r="C1" s="76" t="s" vm="1">
        <v>236</v>
      </c>
    </row>
    <row r="2" spans="2:65">
      <c r="B2" s="56" t="s">
        <v>168</v>
      </c>
      <c r="C2" s="76" t="s">
        <v>237</v>
      </c>
    </row>
    <row r="3" spans="2:65">
      <c r="B3" s="56" t="s">
        <v>170</v>
      </c>
      <c r="C3" s="76" t="s">
        <v>238</v>
      </c>
    </row>
    <row r="4" spans="2:65">
      <c r="B4" s="56" t="s">
        <v>171</v>
      </c>
      <c r="C4" s="76">
        <v>2112</v>
      </c>
    </row>
    <row r="6" spans="2:65" ht="26.25" customHeight="1">
      <c r="B6" s="174" t="s">
        <v>199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5" ht="26.25" customHeight="1">
      <c r="B7" s="174" t="s">
        <v>81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6"/>
      <c r="BM7" s="3"/>
    </row>
    <row r="8" spans="2:65" s="3" customFormat="1" ht="78.75">
      <c r="B8" s="22" t="s">
        <v>105</v>
      </c>
      <c r="C8" s="30" t="s">
        <v>38</v>
      </c>
      <c r="D8" s="30" t="s">
        <v>109</v>
      </c>
      <c r="E8" s="30" t="s">
        <v>107</v>
      </c>
      <c r="F8" s="30" t="s">
        <v>50</v>
      </c>
      <c r="G8" s="30" t="s">
        <v>15</v>
      </c>
      <c r="H8" s="30" t="s">
        <v>51</v>
      </c>
      <c r="I8" s="30" t="s">
        <v>91</v>
      </c>
      <c r="J8" s="30" t="s">
        <v>222</v>
      </c>
      <c r="K8" s="30" t="s">
        <v>221</v>
      </c>
      <c r="L8" s="30" t="s">
        <v>49</v>
      </c>
      <c r="M8" s="30" t="s">
        <v>48</v>
      </c>
      <c r="N8" s="30" t="s">
        <v>172</v>
      </c>
      <c r="O8" s="20" t="s">
        <v>174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231</v>
      </c>
      <c r="K9" s="32"/>
      <c r="L9" s="32" t="s">
        <v>225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5"/>
      <c r="BG11" s="1"/>
      <c r="BH11" s="3"/>
      <c r="BI11" s="1"/>
      <c r="BM11" s="1"/>
    </row>
    <row r="12" spans="2:65" s="4" customFormat="1" ht="18" customHeight="1">
      <c r="B12" s="95" t="s">
        <v>235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5"/>
      <c r="BG12" s="1"/>
      <c r="BH12" s="3"/>
      <c r="BI12" s="1"/>
      <c r="BM12" s="1"/>
    </row>
    <row r="13" spans="2:65">
      <c r="B13" s="95" t="s">
        <v>102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BH13" s="3"/>
    </row>
    <row r="14" spans="2:65" ht="20.25">
      <c r="B14" s="95" t="s">
        <v>220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BH14" s="4"/>
    </row>
    <row r="15" spans="2:65">
      <c r="B15" s="95" t="s">
        <v>230</v>
      </c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</row>
    <row r="16" spans="2:6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</row>
    <row r="17" spans="2:59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2:59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</row>
    <row r="19" spans="2:59" ht="20.2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BG19" s="4"/>
    </row>
    <row r="20" spans="2:59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BG20" s="3"/>
    </row>
    <row r="21" spans="2:59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</row>
    <row r="22" spans="2:59"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</row>
    <row r="23" spans="2:59"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</row>
    <row r="24" spans="2:59"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</row>
    <row r="25" spans="2:59"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59"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2:59"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</row>
    <row r="28" spans="2:59"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</row>
    <row r="29" spans="2:59"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</row>
    <row r="30" spans="2:59"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</row>
    <row r="31" spans="2:59"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</row>
    <row r="32" spans="2:59"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2:15"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</row>
    <row r="34" spans="2:15"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</row>
    <row r="35" spans="2:15"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</row>
    <row r="36" spans="2:15"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</row>
    <row r="37" spans="2:15"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</row>
    <row r="38" spans="2:15"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</row>
    <row r="39" spans="2:1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</row>
    <row r="40" spans="2:1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</row>
    <row r="41" spans="2:15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</row>
    <row r="42" spans="2:15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</row>
    <row r="43" spans="2:15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</row>
    <row r="44" spans="2:15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</row>
    <row r="45" spans="2:15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</row>
    <row r="46" spans="2:1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</row>
    <row r="47" spans="2:15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</row>
    <row r="48" spans="2:15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</row>
    <row r="49" spans="2:15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</row>
    <row r="50" spans="2:15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</row>
    <row r="51" spans="2:15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</row>
    <row r="52" spans="2:15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</row>
    <row r="53" spans="2:15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</row>
    <row r="54" spans="2:15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</row>
    <row r="55" spans="2:15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</row>
    <row r="56" spans="2:15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</row>
    <row r="57" spans="2:15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</row>
    <row r="58" spans="2:15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</row>
    <row r="59" spans="2:15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</row>
    <row r="60" spans="2:15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</row>
    <row r="61" spans="2:15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</row>
    <row r="62" spans="2:15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</row>
    <row r="63" spans="2:15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</row>
    <row r="64" spans="2:15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</row>
    <row r="65" spans="2:15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</row>
    <row r="66" spans="2:15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</row>
    <row r="67" spans="2:15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</row>
    <row r="68" spans="2:15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</row>
    <row r="69" spans="2:15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</row>
    <row r="70" spans="2:15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</row>
    <row r="71" spans="2:15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</row>
    <row r="72" spans="2:15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</row>
    <row r="73" spans="2:15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</row>
    <row r="74" spans="2:15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</row>
    <row r="75" spans="2:15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</row>
    <row r="76" spans="2:15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</row>
    <row r="77" spans="2:15"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</row>
    <row r="78" spans="2:15"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</row>
    <row r="79" spans="2:15"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</row>
    <row r="80" spans="2:15"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</row>
    <row r="81" spans="2:15"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2:15"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2:15"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2:15"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</row>
    <row r="85" spans="2:15"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</row>
    <row r="86" spans="2:15"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</row>
    <row r="87" spans="2:15"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</row>
    <row r="88" spans="2:15"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</row>
    <row r="89" spans="2:15"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</row>
    <row r="90" spans="2:15"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</row>
    <row r="91" spans="2:15"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2:15"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2:15"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</row>
    <row r="94" spans="2:15"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</row>
    <row r="95" spans="2:15"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2:15"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</row>
    <row r="97" spans="2:15"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</row>
    <row r="98" spans="2:15"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</row>
    <row r="99" spans="2:15"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</row>
    <row r="100" spans="2:15"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</row>
    <row r="101" spans="2:15"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</row>
    <row r="102" spans="2:15"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</row>
    <row r="103" spans="2:15"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2:15"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2:15"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2:15"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2:15"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2:15"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2:15"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  <row r="110" spans="2:15"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6B036D9D-07F0-4DB2-A398-F3945661EF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