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24" i="88" l="1"/>
  <c r="C23" i="88"/>
  <c r="C13" i="88"/>
  <c r="C11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10" i="88"/>
  <c r="C42" i="88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P58" i="69"/>
  <c r="P50" i="69"/>
  <c r="P42" i="69"/>
  <c r="P30" i="69"/>
  <c r="P22" i="69"/>
  <c r="P14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P62" i="69"/>
  <c r="P54" i="69"/>
  <c r="P46" i="69"/>
  <c r="P38" i="69"/>
  <c r="P34" i="69"/>
  <c r="P26" i="69"/>
  <c r="P18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Q29" i="59"/>
  <c r="Q24" i="59"/>
  <c r="Q20" i="59"/>
  <c r="Q16" i="59"/>
  <c r="Q12" i="59"/>
  <c r="Q26" i="59"/>
  <c r="Q14" i="59"/>
  <c r="Q25" i="59"/>
  <c r="Q17" i="59"/>
  <c r="Q28" i="59"/>
  <c r="Q23" i="59"/>
  <c r="Q19" i="59"/>
  <c r="Q15" i="59"/>
  <c r="Q11" i="59"/>
  <c r="Q22" i="59"/>
  <c r="Q18" i="59"/>
  <c r="Q30" i="59"/>
  <c r="Q21" i="59"/>
  <c r="Q13" i="59"/>
  <c r="D12" i="88"/>
  <c r="D24" i="88"/>
  <c r="D38" i="88"/>
  <c r="D11" i="88"/>
  <c r="D23" i="88"/>
  <c r="D13" i="88"/>
  <c r="D10" i="88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70630]}"/>
    <s v="{[Medida].[Medida].&amp;[2]}"/>
    <s v="{[Keren].[Keren].[All]}"/>
    <s v="{[Cheshbon KM].[Hie Peilut].[Peilut 7].&amp;[Kod_Peilut_L7_62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4" si="35">
        <n x="1" s="1"/>
        <n x="2" s="1"/>
        <n x="33"/>
        <n x="34"/>
      </t>
    </mdx>
    <mdx n="0" f="v">
      <t c="4" si="35">
        <n x="1" s="1"/>
        <n x="2" s="1"/>
        <n x="36"/>
        <n x="34"/>
      </t>
    </mdx>
    <mdx n="0" f="v">
      <t c="4" si="35">
        <n x="1" s="1"/>
        <n x="2" s="1"/>
        <n x="37"/>
        <n x="34"/>
      </t>
    </mdx>
    <mdx n="0" f="v">
      <t c="4" si="35">
        <n x="1" s="1"/>
        <n x="2" s="1"/>
        <n x="38"/>
        <n x="34"/>
      </t>
    </mdx>
    <mdx n="0" f="v">
      <t c="4" si="35">
        <n x="1" s="1"/>
        <n x="2" s="1"/>
        <n x="39"/>
        <n x="34"/>
      </t>
    </mdx>
    <mdx n="0" f="v">
      <t c="4" si="35">
        <n x="1" s="1"/>
        <n x="2" s="1"/>
        <n x="40"/>
        <n x="34"/>
      </t>
    </mdx>
    <mdx n="0" f="v">
      <t c="4" si="35">
        <n x="1" s="1"/>
        <n x="2" s="1"/>
        <n x="41"/>
        <n x="34"/>
      </t>
    </mdx>
    <mdx n="0" f="v">
      <t c="4" si="35">
        <n x="1" s="1"/>
        <n x="2" s="1"/>
        <n x="42"/>
        <n x="34"/>
      </t>
    </mdx>
    <mdx n="0" f="v">
      <t c="4" si="35">
        <n x="1" s="1"/>
        <n x="2" s="1"/>
        <n x="43"/>
        <n x="34"/>
      </t>
    </mdx>
    <mdx n="0" f="v">
      <t c="4" si="35">
        <n x="1" s="1"/>
        <n x="2" s="1"/>
        <n x="44"/>
        <n x="34"/>
      </t>
    </mdx>
    <mdx n="0" f="v">
      <t c="4" si="35">
        <n x="1" s="1"/>
        <n x="2" s="1"/>
        <n x="45"/>
        <n x="34"/>
      </t>
    </mdx>
  </mdx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<sst xmlns="http://schemas.openxmlformats.org/spreadsheetml/2006/main" count="2078" uniqueCount="360">
  <si>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</si>
  <si>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</si>
  <si>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</si>
  <si>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</si>
  <si>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</si>
  <si>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</si>
  <si>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</si>
  <si>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</si>
  <si>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</si>
  <si>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</si>
  <si>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</si>
  <si>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</si>
  <si>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</si>
  <si>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</si>
  <si>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</si>
  <si>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</si>
  <si>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</si>
  <si>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</si>
  <si>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</si>
  <si>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</si>
  <si>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</si>
  <si>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</si>
  <si>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</si>
  <si>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</si>
  <si>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</si>
  <si>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</si>
  <si>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</si>
  <si>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</si>
  <si>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</si>
  <si>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</si>
  <si>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</si>
  <si>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</si>
  <si>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</si>
  <si>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</si>
  <si>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</si>
  <si>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</si>
  <si>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</si>
  <si>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</si>
  <si>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</si>
  <si>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</si>
  <si>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</si>
  <si>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</si>
  <si>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</si>
  <si>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</si>
  <si>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</si>
  <si>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</si>
  <si>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</si>
  <si>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</si>
  <si>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</si>
  <si>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</si>
  <si>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</si>
  <si>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</si>
  <si>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</si>
  <si>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</si>
  <si>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</si>
  <si>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</si>
  <si>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</si>
  <si>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</si>
  <si>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</si>
  <si>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</si>
  <si>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</si>
  <si>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</si>
  <si>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</si>
  <si>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</si>
  <si>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</si>
  <si>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</si>
  <si>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</si>
  <si>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</si>
  <si>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</si>
  <si>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</si>
  <si>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</si>
  <si>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</si>
  <si>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</si>
  <si>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</si>
  <si>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</si>
  <si>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</si>
  <si>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</si>
  <si>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</si>
  <si>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</si>
  <si>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</si>
  <si>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</si>
  <si>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</si>
  <si>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</si>
  <si>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</si>
  <si>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</si>
  <si>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</si>
  <si>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</si>
  <si>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</si>
  <si>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</si>
  <si>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</si>
  <si>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</si>
  <si>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</si>
  <si>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</si>
  <si>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</si>
  <si>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</si>
  <si>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</si>
  <si>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</si>
  <si>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</si>
  <si>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</si>
  <si>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</si>
  <si>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</si>
  <si>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</si>
  <si>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</si>
  <si>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</si>
  <si>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</si>
  <si>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</si>
  <si>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</si>
  <si>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</si>
  <si>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</si>
  <si>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</si>
  <si>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</si>
  <si>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</si>
  <si>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</si>
  <si>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</si>
  <si>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</si>
  <si>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</si>
  <si>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</si>
  <si>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</si>
  <si>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</si>
  <si>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</si>
  <si>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</si>
  <si>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</si>
  <si>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</si>
  <si>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</si>
  <si>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</si>
  <si>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</si>
  <si>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</si>
  <si>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</si>
  <si>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</si>
  <si>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</si>
  <si>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</si>
  <si>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</si>
  <si>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</si>
  <si>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</si>
  <si>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</si>
  <si>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</si>
  <si>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</si>
  <si>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</si>
  <si>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</si>
  <si>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</si>
  <si>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</si>
  <si>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</si>
  <si>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</si>
  <si>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</si>
  <si>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</si>
  <si>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</si>
  <si>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</si>
  <si>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</si>
  <si>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</si>
  <si>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</si>
  <si>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</si>
  <si>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</si>
  <si>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</si>
  <si>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</si>
  <si>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</si>
  <si>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</si>
  <si>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</si>
  <si>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</si>
  <si>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</si>
  <si>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</si>
  <si>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</si>
  <si>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</si>
  <si>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</si>
  <si>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</si>
  <si>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</si>
  <si>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</si>
  <si>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</si>
  <si>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</si>
  <si>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</si>
  <si>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</si>
  <si>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</si>
  <si>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</si>
  <si>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</si>
  <si>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</si>
  <si>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</si>
  <si>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</si>
  <si>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</si>
  <si>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</si>
  <si>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</si>
  <si>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</si>
  <si>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</si>
  <si>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</si>
  <si>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</si>
  <si>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</si>
  <si>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</si>
  <si>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</si>
  <si>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</si>
  <si>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</si>
  <si>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</si>
  <si>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</si>
  <si>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</si>
  <si>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</si>
  <si>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</si>
  <si>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</si>
  <si>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</si>
  <si>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</si>
  <si>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</si>
  <si>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</si>
  <si>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</si>
  <si>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</si>
  <si>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</si>
  <si>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</si>
  <si>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</si>
  <si>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</si>
  <si>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</si>
  <si>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</si>
  <si>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</si>
  <si>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</si>
  <si>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</si>
  <si>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</si>
  <si>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</si>
  <si>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</si>
  <si>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</si>
  <si>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</si>
  <si>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</si>
  <si>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</si>
  <si>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</si>
  <si>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</si>
  <si>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</si>
  <si>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</si>
  <si>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</si>
  <si>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</si>
  <si>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</si>
  <si>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אישית - מסלול שקלי טווח קצר</t>
  </si>
  <si>
    <t>מקמ 1017</t>
  </si>
  <si>
    <t>8171019</t>
  </si>
  <si>
    <t>RF</t>
  </si>
  <si>
    <t>מקמ 1127</t>
  </si>
  <si>
    <t>8171126</t>
  </si>
  <si>
    <t>מקמ 118</t>
  </si>
  <si>
    <t>8180119</t>
  </si>
  <si>
    <t>מקמ 1217</t>
  </si>
  <si>
    <t>8171217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</si>
  <si>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</si>
  <si>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</si>
  <si>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</si>
  <si>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</si>
  <si>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</si>
  <si>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</si>
  <si>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</si>
  <si>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</si>
  <si>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מקמ 618</t>
  </si>
  <si>
    <t>8180614</t>
  </si>
  <si>
    <t>מקמ 717</t>
  </si>
  <si>
    <t>8170714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</si>
  <si>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</si>
  <si>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</si>
  <si>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</si>
  <si>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</si>
  <si>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</si>
  <si>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</si>
  <si>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</si>
  <si>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</si>
  <si>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</si>
  <si>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</si>
  <si>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</si>
  <si>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</si>
  <si>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</si>
  <si>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</si>
  <si>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</si>
  <si>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</si>
  <si>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</si>
  <si>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</si>
  <si>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</si>
  <si>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</si>
  <si>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</si>
  <si>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</si>
  <si>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</si>
  <si>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</si>
  <si>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</si>
  <si>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</si>
  <si>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</si>
  <si>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</si>
  <si>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</si>
  <si>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</si>
  <si>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</si>
  <si>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</si>
  <si>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</si>
  <si>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</si>
  <si>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</si>
  <si>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</si>
  <si>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</si>
  <si>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</si>
  <si>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8811</t>
  </si>
  <si>
    <t>98811000</t>
  </si>
  <si>
    <t>ערד 8812</t>
  </si>
  <si>
    <t>98812000</t>
  </si>
  <si>
    <t>ערד 8813</t>
  </si>
  <si>
    <t>98813000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</si>
  <si>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</si>
  <si>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</si>
  <si>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</si>
  <si>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</si>
  <si>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</si>
  <si>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</si>
  <si>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</si>
  <si>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</si>
  <si>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</si>
  <si>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</si>
  <si>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</si>
  <si>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</si>
  <si>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</si>
  <si>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</si>
  <si>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</si>
  <si>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</si>
  <si>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</si>
  <si>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</si>
  <si>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</si>
  <si>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</si>
  <si>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</si>
  <si>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</si>
  <si>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8829</t>
  </si>
  <si>
    <t>9882900</t>
  </si>
  <si>
    <t>ערד 8832</t>
  </si>
  <si>
    <t>8831000</t>
  </si>
  <si>
    <t>ערד 8833</t>
  </si>
  <si>
    <t>8833000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</si>
  <si>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</si>
  <si>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</si>
  <si>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</si>
  <si>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</si>
  <si>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</si>
  <si>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</si>
  <si>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</si>
  <si>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</si>
  <si>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8843</t>
  </si>
  <si>
    <t>8843000</t>
  </si>
  <si>
    <t>ערד 8844</t>
  </si>
  <si>
    <t>8844000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</si>
  <si>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</si>
  <si>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</si>
  <si>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</si>
  <si>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</si>
  <si>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</si>
  <si>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</si>
  <si>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</si>
  <si>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</si>
  <si>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</si>
  <si>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</si>
  <si>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</si>
  <si>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</si>
  <si>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</si>
  <si>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</si>
  <si>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</si>
  <si>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</si>
  <si>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</si>
  <si>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</si>
  <si>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</si>
  <si>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</si>
  <si>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</si>
  <si>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</si>
  <si>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</si>
  <si>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</si>
  <si>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</si>
  <si>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</si>
  <si>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</si>
  <si>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AAA</t>
  </si>
  <si>
    <t>יו בנק</t>
  </si>
  <si>
    <t>30026000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</si>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</sst>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29" xfId="13" applyFont="1" applyBorder="1" applyAlignment="1">
      <alignment horizontal="right"/>
    </xf>
    <xf numFmtId="10" fontId="7" fillId="0" borderId="29" xfId="14" applyNumberFormat="1" applyFont="1" applyBorder="1" applyAlignment="1">
      <alignment horizontal="center"/>
    </xf>
    <xf numFmtId="2" fontId="7" fillId="0" borderId="29" xfId="7" applyNumberFormat="1" applyFont="1" applyBorder="1" applyAlignment="1">
      <alignment horizontal="right"/>
    </xf>
    <xf numFmtId="169" fontId="7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16" fillId="2" borderId="1" xfId="7" applyNumberFormat="1" applyFont="1" applyFill="1" applyBorder="1" applyAlignment="1">
      <alignment horizontal="right" vertical="center" wrapText="1" readingOrder="2"/>
    </xf>
    <xf numFmtId="0" fontId="11" fillId="2" borderId="1" xfId="0" applyFont="1" applyFill="1" applyBorder="1" applyAlignment="1">
      <alignment horizontal="right" vertical="center" wrapText="1"/>
    </xf>
    <xf numFmtId="49" fontId="7" fillId="2" borderId="1" xfId="0" applyNumberFormat="1" applyFont="1" applyFill="1" applyBorder="1" applyAlignment="1">
      <alignment horizontal="right" wrapText="1"/>
    </xf>
    <xf numFmtId="0" fontId="30" fillId="0" borderId="0" xfId="0" applyFont="1" applyFill="1" applyBorder="1" applyAlignment="1">
      <alignment horizontal="right"/>
    </xf>
    <xf numFmtId="169" fontId="7" fillId="0" borderId="29" xfId="7" applyNumberFormat="1" applyFont="1" applyFill="1" applyBorder="1" applyAlignment="1">
      <alignment horizontal="center"/>
    </xf>
    <xf numFmtId="14" fontId="2" fillId="0" borderId="0" xfId="15" applyNumberFormat="1" applyFill="1"/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4">
    <cellStyle name="Comma" xfId="13" builtinId="3"/>
    <cellStyle name="Comma 2" xfId="1"/>
    <cellStyle name="Comma 2 2" xfId="16"/>
    <cellStyle name="Comma 3" xfId="21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3"/>
    <cellStyle name="Normal 11 3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2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J12" sqref="J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3">
      <c r="B1" s="56" t="s">
        <v>156</v>
      </c>
      <c r="C1" s="76" t="s" vm="1">
        <v>221</v>
      </c>
    </row>
    <row r="2" spans="1:23">
      <c r="B2" s="56" t="s">
        <v>155</v>
      </c>
      <c r="C2" s="76" t="s">
        <v>222</v>
      </c>
    </row>
    <row r="3" spans="1:23">
      <c r="B3" s="56" t="s">
        <v>157</v>
      </c>
      <c r="C3" s="76" t="s">
        <v>223</v>
      </c>
    </row>
    <row r="4" spans="1:23">
      <c r="B4" s="56" t="s">
        <v>158</v>
      </c>
      <c r="C4" s="76">
        <v>2143</v>
      </c>
    </row>
    <row r="6" spans="1:23" ht="26.25" customHeight="1">
      <c r="B6" s="145" t="s">
        <v>172</v>
      </c>
      <c r="C6" s="146"/>
      <c r="D6" s="147"/>
    </row>
    <row r="7" spans="1:23" s="10" customFormat="1">
      <c r="B7" s="22"/>
      <c r="C7" s="23" t="s">
        <v>87</v>
      </c>
      <c r="D7" s="24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2"/>
      <c r="C8" s="25" t="s">
        <v>210</v>
      </c>
      <c r="D8" s="26" t="s">
        <v>20</v>
      </c>
    </row>
    <row r="9" spans="1:23" s="11" customFormat="1" ht="18" customHeight="1">
      <c r="B9" s="36"/>
      <c r="C9" s="19" t="s">
        <v>1</v>
      </c>
      <c r="D9" s="27" t="s">
        <v>2</v>
      </c>
    </row>
    <row r="10" spans="1:23" s="11" customFormat="1" ht="18" customHeight="1">
      <c r="B10" s="66" t="s">
        <v>171</v>
      </c>
      <c r="C10" s="100">
        <f>C11+C12+C23</f>
        <v>65532.773279999994</v>
      </c>
      <c r="D10" s="101">
        <f>C10/$C$42</f>
        <v>1</v>
      </c>
    </row>
    <row r="11" spans="1:23">
      <c r="A11" s="44" t="s">
        <v>118</v>
      </c>
      <c r="B11" s="28" t="s">
        <v>173</v>
      </c>
      <c r="C11" s="100">
        <f>מזומנים!J10</f>
        <v>5048.8612199999998</v>
      </c>
      <c r="D11" s="101">
        <f t="shared" ref="D11:D13" si="0">C11/$C$42</f>
        <v>7.7043301653477655E-2</v>
      </c>
    </row>
    <row r="12" spans="1:23">
      <c r="B12" s="28" t="s">
        <v>174</v>
      </c>
      <c r="C12" s="100">
        <f>C13</f>
        <v>40798.758689999995</v>
      </c>
      <c r="D12" s="101">
        <f t="shared" si="0"/>
        <v>0.62257030563440852</v>
      </c>
    </row>
    <row r="13" spans="1:23">
      <c r="A13" s="54" t="s">
        <v>118</v>
      </c>
      <c r="B13" s="29" t="s">
        <v>44</v>
      </c>
      <c r="C13" s="100">
        <f>'תעודות התחייבות ממשלתיות'!N11</f>
        <v>40798.758689999995</v>
      </c>
      <c r="D13" s="101">
        <f t="shared" si="0"/>
        <v>0.62257030563440852</v>
      </c>
    </row>
    <row r="14" spans="1:23">
      <c r="A14" s="54" t="s">
        <v>118</v>
      </c>
      <c r="B14" s="29" t="s">
        <v>45</v>
      </c>
      <c r="C14" s="100" t="s" vm="2">
        <v>350</v>
      </c>
      <c r="D14" s="101" t="s" vm="3">
        <v>350</v>
      </c>
    </row>
    <row r="15" spans="1:23">
      <c r="A15" s="54" t="s">
        <v>118</v>
      </c>
      <c r="B15" s="29" t="s">
        <v>46</v>
      </c>
      <c r="C15" s="100" t="s" vm="4">
        <v>350</v>
      </c>
      <c r="D15" s="101" t="s" vm="5">
        <v>350</v>
      </c>
    </row>
    <row r="16" spans="1:23">
      <c r="A16" s="54" t="s">
        <v>118</v>
      </c>
      <c r="B16" s="29" t="s">
        <v>47</v>
      </c>
      <c r="C16" s="100" t="s" vm="6">
        <v>350</v>
      </c>
      <c r="D16" s="101" t="s" vm="7">
        <v>350</v>
      </c>
    </row>
    <row r="17" spans="1:4">
      <c r="A17" s="54" t="s">
        <v>118</v>
      </c>
      <c r="B17" s="29" t="s">
        <v>48</v>
      </c>
      <c r="C17" s="100" t="s" vm="8">
        <v>350</v>
      </c>
      <c r="D17" s="101" t="s" vm="9">
        <v>350</v>
      </c>
    </row>
    <row r="18" spans="1:4">
      <c r="A18" s="54" t="s">
        <v>118</v>
      </c>
      <c r="B18" s="29" t="s">
        <v>49</v>
      </c>
      <c r="C18" s="100" t="s" vm="10">
        <v>350</v>
      </c>
      <c r="D18" s="101" t="s" vm="11">
        <v>350</v>
      </c>
    </row>
    <row r="19" spans="1:4">
      <c r="A19" s="54" t="s">
        <v>118</v>
      </c>
      <c r="B19" s="29" t="s">
        <v>50</v>
      </c>
      <c r="C19" s="100" t="s" vm="12">
        <v>350</v>
      </c>
      <c r="D19" s="101" t="s" vm="13">
        <v>350</v>
      </c>
    </row>
    <row r="20" spans="1:4">
      <c r="A20" s="54" t="s">
        <v>118</v>
      </c>
      <c r="B20" s="29" t="s">
        <v>51</v>
      </c>
      <c r="C20" s="100" t="s" vm="14">
        <v>350</v>
      </c>
      <c r="D20" s="101" t="s" vm="15">
        <v>350</v>
      </c>
    </row>
    <row r="21" spans="1:4">
      <c r="A21" s="54" t="s">
        <v>118</v>
      </c>
      <c r="B21" s="29" t="s">
        <v>52</v>
      </c>
      <c r="C21" s="100" t="s" vm="16">
        <v>350</v>
      </c>
      <c r="D21" s="101" t="s" vm="17">
        <v>350</v>
      </c>
    </row>
    <row r="22" spans="1:4">
      <c r="A22" s="54" t="s">
        <v>118</v>
      </c>
      <c r="B22" s="29" t="s">
        <v>53</v>
      </c>
      <c r="C22" s="100" t="s" vm="18">
        <v>350</v>
      </c>
      <c r="D22" s="101" t="s" vm="19">
        <v>350</v>
      </c>
    </row>
    <row r="23" spans="1:4">
      <c r="B23" s="28" t="s">
        <v>175</v>
      </c>
      <c r="C23" s="100">
        <f>C24</f>
        <v>19685.153369999996</v>
      </c>
      <c r="D23" s="101">
        <f t="shared" ref="D23:D24" si="1">C23/$C$42</f>
        <v>0.30038639271211381</v>
      </c>
    </row>
    <row r="24" spans="1:4">
      <c r="A24" s="54" t="s">
        <v>118</v>
      </c>
      <c r="B24" s="29" t="s">
        <v>54</v>
      </c>
      <c r="C24" s="100">
        <f>'לא סחיר- תעודות התחייבות ממשלתי'!M11</f>
        <v>19685.153369999996</v>
      </c>
      <c r="D24" s="101">
        <f t="shared" si="1"/>
        <v>0.30038639271211381</v>
      </c>
    </row>
    <row r="25" spans="1:4">
      <c r="A25" s="54" t="s">
        <v>118</v>
      </c>
      <c r="B25" s="29" t="s">
        <v>55</v>
      </c>
      <c r="C25" s="100" t="s" vm="20">
        <v>350</v>
      </c>
      <c r="D25" s="101" t="s" vm="21">
        <v>350</v>
      </c>
    </row>
    <row r="26" spans="1:4">
      <c r="A26" s="54" t="s">
        <v>118</v>
      </c>
      <c r="B26" s="29" t="s">
        <v>46</v>
      </c>
      <c r="C26" s="100" t="s" vm="22">
        <v>350</v>
      </c>
      <c r="D26" s="101" t="s" vm="23">
        <v>350</v>
      </c>
    </row>
    <row r="27" spans="1:4">
      <c r="A27" s="54" t="s">
        <v>118</v>
      </c>
      <c r="B27" s="29" t="s">
        <v>56</v>
      </c>
      <c r="C27" s="100" t="s" vm="24">
        <v>350</v>
      </c>
      <c r="D27" s="101" t="s" vm="25">
        <v>350</v>
      </c>
    </row>
    <row r="28" spans="1:4">
      <c r="A28" s="54" t="s">
        <v>118</v>
      </c>
      <c r="B28" s="29" t="s">
        <v>57</v>
      </c>
      <c r="C28" s="100" t="s" vm="26">
        <v>350</v>
      </c>
      <c r="D28" s="101" t="s" vm="27">
        <v>350</v>
      </c>
    </row>
    <row r="29" spans="1:4">
      <c r="A29" s="54" t="s">
        <v>118</v>
      </c>
      <c r="B29" s="29" t="s">
        <v>58</v>
      </c>
      <c r="C29" s="100" t="s" vm="28">
        <v>350</v>
      </c>
      <c r="D29" s="101" t="s" vm="29">
        <v>350</v>
      </c>
    </row>
    <row r="30" spans="1:4">
      <c r="A30" s="54" t="s">
        <v>118</v>
      </c>
      <c r="B30" s="29" t="s">
        <v>198</v>
      </c>
      <c r="C30" s="100" t="s" vm="30">
        <v>350</v>
      </c>
      <c r="D30" s="101" t="s" vm="31">
        <v>350</v>
      </c>
    </row>
    <row r="31" spans="1:4">
      <c r="A31" s="54" t="s">
        <v>118</v>
      </c>
      <c r="B31" s="29" t="s">
        <v>81</v>
      </c>
      <c r="C31" s="100" t="s" vm="32">
        <v>350</v>
      </c>
      <c r="D31" s="101" t="s" vm="33">
        <v>350</v>
      </c>
    </row>
    <row r="32" spans="1:4">
      <c r="A32" s="54" t="s">
        <v>118</v>
      </c>
      <c r="B32" s="29" t="s">
        <v>59</v>
      </c>
      <c r="C32" s="100" t="s" vm="34">
        <v>350</v>
      </c>
      <c r="D32" s="101" t="s" vm="35">
        <v>350</v>
      </c>
    </row>
    <row r="33" spans="1:4">
      <c r="A33" s="54" t="s">
        <v>118</v>
      </c>
      <c r="B33" s="28" t="s">
        <v>176</v>
      </c>
      <c r="C33" s="100" t="s" vm="36">
        <v>350</v>
      </c>
      <c r="D33" s="101" t="s" vm="37">
        <v>350</v>
      </c>
    </row>
    <row r="34" spans="1:4">
      <c r="A34" s="54" t="s">
        <v>118</v>
      </c>
      <c r="B34" s="28" t="s">
        <v>177</v>
      </c>
      <c r="C34" s="100" t="s" vm="38">
        <v>350</v>
      </c>
      <c r="D34" s="101" t="s" vm="39">
        <v>350</v>
      </c>
    </row>
    <row r="35" spans="1:4">
      <c r="A35" s="54" t="s">
        <v>118</v>
      </c>
      <c r="B35" s="28" t="s">
        <v>178</v>
      </c>
      <c r="C35" s="100" t="s" vm="40">
        <v>350</v>
      </c>
      <c r="D35" s="101" t="s" vm="41">
        <v>350</v>
      </c>
    </row>
    <row r="36" spans="1:4">
      <c r="A36" s="54" t="s">
        <v>118</v>
      </c>
      <c r="B36" s="55" t="s">
        <v>179</v>
      </c>
      <c r="C36" s="100" t="s" vm="42">
        <v>350</v>
      </c>
      <c r="D36" s="101" t="s" vm="43">
        <v>350</v>
      </c>
    </row>
    <row r="37" spans="1:4">
      <c r="A37" s="54" t="s">
        <v>118</v>
      </c>
      <c r="B37" s="28" t="s">
        <v>180</v>
      </c>
      <c r="C37" s="100"/>
      <c r="D37" s="101"/>
    </row>
    <row r="38" spans="1:4">
      <c r="A38" s="54"/>
      <c r="B38" s="67" t="s">
        <v>182</v>
      </c>
      <c r="C38" s="100">
        <v>0</v>
      </c>
      <c r="D38" s="101">
        <f>C38/$C$42</f>
        <v>0</v>
      </c>
    </row>
    <row r="39" spans="1:4">
      <c r="A39" s="54" t="s">
        <v>118</v>
      </c>
      <c r="B39" s="68" t="s">
        <v>183</v>
      </c>
      <c r="C39" s="100" t="s" vm="44">
        <v>350</v>
      </c>
      <c r="D39" s="101" t="s" vm="45">
        <v>350</v>
      </c>
    </row>
    <row r="40" spans="1:4">
      <c r="A40" s="54" t="s">
        <v>118</v>
      </c>
      <c r="B40" s="68" t="s">
        <v>208</v>
      </c>
      <c r="C40" s="100" t="s" vm="46">
        <v>350</v>
      </c>
      <c r="D40" s="101" t="s" vm="47">
        <v>350</v>
      </c>
    </row>
    <row r="41" spans="1:4">
      <c r="A41" s="54" t="s">
        <v>118</v>
      </c>
      <c r="B41" s="68" t="s">
        <v>184</v>
      </c>
      <c r="C41" s="100" t="s" vm="48">
        <v>350</v>
      </c>
      <c r="D41" s="101" t="s" vm="49">
        <v>350</v>
      </c>
    </row>
    <row r="42" spans="1:4">
      <c r="B42" s="68" t="s">
        <v>60</v>
      </c>
      <c r="C42" s="100">
        <f>C38+C10</f>
        <v>65532.773279999994</v>
      </c>
      <c r="D42" s="101">
        <f>D38+D10</f>
        <v>1</v>
      </c>
    </row>
    <row r="43" spans="1:4">
      <c r="A43" s="54" t="s">
        <v>118</v>
      </c>
      <c r="B43" s="68" t="s">
        <v>181</v>
      </c>
      <c r="C43" s="100"/>
      <c r="D43" s="101"/>
    </row>
    <row r="44" spans="1:4">
      <c r="B44" s="6" t="s">
        <v>86</v>
      </c>
    </row>
    <row r="45" spans="1:4">
      <c r="C45" s="74" t="s">
        <v>163</v>
      </c>
      <c r="D45" s="35" t="s">
        <v>80</v>
      </c>
    </row>
    <row r="46" spans="1:4">
      <c r="C46" s="75" t="s">
        <v>1</v>
      </c>
      <c r="D46" s="24" t="s">
        <v>2</v>
      </c>
    </row>
    <row r="47" spans="1:4">
      <c r="C47" s="102" t="s">
        <v>144</v>
      </c>
      <c r="D47" s="103" vm="50">
        <v>2.6831999999999998</v>
      </c>
    </row>
    <row r="48" spans="1:4">
      <c r="C48" s="102" t="s">
        <v>153</v>
      </c>
      <c r="D48" s="103">
        <v>1.056065732237796</v>
      </c>
    </row>
    <row r="49" spans="2:4">
      <c r="C49" s="102" t="s">
        <v>149</v>
      </c>
      <c r="D49" s="103" vm="51">
        <v>2.6907999999999999</v>
      </c>
    </row>
    <row r="50" spans="2:4">
      <c r="B50" s="12"/>
      <c r="C50" s="102" t="s">
        <v>351</v>
      </c>
      <c r="D50" s="103" vm="52">
        <v>3.6467999999999998</v>
      </c>
    </row>
    <row r="51" spans="2:4">
      <c r="C51" s="102" t="s">
        <v>142</v>
      </c>
      <c r="D51" s="103" vm="53">
        <v>3.9859</v>
      </c>
    </row>
    <row r="52" spans="2:4">
      <c r="C52" s="102" t="s">
        <v>143</v>
      </c>
      <c r="D52" s="103" vm="54">
        <v>4.5420999999999996</v>
      </c>
    </row>
    <row r="53" spans="2:4">
      <c r="C53" s="102" t="s">
        <v>145</v>
      </c>
      <c r="D53" s="103">
        <v>0.44789504701873062</v>
      </c>
    </row>
    <row r="54" spans="2:4">
      <c r="C54" s="102" t="s">
        <v>150</v>
      </c>
      <c r="D54" s="103" vm="55">
        <v>3.1240000000000001</v>
      </c>
    </row>
    <row r="55" spans="2:4">
      <c r="C55" s="102" t="s">
        <v>151</v>
      </c>
      <c r="D55" s="103">
        <v>0.19270626626096926</v>
      </c>
    </row>
    <row r="56" spans="2:4">
      <c r="C56" s="102" t="s">
        <v>148</v>
      </c>
      <c r="D56" s="103" vm="56">
        <v>0.53600000000000003</v>
      </c>
    </row>
    <row r="57" spans="2:4">
      <c r="C57" s="102" t="s">
        <v>352</v>
      </c>
      <c r="D57" s="115">
        <v>2.5608</v>
      </c>
    </row>
    <row r="58" spans="2:4">
      <c r="C58" s="102" t="s">
        <v>147</v>
      </c>
      <c r="D58" s="103" vm="57">
        <v>0.41299999999999998</v>
      </c>
    </row>
    <row r="59" spans="2:4">
      <c r="C59" s="102" t="s">
        <v>140</v>
      </c>
      <c r="D59" s="103" vm="58">
        <v>3.496</v>
      </c>
    </row>
    <row r="60" spans="2:4">
      <c r="C60" s="102" t="s">
        <v>154</v>
      </c>
      <c r="D60" s="103" vm="59">
        <v>0.2671</v>
      </c>
    </row>
    <row r="61" spans="2:4">
      <c r="C61" s="102" t="s">
        <v>353</v>
      </c>
      <c r="D61" s="103" vm="60">
        <v>0.41749999999999998</v>
      </c>
    </row>
    <row r="62" spans="2:4">
      <c r="C62" s="102" t="s">
        <v>141</v>
      </c>
      <c r="D62" s="103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156</v>
      </c>
      <c r="C1" s="76" t="s" vm="1">
        <v>221</v>
      </c>
    </row>
    <row r="2" spans="2:60">
      <c r="B2" s="56" t="s">
        <v>155</v>
      </c>
      <c r="C2" s="76" t="s">
        <v>222</v>
      </c>
    </row>
    <row r="3" spans="2:60">
      <c r="B3" s="56" t="s">
        <v>157</v>
      </c>
      <c r="C3" s="76" t="s">
        <v>223</v>
      </c>
    </row>
    <row r="4" spans="2:60">
      <c r="B4" s="56" t="s">
        <v>158</v>
      </c>
      <c r="C4" s="76">
        <v>2143</v>
      </c>
    </row>
    <row r="6" spans="2:60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60" ht="26.25" customHeight="1">
      <c r="B7" s="159" t="s">
        <v>69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H7" s="3"/>
    </row>
    <row r="8" spans="2:60" s="3" customFormat="1" ht="78.75">
      <c r="B8" s="22" t="s">
        <v>93</v>
      </c>
      <c r="C8" s="30" t="s">
        <v>30</v>
      </c>
      <c r="D8" s="30" t="s">
        <v>96</v>
      </c>
      <c r="E8" s="30" t="s">
        <v>41</v>
      </c>
      <c r="F8" s="30" t="s">
        <v>78</v>
      </c>
      <c r="G8" s="30" t="s">
        <v>207</v>
      </c>
      <c r="H8" s="30" t="s">
        <v>206</v>
      </c>
      <c r="I8" s="30" t="s">
        <v>40</v>
      </c>
      <c r="J8" s="30" t="s">
        <v>39</v>
      </c>
      <c r="K8" s="30" t="s">
        <v>159</v>
      </c>
      <c r="L8" s="30" t="s">
        <v>161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216</v>
      </c>
      <c r="H9" s="16"/>
      <c r="I9" s="16" t="s">
        <v>210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C11" s="1"/>
      <c r="BD11" s="3"/>
      <c r="BE11" s="1"/>
      <c r="BG11" s="1"/>
    </row>
    <row r="12" spans="2:60" s="4" customFormat="1" ht="18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C12" s="1"/>
      <c r="BD12" s="3"/>
      <c r="BE12" s="1"/>
      <c r="BG12" s="1"/>
    </row>
    <row r="13" spans="2:60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D13" s="3"/>
    </row>
    <row r="14" spans="2:60" ht="20.25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BD14" s="4"/>
    </row>
    <row r="15" spans="2:60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156</v>
      </c>
      <c r="C1" s="76" t="s" vm="1">
        <v>221</v>
      </c>
    </row>
    <row r="2" spans="2:61">
      <c r="B2" s="56" t="s">
        <v>155</v>
      </c>
      <c r="C2" s="76" t="s">
        <v>222</v>
      </c>
    </row>
    <row r="3" spans="2:61">
      <c r="B3" s="56" t="s">
        <v>157</v>
      </c>
      <c r="C3" s="76" t="s">
        <v>223</v>
      </c>
    </row>
    <row r="4" spans="2:61">
      <c r="B4" s="56" t="s">
        <v>158</v>
      </c>
      <c r="C4" s="76">
        <v>2143</v>
      </c>
    </row>
    <row r="6" spans="2:61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61" ht="26.25" customHeight="1">
      <c r="B7" s="159" t="s">
        <v>70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I7" s="3"/>
    </row>
    <row r="8" spans="2:61" s="3" customFormat="1" ht="78.75">
      <c r="B8" s="22" t="s">
        <v>93</v>
      </c>
      <c r="C8" s="30" t="s">
        <v>30</v>
      </c>
      <c r="D8" s="30" t="s">
        <v>96</v>
      </c>
      <c r="E8" s="30" t="s">
        <v>41</v>
      </c>
      <c r="F8" s="30" t="s">
        <v>78</v>
      </c>
      <c r="G8" s="30" t="s">
        <v>207</v>
      </c>
      <c r="H8" s="30" t="s">
        <v>206</v>
      </c>
      <c r="I8" s="30" t="s">
        <v>40</v>
      </c>
      <c r="J8" s="30" t="s">
        <v>39</v>
      </c>
      <c r="K8" s="30" t="s">
        <v>159</v>
      </c>
      <c r="L8" s="31" t="s">
        <v>161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216</v>
      </c>
      <c r="H9" s="16"/>
      <c r="I9" s="16" t="s">
        <v>210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156</v>
      </c>
      <c r="C1" s="76" t="s" vm="1">
        <v>221</v>
      </c>
    </row>
    <row r="2" spans="1:60">
      <c r="B2" s="56" t="s">
        <v>155</v>
      </c>
      <c r="C2" s="76" t="s">
        <v>222</v>
      </c>
    </row>
    <row r="3" spans="1:60">
      <c r="B3" s="56" t="s">
        <v>157</v>
      </c>
      <c r="C3" s="76" t="s">
        <v>223</v>
      </c>
    </row>
    <row r="4" spans="1:60">
      <c r="B4" s="56" t="s">
        <v>158</v>
      </c>
      <c r="C4" s="76">
        <v>2143</v>
      </c>
    </row>
    <row r="6" spans="1:60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1"/>
      <c r="BD6" s="1" t="s">
        <v>97</v>
      </c>
      <c r="BF6" s="1" t="s">
        <v>164</v>
      </c>
      <c r="BH6" s="3" t="s">
        <v>141</v>
      </c>
    </row>
    <row r="7" spans="1:60" ht="26.25" customHeight="1">
      <c r="B7" s="159" t="s">
        <v>71</v>
      </c>
      <c r="C7" s="160"/>
      <c r="D7" s="160"/>
      <c r="E7" s="160"/>
      <c r="F7" s="160"/>
      <c r="G7" s="160"/>
      <c r="H7" s="160"/>
      <c r="I7" s="160"/>
      <c r="J7" s="160"/>
      <c r="K7" s="161"/>
      <c r="BD7" s="3" t="s">
        <v>99</v>
      </c>
      <c r="BF7" s="1" t="s">
        <v>119</v>
      </c>
      <c r="BH7" s="3" t="s">
        <v>140</v>
      </c>
    </row>
    <row r="8" spans="1:60" s="3" customFormat="1" ht="78.75">
      <c r="A8" s="2"/>
      <c r="B8" s="22" t="s">
        <v>93</v>
      </c>
      <c r="C8" s="30" t="s">
        <v>30</v>
      </c>
      <c r="D8" s="30" t="s">
        <v>96</v>
      </c>
      <c r="E8" s="30" t="s">
        <v>41</v>
      </c>
      <c r="F8" s="30" t="s">
        <v>78</v>
      </c>
      <c r="G8" s="30" t="s">
        <v>207</v>
      </c>
      <c r="H8" s="30" t="s">
        <v>206</v>
      </c>
      <c r="I8" s="30" t="s">
        <v>40</v>
      </c>
      <c r="J8" s="30" t="s">
        <v>159</v>
      </c>
      <c r="K8" s="30" t="s">
        <v>161</v>
      </c>
      <c r="BC8" s="1" t="s">
        <v>112</v>
      </c>
      <c r="BD8" s="1" t="s">
        <v>113</v>
      </c>
      <c r="BE8" s="1" t="s">
        <v>120</v>
      </c>
      <c r="BG8" s="4" t="s">
        <v>142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216</v>
      </c>
      <c r="H9" s="16"/>
      <c r="I9" s="16" t="s">
        <v>210</v>
      </c>
      <c r="J9" s="32" t="s">
        <v>20</v>
      </c>
      <c r="K9" s="57" t="s">
        <v>20</v>
      </c>
      <c r="BC9" s="1" t="s">
        <v>109</v>
      </c>
      <c r="BE9" s="1" t="s">
        <v>121</v>
      </c>
      <c r="BG9" s="4" t="s">
        <v>143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105</v>
      </c>
      <c r="BD10" s="3"/>
      <c r="BE10" s="1" t="s">
        <v>165</v>
      </c>
      <c r="BG10" s="1" t="s">
        <v>149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104</v>
      </c>
      <c r="BD11" s="3"/>
      <c r="BE11" s="1" t="s">
        <v>122</v>
      </c>
      <c r="BG11" s="1" t="s">
        <v>144</v>
      </c>
    </row>
    <row r="12" spans="1:60" ht="20.25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102</v>
      </c>
      <c r="BD12" s="4"/>
      <c r="BE12" s="1" t="s">
        <v>123</v>
      </c>
      <c r="BG12" s="1" t="s">
        <v>145</v>
      </c>
    </row>
    <row r="13" spans="1:60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106</v>
      </c>
      <c r="BE13" s="1" t="s">
        <v>124</v>
      </c>
      <c r="BG13" s="1" t="s">
        <v>146</v>
      </c>
    </row>
    <row r="14" spans="1:60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103</v>
      </c>
      <c r="BE14" s="1" t="s">
        <v>125</v>
      </c>
      <c r="BG14" s="1" t="s">
        <v>148</v>
      </c>
    </row>
    <row r="15" spans="1:60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114</v>
      </c>
      <c r="BE15" s="1" t="s">
        <v>166</v>
      </c>
      <c r="BG15" s="1" t="s">
        <v>150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100</v>
      </c>
      <c r="BD16" s="1" t="s">
        <v>115</v>
      </c>
      <c r="BE16" s="1" t="s">
        <v>126</v>
      </c>
      <c r="BG16" s="1" t="s">
        <v>151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110</v>
      </c>
      <c r="BE17" s="1" t="s">
        <v>127</v>
      </c>
      <c r="BG17" s="1" t="s">
        <v>152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98</v>
      </c>
      <c r="BF18" s="1" t="s">
        <v>128</v>
      </c>
      <c r="BH18" s="1" t="s">
        <v>26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111</v>
      </c>
      <c r="BF19" s="1" t="s">
        <v>129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116</v>
      </c>
      <c r="BF20" s="1" t="s">
        <v>130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101</v>
      </c>
      <c r="BE21" s="1" t="s">
        <v>117</v>
      </c>
      <c r="BF21" s="1" t="s">
        <v>131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107</v>
      </c>
      <c r="BF22" s="1" t="s">
        <v>132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26</v>
      </c>
      <c r="BE23" s="1" t="s">
        <v>108</v>
      </c>
      <c r="BF23" s="1" t="s">
        <v>167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170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133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134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169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135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136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168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26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156</v>
      </c>
      <c r="C1" s="76" t="s" vm="1">
        <v>221</v>
      </c>
    </row>
    <row r="2" spans="2:81">
      <c r="B2" s="56" t="s">
        <v>155</v>
      </c>
      <c r="C2" s="76" t="s">
        <v>222</v>
      </c>
    </row>
    <row r="3" spans="2:81">
      <c r="B3" s="56" t="s">
        <v>157</v>
      </c>
      <c r="C3" s="76" t="s">
        <v>223</v>
      </c>
      <c r="E3" s="2"/>
    </row>
    <row r="4" spans="2:81">
      <c r="B4" s="56" t="s">
        <v>158</v>
      </c>
      <c r="C4" s="76">
        <v>2143</v>
      </c>
    </row>
    <row r="6" spans="2:81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81" ht="26.25" customHeight="1">
      <c r="B7" s="159" t="s">
        <v>72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81" s="3" customFormat="1" ht="47.25">
      <c r="B8" s="22" t="s">
        <v>93</v>
      </c>
      <c r="C8" s="30" t="s">
        <v>30</v>
      </c>
      <c r="D8" s="13" t="s">
        <v>32</v>
      </c>
      <c r="E8" s="30" t="s">
        <v>15</v>
      </c>
      <c r="F8" s="30" t="s">
        <v>42</v>
      </c>
      <c r="G8" s="30" t="s">
        <v>79</v>
      </c>
      <c r="H8" s="30" t="s">
        <v>18</v>
      </c>
      <c r="I8" s="30" t="s">
        <v>78</v>
      </c>
      <c r="J8" s="30" t="s">
        <v>17</v>
      </c>
      <c r="K8" s="30" t="s">
        <v>19</v>
      </c>
      <c r="L8" s="30" t="s">
        <v>207</v>
      </c>
      <c r="M8" s="30" t="s">
        <v>206</v>
      </c>
      <c r="N8" s="30" t="s">
        <v>40</v>
      </c>
      <c r="O8" s="30" t="s">
        <v>39</v>
      </c>
      <c r="P8" s="30" t="s">
        <v>159</v>
      </c>
      <c r="Q8" s="31" t="s">
        <v>161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216</v>
      </c>
      <c r="M9" s="32"/>
      <c r="N9" s="32" t="s">
        <v>210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O71"/>
  <sheetViews>
    <sheetView rightToLeft="1" workbookViewId="0">
      <selection activeCell="C12" sqref="C12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4" width="5.7109375" style="3" customWidth="1"/>
    <col min="35" max="42" width="5.7109375" style="1" customWidth="1"/>
    <col min="43" max="16384" width="9.140625" style="1"/>
  </cols>
  <sheetData>
    <row r="1" spans="2:67">
      <c r="B1" s="56" t="s">
        <v>156</v>
      </c>
      <c r="C1" s="76" t="s" vm="1">
        <v>221</v>
      </c>
    </row>
    <row r="2" spans="2:67">
      <c r="B2" s="56" t="s">
        <v>155</v>
      </c>
      <c r="C2" s="76" t="s">
        <v>222</v>
      </c>
    </row>
    <row r="3" spans="2:67">
      <c r="B3" s="56" t="s">
        <v>157</v>
      </c>
      <c r="C3" s="76" t="s">
        <v>223</v>
      </c>
    </row>
    <row r="4" spans="2:67">
      <c r="B4" s="56" t="s">
        <v>158</v>
      </c>
      <c r="C4" s="76">
        <v>2143</v>
      </c>
    </row>
    <row r="6" spans="2:67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67" ht="26.25" customHeight="1">
      <c r="B7" s="159" t="s">
        <v>63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1"/>
    </row>
    <row r="8" spans="2:67" s="3" customFormat="1" ht="78.75">
      <c r="B8" s="111" t="s">
        <v>93</v>
      </c>
      <c r="C8" s="30" t="s">
        <v>30</v>
      </c>
      <c r="D8" s="30" t="s">
        <v>15</v>
      </c>
      <c r="E8" s="30" t="s">
        <v>42</v>
      </c>
      <c r="F8" s="30" t="s">
        <v>79</v>
      </c>
      <c r="G8" s="30" t="s">
        <v>18</v>
      </c>
      <c r="H8" s="30" t="s">
        <v>78</v>
      </c>
      <c r="I8" s="30" t="s">
        <v>17</v>
      </c>
      <c r="J8" s="30" t="s">
        <v>19</v>
      </c>
      <c r="K8" s="30" t="s">
        <v>207</v>
      </c>
      <c r="L8" s="30" t="s">
        <v>206</v>
      </c>
      <c r="M8" s="30" t="s">
        <v>87</v>
      </c>
      <c r="N8" s="30" t="s">
        <v>39</v>
      </c>
      <c r="O8" s="30" t="s">
        <v>159</v>
      </c>
      <c r="P8" s="31" t="s">
        <v>161</v>
      </c>
    </row>
    <row r="9" spans="2:67" s="3" customFormat="1" ht="25.5" customHeight="1">
      <c r="B9" s="112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216</v>
      </c>
      <c r="L9" s="32"/>
      <c r="M9" s="32" t="s">
        <v>210</v>
      </c>
      <c r="N9" s="32" t="s">
        <v>20</v>
      </c>
      <c r="O9" s="32" t="s">
        <v>20</v>
      </c>
      <c r="P9" s="33" t="s">
        <v>20</v>
      </c>
    </row>
    <row r="10" spans="2:67" s="4" customFormat="1" ht="18" customHeight="1">
      <c r="B10" s="113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67" s="4" customFormat="1" ht="18" customHeight="1">
      <c r="B11" s="91" t="s">
        <v>25</v>
      </c>
      <c r="C11" s="92"/>
      <c r="D11" s="92"/>
      <c r="E11" s="92"/>
      <c r="F11" s="92"/>
      <c r="G11" s="93">
        <v>8.8909584827430788</v>
      </c>
      <c r="H11" s="92"/>
      <c r="I11" s="92"/>
      <c r="J11" s="94">
        <v>4.8521276774690439E-2</v>
      </c>
      <c r="K11" s="93"/>
      <c r="L11" s="92"/>
      <c r="M11" s="93">
        <v>19685.153369999996</v>
      </c>
      <c r="N11" s="92"/>
      <c r="O11" s="95">
        <v>1</v>
      </c>
      <c r="P11" s="95">
        <f>M11/'סכום נכסי הקרן'!$C$42</f>
        <v>0.30038639271211381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BO11" s="1"/>
    </row>
    <row r="12" spans="2:67" ht="21.75" customHeight="1">
      <c r="B12" s="114" t="s">
        <v>204</v>
      </c>
      <c r="C12" s="79"/>
      <c r="D12" s="79"/>
      <c r="E12" s="79"/>
      <c r="F12" s="79"/>
      <c r="G12" s="84">
        <v>8.890958482743077</v>
      </c>
      <c r="H12" s="79"/>
      <c r="I12" s="79"/>
      <c r="J12" s="96">
        <v>4.8521276774690432E-2</v>
      </c>
      <c r="K12" s="84"/>
      <c r="L12" s="79"/>
      <c r="M12" s="84">
        <v>19685.15337</v>
      </c>
      <c r="N12" s="79"/>
      <c r="O12" s="85">
        <v>1.0000000000000002</v>
      </c>
      <c r="P12" s="85">
        <f>M12/'סכום נכסי הקרן'!$C$42</f>
        <v>0.30038639271211387</v>
      </c>
    </row>
    <row r="13" spans="2:67">
      <c r="B13" s="114" t="s">
        <v>43</v>
      </c>
      <c r="C13" s="79"/>
      <c r="D13" s="79"/>
      <c r="E13" s="79"/>
      <c r="F13" s="79"/>
      <c r="G13" s="84">
        <v>8.890958482743077</v>
      </c>
      <c r="H13" s="79"/>
      <c r="I13" s="79"/>
      <c r="J13" s="96">
        <v>4.8521276774690432E-2</v>
      </c>
      <c r="K13" s="84"/>
      <c r="L13" s="79"/>
      <c r="M13" s="84">
        <v>19685.15337</v>
      </c>
      <c r="N13" s="79"/>
      <c r="O13" s="85">
        <v>1.0000000000000002</v>
      </c>
      <c r="P13" s="85">
        <f>M13/'סכום נכסי הקרן'!$C$42</f>
        <v>0.30038639271211387</v>
      </c>
    </row>
    <row r="14" spans="2:67" s="118" customFormat="1">
      <c r="B14" s="77" t="s">
        <v>253</v>
      </c>
      <c r="C14" s="78" t="s">
        <v>254</v>
      </c>
      <c r="D14" s="78" t="s">
        <v>226</v>
      </c>
      <c r="E14" s="78"/>
      <c r="F14" s="116">
        <v>40148</v>
      </c>
      <c r="G14" s="81">
        <v>6.3100000000000005</v>
      </c>
      <c r="H14" s="87" t="s">
        <v>141</v>
      </c>
      <c r="I14" s="88">
        <v>4.8000000000000001E-2</v>
      </c>
      <c r="J14" s="88">
        <v>4.8499999999999995E-2</v>
      </c>
      <c r="K14" s="81">
        <v>82000</v>
      </c>
      <c r="L14" s="98">
        <v>108.5077</v>
      </c>
      <c r="M14" s="81">
        <v>88.962879999999998</v>
      </c>
      <c r="N14" s="78"/>
      <c r="O14" s="82">
        <v>4.5192881319166484E-3</v>
      </c>
      <c r="P14" s="82">
        <f>M14/'סכום נכסי הקרן'!$C$42</f>
        <v>1.3575326595731095E-3</v>
      </c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</row>
    <row r="15" spans="2:67" s="118" customFormat="1">
      <c r="B15" s="77" t="s">
        <v>255</v>
      </c>
      <c r="C15" s="78" t="s">
        <v>256</v>
      </c>
      <c r="D15" s="78" t="s">
        <v>226</v>
      </c>
      <c r="E15" s="78"/>
      <c r="F15" s="116">
        <v>40452</v>
      </c>
      <c r="G15" s="81">
        <v>6.84</v>
      </c>
      <c r="H15" s="87" t="s">
        <v>141</v>
      </c>
      <c r="I15" s="88">
        <v>4.8000000000000001E-2</v>
      </c>
      <c r="J15" s="88">
        <v>4.8600000000000004E-2</v>
      </c>
      <c r="K15" s="81">
        <v>3000</v>
      </c>
      <c r="L15" s="98">
        <v>107.28189999999999</v>
      </c>
      <c r="M15" s="81">
        <v>3.2177899999999999</v>
      </c>
      <c r="N15" s="78"/>
      <c r="O15" s="82">
        <v>1.6346278535497134E-4</v>
      </c>
      <c r="P15" s="82">
        <f>M15/'סכום נכסי הקרן'!$C$42</f>
        <v>4.9101996435454381E-5</v>
      </c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</row>
    <row r="16" spans="2:67" s="118" customFormat="1">
      <c r="B16" s="77" t="s">
        <v>257</v>
      </c>
      <c r="C16" s="78" t="s">
        <v>258</v>
      </c>
      <c r="D16" s="78" t="s">
        <v>226</v>
      </c>
      <c r="E16" s="78"/>
      <c r="F16" s="116">
        <v>40909</v>
      </c>
      <c r="G16" s="81">
        <v>7.5699999999999994</v>
      </c>
      <c r="H16" s="87" t="s">
        <v>141</v>
      </c>
      <c r="I16" s="88">
        <v>4.8000000000000001E-2</v>
      </c>
      <c r="J16" s="88">
        <v>4.8499999999999995E-2</v>
      </c>
      <c r="K16" s="81">
        <v>524000</v>
      </c>
      <c r="L16" s="98">
        <v>105.2244</v>
      </c>
      <c r="M16" s="81">
        <v>551.29405000000008</v>
      </c>
      <c r="N16" s="78"/>
      <c r="O16" s="82">
        <v>2.8005575554222881E-2</v>
      </c>
      <c r="P16" s="82">
        <f>M16/'סכום נכסי הקרן'!$C$42</f>
        <v>8.4124938165595683E-3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</row>
    <row r="17" spans="2:34" s="118" customFormat="1">
      <c r="B17" s="77" t="s">
        <v>259</v>
      </c>
      <c r="C17" s="78">
        <v>8790</v>
      </c>
      <c r="D17" s="78" t="s">
        <v>226</v>
      </c>
      <c r="E17" s="78"/>
      <c r="F17" s="116">
        <v>41030</v>
      </c>
      <c r="G17" s="81">
        <v>7.8999999999999995</v>
      </c>
      <c r="H17" s="87" t="s">
        <v>141</v>
      </c>
      <c r="I17" s="88">
        <v>4.8000000000000001E-2</v>
      </c>
      <c r="J17" s="88">
        <v>4.8600000000000004E-2</v>
      </c>
      <c r="K17" s="81">
        <v>1576000</v>
      </c>
      <c r="L17" s="98">
        <v>103.1541</v>
      </c>
      <c r="M17" s="81">
        <v>1625.3680099999999</v>
      </c>
      <c r="N17" s="78"/>
      <c r="O17" s="82">
        <v>8.2568216739273503E-2</v>
      </c>
      <c r="P17" s="82">
        <f>M17/'סכום נכסי הקרן'!$C$42</f>
        <v>2.4802368778982339E-2</v>
      </c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</row>
    <row r="18" spans="2:34" s="118" customFormat="1">
      <c r="B18" s="77" t="s">
        <v>260</v>
      </c>
      <c r="C18" s="78" t="s">
        <v>261</v>
      </c>
      <c r="D18" s="78" t="s">
        <v>226</v>
      </c>
      <c r="E18" s="78"/>
      <c r="F18" s="116">
        <v>41091</v>
      </c>
      <c r="G18" s="81">
        <v>7.879999999999999</v>
      </c>
      <c r="H18" s="87" t="s">
        <v>141</v>
      </c>
      <c r="I18" s="88">
        <v>4.8000000000000001E-2</v>
      </c>
      <c r="J18" s="88">
        <v>4.8499999999999995E-2</v>
      </c>
      <c r="K18" s="81">
        <v>429000</v>
      </c>
      <c r="L18" s="98">
        <v>103.8634</v>
      </c>
      <c r="M18" s="81">
        <v>445.78055999999998</v>
      </c>
      <c r="N18" s="78"/>
      <c r="O18" s="82">
        <v>2.2645521303347613E-2</v>
      </c>
      <c r="P18" s="82">
        <f>M18/'סכום נכסי הקרן'!$C$42</f>
        <v>6.8024064553979151E-3</v>
      </c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</row>
    <row r="19" spans="2:34" s="118" customFormat="1">
      <c r="B19" s="77" t="s">
        <v>262</v>
      </c>
      <c r="C19" s="78">
        <v>8793</v>
      </c>
      <c r="D19" s="78" t="s">
        <v>226</v>
      </c>
      <c r="E19" s="78"/>
      <c r="F19" s="116">
        <v>41122</v>
      </c>
      <c r="G19" s="81">
        <v>7.96</v>
      </c>
      <c r="H19" s="87" t="s">
        <v>141</v>
      </c>
      <c r="I19" s="88">
        <v>4.8000000000000001E-2</v>
      </c>
      <c r="J19" s="88">
        <v>4.8499999999999995E-2</v>
      </c>
      <c r="K19" s="81">
        <v>774000</v>
      </c>
      <c r="L19" s="98">
        <v>103.79730000000001</v>
      </c>
      <c r="M19" s="81">
        <v>803.39135999999996</v>
      </c>
      <c r="N19" s="78"/>
      <c r="O19" s="82">
        <v>4.0812044737449774E-2</v>
      </c>
      <c r="P19" s="82">
        <f>M19/'סכום נכסי הקרן'!$C$42</f>
        <v>1.2259382897887944E-2</v>
      </c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</row>
    <row r="20" spans="2:34" s="118" customFormat="1">
      <c r="B20" s="77" t="s">
        <v>263</v>
      </c>
      <c r="C20" s="78" t="s">
        <v>264</v>
      </c>
      <c r="D20" s="78" t="s">
        <v>226</v>
      </c>
      <c r="E20" s="78"/>
      <c r="F20" s="116">
        <v>41154</v>
      </c>
      <c r="G20" s="81">
        <v>8.0400000000000009</v>
      </c>
      <c r="H20" s="87" t="s">
        <v>141</v>
      </c>
      <c r="I20" s="88">
        <v>4.8000000000000001E-2</v>
      </c>
      <c r="J20" s="88">
        <v>4.8500000000000008E-2</v>
      </c>
      <c r="K20" s="81">
        <v>75000</v>
      </c>
      <c r="L20" s="98">
        <v>103.2794</v>
      </c>
      <c r="M20" s="81">
        <v>77.459649999999996</v>
      </c>
      <c r="N20" s="78"/>
      <c r="O20" s="82">
        <v>3.9349274320639961E-3</v>
      </c>
      <c r="P20" s="82">
        <f>M20/'סכום נכסי הקרן'!$C$42</f>
        <v>1.1819986569016449E-3</v>
      </c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</row>
    <row r="21" spans="2:34" s="118" customFormat="1">
      <c r="B21" s="77" t="s">
        <v>265</v>
      </c>
      <c r="C21" s="78" t="s">
        <v>266</v>
      </c>
      <c r="D21" s="78" t="s">
        <v>226</v>
      </c>
      <c r="E21" s="78"/>
      <c r="F21" s="116">
        <v>41184</v>
      </c>
      <c r="G21" s="81">
        <v>8.129999999999999</v>
      </c>
      <c r="H21" s="87" t="s">
        <v>141</v>
      </c>
      <c r="I21" s="88">
        <v>4.8000000000000001E-2</v>
      </c>
      <c r="J21" s="88">
        <v>4.8600000000000004E-2</v>
      </c>
      <c r="K21" s="81">
        <v>239000</v>
      </c>
      <c r="L21" s="98">
        <v>101.7963</v>
      </c>
      <c r="M21" s="81">
        <v>243.29320000000001</v>
      </c>
      <c r="N21" s="78"/>
      <c r="O21" s="82">
        <v>1.2359222985317287E-2</v>
      </c>
      <c r="P21" s="82">
        <f>M21/'סכום נכסי הקרן'!$C$42</f>
        <v>3.7125424092841024E-3</v>
      </c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</row>
    <row r="22" spans="2:34" s="118" customFormat="1">
      <c r="B22" s="77" t="s">
        <v>267</v>
      </c>
      <c r="C22" s="78" t="s">
        <v>268</v>
      </c>
      <c r="D22" s="78" t="s">
        <v>226</v>
      </c>
      <c r="E22" s="78"/>
      <c r="F22" s="116">
        <v>41214</v>
      </c>
      <c r="G22" s="81">
        <v>8.2099999999999991</v>
      </c>
      <c r="H22" s="87" t="s">
        <v>141</v>
      </c>
      <c r="I22" s="88">
        <v>4.8000000000000001E-2</v>
      </c>
      <c r="J22" s="88">
        <v>4.8499999999999995E-2</v>
      </c>
      <c r="K22" s="81">
        <v>463000</v>
      </c>
      <c r="L22" s="98">
        <v>101.4157</v>
      </c>
      <c r="M22" s="81">
        <v>469.55468000000002</v>
      </c>
      <c r="N22" s="78"/>
      <c r="O22" s="82">
        <v>2.3853239605214217E-2</v>
      </c>
      <c r="P22" s="82">
        <f>M22/'סכום נכסי הקרן'!$C$42</f>
        <v>7.1651885995080242E-3</v>
      </c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</row>
    <row r="23" spans="2:34" s="118" customFormat="1">
      <c r="B23" s="77" t="s">
        <v>269</v>
      </c>
      <c r="C23" s="78" t="s">
        <v>270</v>
      </c>
      <c r="D23" s="78" t="s">
        <v>226</v>
      </c>
      <c r="E23" s="78"/>
      <c r="F23" s="116">
        <v>41245</v>
      </c>
      <c r="G23" s="81">
        <v>8.2899999999999991</v>
      </c>
      <c r="H23" s="87" t="s">
        <v>141</v>
      </c>
      <c r="I23" s="88">
        <v>4.8000000000000001E-2</v>
      </c>
      <c r="J23" s="88">
        <v>4.8600000000000004E-2</v>
      </c>
      <c r="K23" s="81">
        <v>285000</v>
      </c>
      <c r="L23" s="98">
        <v>101.1932</v>
      </c>
      <c r="M23" s="81">
        <v>288.40053</v>
      </c>
      <c r="N23" s="78"/>
      <c r="O23" s="82">
        <v>1.4650662079144373E-2</v>
      </c>
      <c r="P23" s="82">
        <f>M23/'סכום נכסי הקרן'!$C$42</f>
        <v>4.400859532798335E-3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</row>
    <row r="24" spans="2:34" s="118" customFormat="1">
      <c r="B24" s="77" t="s">
        <v>271</v>
      </c>
      <c r="C24" s="78" t="s">
        <v>272</v>
      </c>
      <c r="D24" s="78" t="s">
        <v>226</v>
      </c>
      <c r="E24" s="78"/>
      <c r="F24" s="116">
        <v>41275</v>
      </c>
      <c r="G24" s="81">
        <v>8.18</v>
      </c>
      <c r="H24" s="87" t="s">
        <v>141</v>
      </c>
      <c r="I24" s="88">
        <v>4.8000000000000001E-2</v>
      </c>
      <c r="J24" s="88">
        <v>4.8499999999999995E-2</v>
      </c>
      <c r="K24" s="81">
        <v>973000</v>
      </c>
      <c r="L24" s="98">
        <v>103.7127</v>
      </c>
      <c r="M24" s="81">
        <v>1009.1243199999999</v>
      </c>
      <c r="N24" s="78"/>
      <c r="O24" s="82">
        <v>5.1263218580653615E-2</v>
      </c>
      <c r="P24" s="82">
        <f>M24/'סכום נכסי הקרן'!$C$42</f>
        <v>1.5398773308255145E-2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</row>
    <row r="25" spans="2:34" s="118" customFormat="1">
      <c r="B25" s="77" t="s">
        <v>273</v>
      </c>
      <c r="C25" s="78" t="s">
        <v>274</v>
      </c>
      <c r="D25" s="78" t="s">
        <v>226</v>
      </c>
      <c r="E25" s="78"/>
      <c r="F25" s="116">
        <v>41306</v>
      </c>
      <c r="G25" s="81">
        <v>8.2700000000000014</v>
      </c>
      <c r="H25" s="87" t="s">
        <v>141</v>
      </c>
      <c r="I25" s="88">
        <v>4.8000000000000001E-2</v>
      </c>
      <c r="J25" s="88">
        <v>4.8500000000000015E-2</v>
      </c>
      <c r="K25" s="81">
        <v>285000</v>
      </c>
      <c r="L25" s="98">
        <v>103.1083</v>
      </c>
      <c r="M25" s="81">
        <v>293.85841999999997</v>
      </c>
      <c r="N25" s="78"/>
      <c r="O25" s="82">
        <v>1.4927921285481965E-2</v>
      </c>
      <c r="P25" s="82">
        <f>M25/'סכום נכסי הקרן'!$C$42</f>
        <v>4.4841444256363081E-3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</row>
    <row r="26" spans="2:34" s="118" customFormat="1">
      <c r="B26" s="77" t="s">
        <v>275</v>
      </c>
      <c r="C26" s="78" t="s">
        <v>276</v>
      </c>
      <c r="D26" s="78" t="s">
        <v>226</v>
      </c>
      <c r="E26" s="78"/>
      <c r="F26" s="116">
        <v>41366</v>
      </c>
      <c r="G26" s="81">
        <v>8.43</v>
      </c>
      <c r="H26" s="87" t="s">
        <v>141</v>
      </c>
      <c r="I26" s="88">
        <v>4.8000000000000001E-2</v>
      </c>
      <c r="J26" s="88">
        <v>4.8499999999999995E-2</v>
      </c>
      <c r="K26" s="81">
        <v>101000</v>
      </c>
      <c r="L26" s="98">
        <v>102.4633</v>
      </c>
      <c r="M26" s="81">
        <v>103.48827</v>
      </c>
      <c r="N26" s="78"/>
      <c r="O26" s="82">
        <v>5.2571736706768677E-3</v>
      </c>
      <c r="P26" s="82">
        <f>M26/'סכום נכסי הקרן'!$C$42</f>
        <v>1.5791834347957266E-3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</row>
    <row r="27" spans="2:34" s="118" customFormat="1">
      <c r="B27" s="77" t="s">
        <v>277</v>
      </c>
      <c r="C27" s="78">
        <v>2704</v>
      </c>
      <c r="D27" s="78" t="s">
        <v>226</v>
      </c>
      <c r="E27" s="78"/>
      <c r="F27" s="116">
        <v>41395</v>
      </c>
      <c r="G27" s="81">
        <v>8.5200000000000014</v>
      </c>
      <c r="H27" s="87" t="s">
        <v>141</v>
      </c>
      <c r="I27" s="88">
        <v>4.8000000000000001E-2</v>
      </c>
      <c r="J27" s="88">
        <v>4.8500000000000008E-2</v>
      </c>
      <c r="K27" s="81">
        <v>118000</v>
      </c>
      <c r="L27" s="98">
        <v>101.867</v>
      </c>
      <c r="M27" s="81">
        <v>120.20309</v>
      </c>
      <c r="N27" s="78"/>
      <c r="O27" s="82">
        <v>6.1062816093263705E-3</v>
      </c>
      <c r="P27" s="82">
        <f>M27/'סכום נכסי הקרן'!$C$42</f>
        <v>1.8342439055098695E-3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</row>
    <row r="28" spans="2:34" s="118" customFormat="1">
      <c r="B28" s="77" t="s">
        <v>278</v>
      </c>
      <c r="C28" s="78" t="s">
        <v>279</v>
      </c>
      <c r="D28" s="78" t="s">
        <v>226</v>
      </c>
      <c r="E28" s="78"/>
      <c r="F28" s="116">
        <v>41427</v>
      </c>
      <c r="G28" s="81">
        <v>8.6000000000000014</v>
      </c>
      <c r="H28" s="87" t="s">
        <v>141</v>
      </c>
      <c r="I28" s="88">
        <v>4.8000000000000001E-2</v>
      </c>
      <c r="J28" s="88">
        <v>4.8500000000000008E-2</v>
      </c>
      <c r="K28" s="81">
        <v>36000</v>
      </c>
      <c r="L28" s="98">
        <v>101.05240000000001</v>
      </c>
      <c r="M28" s="81">
        <v>36.378879999999995</v>
      </c>
      <c r="N28" s="78"/>
      <c r="O28" s="82">
        <v>1.8480364016589829E-3</v>
      </c>
      <c r="P28" s="82">
        <f>M28/'סכום נכסי הקרן'!$C$42</f>
        <v>5.5512498829501694E-4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</row>
    <row r="29" spans="2:34" s="118" customFormat="1">
      <c r="B29" s="77" t="s">
        <v>280</v>
      </c>
      <c r="C29" s="78">
        <v>8805</v>
      </c>
      <c r="D29" s="78" t="s">
        <v>226</v>
      </c>
      <c r="E29" s="78"/>
      <c r="F29" s="116">
        <v>41487</v>
      </c>
      <c r="G29" s="81">
        <v>8.56</v>
      </c>
      <c r="H29" s="87" t="s">
        <v>141</v>
      </c>
      <c r="I29" s="88">
        <v>4.8000000000000001E-2</v>
      </c>
      <c r="J29" s="88">
        <v>4.8499999999999995E-2</v>
      </c>
      <c r="K29" s="81">
        <v>51000</v>
      </c>
      <c r="L29" s="98">
        <v>101.983</v>
      </c>
      <c r="M29" s="81">
        <v>52.011099999999999</v>
      </c>
      <c r="N29" s="78"/>
      <c r="O29" s="82">
        <v>2.6421485787997195E-3</v>
      </c>
      <c r="P29" s="82">
        <f>M29/'סכום נכסי הקרן'!$C$42</f>
        <v>7.936654805950859E-4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</row>
    <row r="30" spans="2:34" s="118" customFormat="1">
      <c r="B30" s="77" t="s">
        <v>281</v>
      </c>
      <c r="C30" s="78" t="s">
        <v>282</v>
      </c>
      <c r="D30" s="78" t="s">
        <v>226</v>
      </c>
      <c r="E30" s="78"/>
      <c r="F30" s="116">
        <v>41548</v>
      </c>
      <c r="G30" s="81">
        <v>8.73</v>
      </c>
      <c r="H30" s="87" t="s">
        <v>141</v>
      </c>
      <c r="I30" s="88">
        <v>4.8000000000000001E-2</v>
      </c>
      <c r="J30" s="88">
        <v>4.8499999999999995E-2</v>
      </c>
      <c r="K30" s="81">
        <v>63000</v>
      </c>
      <c r="L30" s="98">
        <v>101.1812</v>
      </c>
      <c r="M30" s="81">
        <v>63.744120000000002</v>
      </c>
      <c r="N30" s="78"/>
      <c r="O30" s="82">
        <v>3.2381825430502103E-3</v>
      </c>
      <c r="P30" s="82">
        <f>M30/'סכום נכסי הקרן'!$C$42</f>
        <v>9.7270597305019178E-4</v>
      </c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</row>
    <row r="31" spans="2:34" s="118" customFormat="1">
      <c r="B31" s="77" t="s">
        <v>283</v>
      </c>
      <c r="C31" s="78" t="s">
        <v>284</v>
      </c>
      <c r="D31" s="78" t="s">
        <v>226</v>
      </c>
      <c r="E31" s="78"/>
      <c r="F31" s="116">
        <v>41672</v>
      </c>
      <c r="G31" s="81">
        <v>8.8600000000000012</v>
      </c>
      <c r="H31" s="87" t="s">
        <v>141</v>
      </c>
      <c r="I31" s="88">
        <v>4.8000000000000001E-2</v>
      </c>
      <c r="J31" s="88">
        <v>4.8500000000000008E-2</v>
      </c>
      <c r="K31" s="81">
        <v>143000</v>
      </c>
      <c r="L31" s="98">
        <v>101.9729</v>
      </c>
      <c r="M31" s="81">
        <v>145.82129999999998</v>
      </c>
      <c r="N31" s="78"/>
      <c r="O31" s="82">
        <v>7.4076791406781917E-3</v>
      </c>
      <c r="P31" s="82">
        <f>M31/'סכום נכסי הקרן'!$C$42</f>
        <v>2.2251660154370928E-3</v>
      </c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</row>
    <row r="32" spans="2:34" s="118" customFormat="1">
      <c r="B32" s="77" t="s">
        <v>285</v>
      </c>
      <c r="C32" s="78" t="s">
        <v>286</v>
      </c>
      <c r="D32" s="78" t="s">
        <v>226</v>
      </c>
      <c r="E32" s="78"/>
      <c r="F32" s="116">
        <v>41700</v>
      </c>
      <c r="G32" s="81">
        <v>8.93</v>
      </c>
      <c r="H32" s="87" t="s">
        <v>141</v>
      </c>
      <c r="I32" s="88">
        <v>4.8000000000000001E-2</v>
      </c>
      <c r="J32" s="88">
        <v>4.8600000000000004E-2</v>
      </c>
      <c r="K32" s="81">
        <v>285000</v>
      </c>
      <c r="L32" s="98">
        <v>101.57080000000001</v>
      </c>
      <c r="M32" s="81">
        <v>289.47687000000002</v>
      </c>
      <c r="N32" s="78"/>
      <c r="O32" s="82">
        <v>1.4705339834494775E-2</v>
      </c>
      <c r="P32" s="82">
        <f>M32/'סכום נכסי הקרן'!$C$42</f>
        <v>4.4172839864896384E-3</v>
      </c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</row>
    <row r="33" spans="2:34" s="118" customFormat="1">
      <c r="B33" s="77" t="s">
        <v>287</v>
      </c>
      <c r="C33" s="78" t="s">
        <v>288</v>
      </c>
      <c r="D33" s="78" t="s">
        <v>226</v>
      </c>
      <c r="E33" s="78"/>
      <c r="F33" s="116">
        <v>41730</v>
      </c>
      <c r="G33" s="81">
        <v>9.0200000000000014</v>
      </c>
      <c r="H33" s="87" t="s">
        <v>141</v>
      </c>
      <c r="I33" s="88">
        <v>4.8000000000000001E-2</v>
      </c>
      <c r="J33" s="88">
        <v>4.8500000000000008E-2</v>
      </c>
      <c r="K33" s="81">
        <v>497000</v>
      </c>
      <c r="L33" s="98">
        <v>101.265</v>
      </c>
      <c r="M33" s="81">
        <v>503.28679</v>
      </c>
      <c r="N33" s="78"/>
      <c r="O33" s="82">
        <v>2.5566820869529251E-2</v>
      </c>
      <c r="P33" s="82">
        <f>M33/'סכום נכסי הקרן'!$C$42</f>
        <v>7.6799250941146811E-3</v>
      </c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</row>
    <row r="34" spans="2:34" s="118" customFormat="1">
      <c r="B34" s="77" t="s">
        <v>289</v>
      </c>
      <c r="C34" s="78" t="s">
        <v>290</v>
      </c>
      <c r="D34" s="78" t="s">
        <v>226</v>
      </c>
      <c r="E34" s="78"/>
      <c r="F34" s="116">
        <v>41791</v>
      </c>
      <c r="G34" s="81">
        <v>9.1900000000000013</v>
      </c>
      <c r="H34" s="87" t="s">
        <v>141</v>
      </c>
      <c r="I34" s="88">
        <v>4.8000000000000001E-2</v>
      </c>
      <c r="J34" s="88">
        <v>4.8499999999999995E-2</v>
      </c>
      <c r="K34" s="81">
        <v>204000</v>
      </c>
      <c r="L34" s="98">
        <v>100.38379999999999</v>
      </c>
      <c r="M34" s="81">
        <v>204.78346999999999</v>
      </c>
      <c r="N34" s="78"/>
      <c r="O34" s="82">
        <v>1.0402940030535308E-2</v>
      </c>
      <c r="P34" s="82">
        <f>M34/'סכום נכסי הקרן'!$C$42</f>
        <v>3.1249016293729485E-3</v>
      </c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</row>
    <row r="35" spans="2:34" s="118" customFormat="1">
      <c r="B35" s="77" t="s">
        <v>291</v>
      </c>
      <c r="C35" s="78" t="s">
        <v>292</v>
      </c>
      <c r="D35" s="78" t="s">
        <v>226</v>
      </c>
      <c r="E35" s="78"/>
      <c r="F35" s="116">
        <v>41821</v>
      </c>
      <c r="G35" s="81">
        <v>9.0499999999999989</v>
      </c>
      <c r="H35" s="87" t="s">
        <v>141</v>
      </c>
      <c r="I35" s="88">
        <v>4.8000000000000001E-2</v>
      </c>
      <c r="J35" s="88">
        <v>4.8499999999999995E-2</v>
      </c>
      <c r="K35" s="81">
        <v>708000</v>
      </c>
      <c r="L35" s="98">
        <v>102.38800000000001</v>
      </c>
      <c r="M35" s="81">
        <v>724.90728999999999</v>
      </c>
      <c r="N35" s="78"/>
      <c r="O35" s="82">
        <v>3.6825077070760971E-2</v>
      </c>
      <c r="P35" s="82">
        <f>M35/'סכום נכסי הקרן'!$C$42</f>
        <v>1.1061752062631464E-2</v>
      </c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</row>
    <row r="36" spans="2:34" s="118" customFormat="1">
      <c r="B36" s="77" t="s">
        <v>293</v>
      </c>
      <c r="C36" s="78" t="s">
        <v>294</v>
      </c>
      <c r="D36" s="78" t="s">
        <v>226</v>
      </c>
      <c r="E36" s="78"/>
      <c r="F36" s="116">
        <v>41852</v>
      </c>
      <c r="G36" s="81">
        <v>9.14</v>
      </c>
      <c r="H36" s="87" t="s">
        <v>141</v>
      </c>
      <c r="I36" s="88">
        <v>4.8000000000000001E-2</v>
      </c>
      <c r="J36" s="88">
        <v>4.8499999999999995E-2</v>
      </c>
      <c r="K36" s="81">
        <v>445000</v>
      </c>
      <c r="L36" s="98">
        <v>101.9841</v>
      </c>
      <c r="M36" s="81">
        <v>453.82932</v>
      </c>
      <c r="N36" s="78"/>
      <c r="O36" s="82">
        <v>2.3054395943474432E-2</v>
      </c>
      <c r="P36" s="82">
        <f>M36/'סכום נכסי הקרן'!$C$42</f>
        <v>6.9252268336170743E-3</v>
      </c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</row>
    <row r="37" spans="2:34" s="118" customFormat="1">
      <c r="B37" s="77" t="s">
        <v>295</v>
      </c>
      <c r="C37" s="78" t="s">
        <v>296</v>
      </c>
      <c r="D37" s="78" t="s">
        <v>226</v>
      </c>
      <c r="E37" s="78"/>
      <c r="F37" s="116">
        <v>41883</v>
      </c>
      <c r="G37" s="81">
        <v>9.2199999999999989</v>
      </c>
      <c r="H37" s="87" t="s">
        <v>141</v>
      </c>
      <c r="I37" s="88">
        <v>4.8000000000000001E-2</v>
      </c>
      <c r="J37" s="88">
        <v>4.8499999999999995E-2</v>
      </c>
      <c r="K37" s="81">
        <v>231000</v>
      </c>
      <c r="L37" s="98">
        <v>101.5818</v>
      </c>
      <c r="M37" s="81">
        <v>234.65382</v>
      </c>
      <c r="N37" s="78"/>
      <c r="O37" s="82">
        <v>1.1920345022945587E-2</v>
      </c>
      <c r="P37" s="82">
        <f>M37/'סכום נכסי הקרן'!$C$42</f>
        <v>3.5807094413264243E-3</v>
      </c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</row>
    <row r="38" spans="2:34" s="118" customFormat="1">
      <c r="B38" s="77" t="s">
        <v>297</v>
      </c>
      <c r="C38" s="78" t="s">
        <v>298</v>
      </c>
      <c r="D38" s="78" t="s">
        <v>226</v>
      </c>
      <c r="E38" s="78"/>
      <c r="F38" s="116">
        <v>41913</v>
      </c>
      <c r="G38" s="81">
        <v>9.2999999999999989</v>
      </c>
      <c r="H38" s="87" t="s">
        <v>141</v>
      </c>
      <c r="I38" s="88">
        <v>4.8000000000000001E-2</v>
      </c>
      <c r="J38" s="88">
        <v>4.8499999999999995E-2</v>
      </c>
      <c r="K38" s="81">
        <v>255000</v>
      </c>
      <c r="L38" s="98">
        <v>101.181</v>
      </c>
      <c r="M38" s="81">
        <v>258.01159999999999</v>
      </c>
      <c r="N38" s="78"/>
      <c r="O38" s="82">
        <v>1.310691337529569E-2</v>
      </c>
      <c r="P38" s="82">
        <f>M38/'סכום נכסי הקרן'!$C$42</f>
        <v>3.9371384283952279E-3</v>
      </c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</row>
    <row r="39" spans="2:34" s="118" customFormat="1">
      <c r="B39" s="77" t="s">
        <v>299</v>
      </c>
      <c r="C39" s="78" t="s">
        <v>300</v>
      </c>
      <c r="D39" s="78" t="s">
        <v>226</v>
      </c>
      <c r="E39" s="78"/>
      <c r="F39" s="116">
        <v>41945</v>
      </c>
      <c r="G39" s="81">
        <v>9.3899999999999988</v>
      </c>
      <c r="H39" s="87" t="s">
        <v>141</v>
      </c>
      <c r="I39" s="88">
        <v>4.8000000000000001E-2</v>
      </c>
      <c r="J39" s="88">
        <v>4.8499999999999995E-2</v>
      </c>
      <c r="K39" s="81">
        <v>430000</v>
      </c>
      <c r="L39" s="98">
        <v>100.76860000000001</v>
      </c>
      <c r="M39" s="81">
        <v>433.30483000000004</v>
      </c>
      <c r="N39" s="78"/>
      <c r="O39" s="82">
        <v>2.2011757889595761E-2</v>
      </c>
      <c r="P39" s="82">
        <f>M39/'סכום נכסי הקרן'!$C$42</f>
        <v>6.6120325497080823E-3</v>
      </c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</row>
    <row r="40" spans="2:34" s="118" customFormat="1">
      <c r="B40" s="77" t="s">
        <v>301</v>
      </c>
      <c r="C40" s="78" t="s">
        <v>302</v>
      </c>
      <c r="D40" s="78" t="s">
        <v>226</v>
      </c>
      <c r="E40" s="78"/>
      <c r="F40" s="116">
        <v>41974</v>
      </c>
      <c r="G40" s="81">
        <v>9.4700000000000006</v>
      </c>
      <c r="H40" s="87" t="s">
        <v>141</v>
      </c>
      <c r="I40" s="88">
        <v>4.8000000000000001E-2</v>
      </c>
      <c r="J40" s="88">
        <v>4.8500000000000008E-2</v>
      </c>
      <c r="K40" s="81">
        <v>735000</v>
      </c>
      <c r="L40" s="98">
        <v>100.384</v>
      </c>
      <c r="M40" s="81">
        <v>737.82235000000003</v>
      </c>
      <c r="N40" s="78"/>
      <c r="O40" s="82">
        <v>3.7481158319265871E-2</v>
      </c>
      <c r="P40" s="82">
        <f>M40/'סכום נכסי הקרן'!$C$42</f>
        <v>1.125882994219591E-2</v>
      </c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</row>
    <row r="41" spans="2:34" s="118" customFormat="1">
      <c r="B41" s="77" t="s">
        <v>303</v>
      </c>
      <c r="C41" s="78" t="s">
        <v>304</v>
      </c>
      <c r="D41" s="78" t="s">
        <v>226</v>
      </c>
      <c r="E41" s="78"/>
      <c r="F41" s="116">
        <v>42005</v>
      </c>
      <c r="G41" s="81">
        <v>9.33</v>
      </c>
      <c r="H41" s="87" t="s">
        <v>141</v>
      </c>
      <c r="I41" s="88">
        <v>4.8000000000000001E-2</v>
      </c>
      <c r="J41" s="88">
        <v>4.8500000000000015E-2</v>
      </c>
      <c r="K41" s="81">
        <v>138000</v>
      </c>
      <c r="L41" s="98">
        <v>102.38800000000001</v>
      </c>
      <c r="M41" s="81">
        <v>141.29523999999998</v>
      </c>
      <c r="N41" s="78"/>
      <c r="O41" s="82">
        <v>7.1777566242045496E-3</v>
      </c>
      <c r="P41" s="82">
        <f>M41/'סכום נכסי הקרן'!$C$42</f>
        <v>2.156100420110284E-3</v>
      </c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</row>
    <row r="42" spans="2:34" s="118" customFormat="1">
      <c r="B42" s="77" t="s">
        <v>305</v>
      </c>
      <c r="C42" s="78" t="s">
        <v>306</v>
      </c>
      <c r="D42" s="78" t="s">
        <v>226</v>
      </c>
      <c r="E42" s="78"/>
      <c r="F42" s="116">
        <v>42036</v>
      </c>
      <c r="G42" s="81">
        <v>9.41</v>
      </c>
      <c r="H42" s="87" t="s">
        <v>141</v>
      </c>
      <c r="I42" s="88">
        <v>4.8000000000000001E-2</v>
      </c>
      <c r="J42" s="88">
        <v>4.8499999999999995E-2</v>
      </c>
      <c r="K42" s="81">
        <v>511000</v>
      </c>
      <c r="L42" s="98">
        <v>101.98399999999999</v>
      </c>
      <c r="M42" s="81">
        <v>521.13842999999997</v>
      </c>
      <c r="N42" s="78"/>
      <c r="O42" s="82">
        <v>2.6473678929736479E-2</v>
      </c>
      <c r="P42" s="82">
        <f>M42/'סכום נכסי הקרן'!$C$42</f>
        <v>7.9523329155222356E-3</v>
      </c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</row>
    <row r="43" spans="2:34" s="118" customFormat="1">
      <c r="B43" s="77" t="s">
        <v>307</v>
      </c>
      <c r="C43" s="78" t="s">
        <v>308</v>
      </c>
      <c r="D43" s="78" t="s">
        <v>226</v>
      </c>
      <c r="E43" s="78"/>
      <c r="F43" s="116">
        <v>42064</v>
      </c>
      <c r="G43" s="81">
        <v>9.49</v>
      </c>
      <c r="H43" s="87" t="s">
        <v>141</v>
      </c>
      <c r="I43" s="88">
        <v>4.8000000000000001E-2</v>
      </c>
      <c r="J43" s="88">
        <v>4.8500000000000008E-2</v>
      </c>
      <c r="K43" s="81">
        <v>504000</v>
      </c>
      <c r="L43" s="98">
        <v>101.9804</v>
      </c>
      <c r="M43" s="81">
        <v>513.98090000000002</v>
      </c>
      <c r="N43" s="78"/>
      <c r="O43" s="82">
        <v>2.6110078511417771E-2</v>
      </c>
      <c r="P43" s="82">
        <f>M43/'סכום נכסי הקרן'!$C$42</f>
        <v>7.8431122974748618E-3</v>
      </c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</row>
    <row r="44" spans="2:34" s="118" customFormat="1">
      <c r="B44" s="77" t="s">
        <v>309</v>
      </c>
      <c r="C44" s="78" t="s">
        <v>310</v>
      </c>
      <c r="D44" s="78" t="s">
        <v>226</v>
      </c>
      <c r="E44" s="78"/>
      <c r="F44" s="116">
        <v>42095</v>
      </c>
      <c r="G44" s="81">
        <v>9.58</v>
      </c>
      <c r="H44" s="87" t="s">
        <v>141</v>
      </c>
      <c r="I44" s="88">
        <v>4.8000000000000001E-2</v>
      </c>
      <c r="J44" s="88">
        <v>4.8500000000000008E-2</v>
      </c>
      <c r="K44" s="81">
        <v>138000</v>
      </c>
      <c r="L44" s="98">
        <v>102.30289999999999</v>
      </c>
      <c r="M44" s="81">
        <v>141.17807000000002</v>
      </c>
      <c r="N44" s="78"/>
      <c r="O44" s="82">
        <v>7.1718044226749171E-3</v>
      </c>
      <c r="P44" s="82">
        <f>M44/'סכום נכסי הקרן'!$C$42</f>
        <v>2.154312459764102E-3</v>
      </c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</row>
    <row r="45" spans="2:34" s="118" customFormat="1">
      <c r="B45" s="77" t="s">
        <v>311</v>
      </c>
      <c r="C45" s="78" t="s">
        <v>312</v>
      </c>
      <c r="D45" s="78" t="s">
        <v>226</v>
      </c>
      <c r="E45" s="78"/>
      <c r="F45" s="116">
        <v>42218</v>
      </c>
      <c r="G45" s="81">
        <v>9.69</v>
      </c>
      <c r="H45" s="87" t="s">
        <v>141</v>
      </c>
      <c r="I45" s="88">
        <v>4.8000000000000001E-2</v>
      </c>
      <c r="J45" s="88">
        <v>4.8499999999999995E-2</v>
      </c>
      <c r="K45" s="81">
        <v>460000</v>
      </c>
      <c r="L45" s="98">
        <v>101.9706</v>
      </c>
      <c r="M45" s="81">
        <v>469.06488999999999</v>
      </c>
      <c r="N45" s="78"/>
      <c r="O45" s="82">
        <v>2.3828358417306052E-2</v>
      </c>
      <c r="P45" s="82">
        <f>M45/'סכום נכסי הקרן'!$C$42</f>
        <v>7.1577146292258979E-3</v>
      </c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</row>
    <row r="46" spans="2:34" s="118" customFormat="1">
      <c r="B46" s="77" t="s">
        <v>313</v>
      </c>
      <c r="C46" s="78" t="s">
        <v>314</v>
      </c>
      <c r="D46" s="78" t="s">
        <v>226</v>
      </c>
      <c r="E46" s="78"/>
      <c r="F46" s="116">
        <v>42309</v>
      </c>
      <c r="G46" s="81">
        <v>9.93</v>
      </c>
      <c r="H46" s="87" t="s">
        <v>141</v>
      </c>
      <c r="I46" s="88">
        <v>4.8000000000000001E-2</v>
      </c>
      <c r="J46" s="88">
        <v>4.8499999999999995E-2</v>
      </c>
      <c r="K46" s="81">
        <v>83000</v>
      </c>
      <c r="L46" s="98">
        <v>100.875</v>
      </c>
      <c r="M46" s="81">
        <v>83.726249999999993</v>
      </c>
      <c r="N46" s="78"/>
      <c r="O46" s="82">
        <v>4.253268868486342E-3</v>
      </c>
      <c r="P46" s="82">
        <f>M46/'סכום נכסי הקרן'!$C$42</f>
        <v>1.2776240926393463E-3</v>
      </c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</row>
    <row r="47" spans="2:34" s="118" customFormat="1">
      <c r="B47" s="77" t="s">
        <v>315</v>
      </c>
      <c r="C47" s="78" t="s">
        <v>316</v>
      </c>
      <c r="D47" s="78" t="s">
        <v>226</v>
      </c>
      <c r="E47" s="78"/>
      <c r="F47" s="116">
        <v>42339</v>
      </c>
      <c r="G47" s="81">
        <v>10.020000000000001</v>
      </c>
      <c r="H47" s="87" t="s">
        <v>141</v>
      </c>
      <c r="I47" s="88">
        <v>4.8000000000000001E-2</v>
      </c>
      <c r="J47" s="88">
        <v>4.8500000000000008E-2</v>
      </c>
      <c r="K47" s="81">
        <v>525000</v>
      </c>
      <c r="L47" s="98">
        <v>100.3839</v>
      </c>
      <c r="M47" s="81">
        <v>527.01531999999997</v>
      </c>
      <c r="N47" s="78"/>
      <c r="O47" s="82">
        <v>2.6772223212808022E-2</v>
      </c>
      <c r="P47" s="82">
        <f>M47/'סכום נכסי הקרן'!$C$42</f>
        <v>8.0420115557789194E-3</v>
      </c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</row>
    <row r="48" spans="2:34" s="118" customFormat="1">
      <c r="B48" s="77" t="s">
        <v>317</v>
      </c>
      <c r="C48" s="78" t="s">
        <v>318</v>
      </c>
      <c r="D48" s="78" t="s">
        <v>226</v>
      </c>
      <c r="E48" s="78"/>
      <c r="F48" s="97">
        <v>42461</v>
      </c>
      <c r="G48" s="81">
        <v>10.110000000000001</v>
      </c>
      <c r="H48" s="87" t="s">
        <v>141</v>
      </c>
      <c r="I48" s="88">
        <v>4.8000000000000001E-2</v>
      </c>
      <c r="J48" s="88">
        <v>4.8500000000000008E-2</v>
      </c>
      <c r="K48" s="81">
        <v>754000</v>
      </c>
      <c r="L48" s="98">
        <v>102.5106</v>
      </c>
      <c r="M48" s="81">
        <v>772.92989</v>
      </c>
      <c r="N48" s="78"/>
      <c r="O48" s="82">
        <v>3.9264611022941709E-2</v>
      </c>
      <c r="P48" s="82">
        <f>M48/'סכום נכסי הקרן'!$C$42</f>
        <v>1.1794554866425761E-2</v>
      </c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</row>
    <row r="49" spans="2:34" s="118" customFormat="1">
      <c r="B49" s="77" t="s">
        <v>319</v>
      </c>
      <c r="C49" s="78" t="s">
        <v>320</v>
      </c>
      <c r="D49" s="78" t="s">
        <v>226</v>
      </c>
      <c r="E49" s="78"/>
      <c r="F49" s="97">
        <v>42491</v>
      </c>
      <c r="G49" s="81">
        <v>10.200000000000001</v>
      </c>
      <c r="H49" s="87" t="s">
        <v>141</v>
      </c>
      <c r="I49" s="88">
        <v>4.8000000000000001E-2</v>
      </c>
      <c r="J49" s="88">
        <v>4.8500000000000008E-2</v>
      </c>
      <c r="K49" s="81">
        <v>311000</v>
      </c>
      <c r="L49" s="98">
        <v>102.3143</v>
      </c>
      <c r="M49" s="81">
        <v>318.19734999999997</v>
      </c>
      <c r="N49" s="78"/>
      <c r="O49" s="82">
        <v>1.6164331769186517E-2</v>
      </c>
      <c r="P49" s="82">
        <f>M49/'סכום נכסי הקרן'!$C$42</f>
        <v>4.8555453107477584E-3</v>
      </c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</row>
    <row r="50" spans="2:34" s="118" customFormat="1">
      <c r="B50" s="77" t="s">
        <v>321</v>
      </c>
      <c r="C50" s="78" t="s">
        <v>322</v>
      </c>
      <c r="D50" s="78" t="s">
        <v>226</v>
      </c>
      <c r="E50" s="78"/>
      <c r="F50" s="97">
        <v>42522</v>
      </c>
      <c r="G50" s="81">
        <v>10.280000000000001</v>
      </c>
      <c r="H50" s="87" t="s">
        <v>141</v>
      </c>
      <c r="I50" s="88">
        <v>4.8000000000000001E-2</v>
      </c>
      <c r="J50" s="88">
        <v>4.8499999999999995E-2</v>
      </c>
      <c r="K50" s="81">
        <v>632000</v>
      </c>
      <c r="L50" s="98">
        <v>101.4967</v>
      </c>
      <c r="M50" s="81">
        <v>641.45911000000001</v>
      </c>
      <c r="N50" s="78"/>
      <c r="O50" s="82">
        <v>3.2585934076468925E-2</v>
      </c>
      <c r="P50" s="82">
        <f>M50/'סכום נכסי הקרן'!$C$42</f>
        <v>9.7883711903852463E-3</v>
      </c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</row>
    <row r="51" spans="2:34" s="118" customFormat="1">
      <c r="B51" s="77" t="s">
        <v>323</v>
      </c>
      <c r="C51" s="78" t="s">
        <v>324</v>
      </c>
      <c r="D51" s="78" t="s">
        <v>226</v>
      </c>
      <c r="E51" s="78"/>
      <c r="F51" s="97">
        <v>42552</v>
      </c>
      <c r="G51" s="81">
        <v>10.120000000000001</v>
      </c>
      <c r="H51" s="87" t="s">
        <v>141</v>
      </c>
      <c r="I51" s="88">
        <v>4.8000000000000001E-2</v>
      </c>
      <c r="J51" s="88">
        <v>4.8500000000000008E-2</v>
      </c>
      <c r="K51" s="81">
        <v>176000</v>
      </c>
      <c r="L51" s="98">
        <v>103.20780000000001</v>
      </c>
      <c r="M51" s="81">
        <v>181.64684</v>
      </c>
      <c r="N51" s="78"/>
      <c r="O51" s="82">
        <v>9.2276060331248529E-3</v>
      </c>
      <c r="P51" s="82">
        <f>M51/'סכום נכסי הקרן'!$C$42</f>
        <v>2.7718472896589128E-3</v>
      </c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</row>
    <row r="52" spans="2:34" s="118" customFormat="1">
      <c r="B52" s="77" t="s">
        <v>325</v>
      </c>
      <c r="C52" s="78" t="s">
        <v>326</v>
      </c>
      <c r="D52" s="78" t="s">
        <v>226</v>
      </c>
      <c r="E52" s="78"/>
      <c r="F52" s="97">
        <v>42644</v>
      </c>
      <c r="G52" s="81">
        <v>10.37</v>
      </c>
      <c r="H52" s="87" t="s">
        <v>141</v>
      </c>
      <c r="I52" s="88">
        <v>4.8000000000000001E-2</v>
      </c>
      <c r="J52" s="88">
        <v>4.8500000000000008E-2</v>
      </c>
      <c r="K52" s="81">
        <v>13000</v>
      </c>
      <c r="L52" s="98">
        <v>101.58029999999999</v>
      </c>
      <c r="M52" s="81">
        <v>13.20548</v>
      </c>
      <c r="N52" s="78"/>
      <c r="O52" s="82">
        <v>6.708344990659325E-4</v>
      </c>
      <c r="P52" s="82">
        <f>M52/'סכום נכסי הקרן'!$C$42</f>
        <v>2.0150955528125332E-4</v>
      </c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</row>
    <row r="53" spans="2:34" s="118" customFormat="1">
      <c r="B53" s="77" t="s">
        <v>327</v>
      </c>
      <c r="C53" s="78" t="s">
        <v>328</v>
      </c>
      <c r="D53" s="78" t="s">
        <v>226</v>
      </c>
      <c r="E53" s="78"/>
      <c r="F53" s="97">
        <v>42675</v>
      </c>
      <c r="G53" s="81">
        <v>10.450000000000001</v>
      </c>
      <c r="H53" s="87" t="s">
        <v>141</v>
      </c>
      <c r="I53" s="88">
        <v>4.8000000000000001E-2</v>
      </c>
      <c r="J53" s="88">
        <v>4.8500000000000008E-2</v>
      </c>
      <c r="K53" s="81">
        <v>919000</v>
      </c>
      <c r="L53" s="98">
        <v>101.28149999999999</v>
      </c>
      <c r="M53" s="81">
        <v>930.77708999999993</v>
      </c>
      <c r="N53" s="78"/>
      <c r="O53" s="82">
        <v>4.7283202345707716E-2</v>
      </c>
      <c r="P53" s="82">
        <f>M53/'סכום נכסי הקרן'!$C$42</f>
        <v>1.4203230588504099E-2</v>
      </c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</row>
    <row r="54" spans="2:34" s="118" customFormat="1">
      <c r="B54" s="77" t="s">
        <v>329</v>
      </c>
      <c r="C54" s="78" t="s">
        <v>330</v>
      </c>
      <c r="D54" s="78" t="s">
        <v>226</v>
      </c>
      <c r="E54" s="78"/>
      <c r="F54" s="97">
        <v>42795</v>
      </c>
      <c r="G54" s="81">
        <v>10.540000000000001</v>
      </c>
      <c r="H54" s="87" t="s">
        <v>141</v>
      </c>
      <c r="I54" s="88">
        <v>4.8000000000000001E-2</v>
      </c>
      <c r="J54" s="88">
        <v>4.8500000000000008E-2</v>
      </c>
      <c r="K54" s="81">
        <v>279000</v>
      </c>
      <c r="L54" s="98">
        <v>102.4967</v>
      </c>
      <c r="M54" s="81">
        <v>285.96590999999995</v>
      </c>
      <c r="N54" s="78"/>
      <c r="O54" s="82">
        <v>1.4526984099387791E-2</v>
      </c>
      <c r="P54" s="82">
        <f>M54/'סכום נכסי הקרן'!$C$42</f>
        <v>4.3637083506013344E-3</v>
      </c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</row>
    <row r="55" spans="2:34" s="118" customFormat="1">
      <c r="B55" s="77" t="s">
        <v>331</v>
      </c>
      <c r="C55" s="78" t="s">
        <v>332</v>
      </c>
      <c r="D55" s="78" t="s">
        <v>226</v>
      </c>
      <c r="E55" s="78"/>
      <c r="F55" s="97">
        <v>42826</v>
      </c>
      <c r="G55" s="81">
        <v>10.620000000000001</v>
      </c>
      <c r="H55" s="87" t="s">
        <v>141</v>
      </c>
      <c r="I55" s="88">
        <v>4.8000000000000001E-2</v>
      </c>
      <c r="J55" s="88">
        <v>4.8500000000000008E-2</v>
      </c>
      <c r="K55" s="81">
        <v>374000</v>
      </c>
      <c r="L55" s="98">
        <v>102.09229999999999</v>
      </c>
      <c r="M55" s="81">
        <v>381.82519000000002</v>
      </c>
      <c r="N55" s="78"/>
      <c r="O55" s="82">
        <v>1.9396607322445265E-2</v>
      </c>
      <c r="P55" s="82">
        <f>M55/'סכום נכסי הקרן'!$C$42</f>
        <v>5.8264769044427053E-3</v>
      </c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</row>
    <row r="56" spans="2:34" s="118" customFormat="1">
      <c r="B56" s="77" t="s">
        <v>333</v>
      </c>
      <c r="C56" s="78" t="s">
        <v>334</v>
      </c>
      <c r="D56" s="78" t="s">
        <v>226</v>
      </c>
      <c r="E56" s="78"/>
      <c r="F56" s="97">
        <v>42856</v>
      </c>
      <c r="G56" s="81">
        <v>10.710000000000003</v>
      </c>
      <c r="H56" s="87" t="s">
        <v>141</v>
      </c>
      <c r="I56" s="88">
        <v>4.8000000000000001E-2</v>
      </c>
      <c r="J56" s="88">
        <v>4.8499999999999995E-2</v>
      </c>
      <c r="K56" s="81">
        <v>172000</v>
      </c>
      <c r="L56" s="98">
        <v>101.38460000000001</v>
      </c>
      <c r="M56" s="81">
        <v>174.38154999999998</v>
      </c>
      <c r="N56" s="78"/>
      <c r="O56" s="82">
        <v>8.8585314385081684E-3</v>
      </c>
      <c r="P56" s="82">
        <f>M56/'סכום נכסי הקרן'!$C$42</f>
        <v>2.660982303540321E-3</v>
      </c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</row>
    <row r="57" spans="2:34" s="118" customFormat="1">
      <c r="B57" s="77" t="s">
        <v>335</v>
      </c>
      <c r="C57" s="78" t="s">
        <v>336</v>
      </c>
      <c r="D57" s="78" t="s">
        <v>226</v>
      </c>
      <c r="E57" s="78"/>
      <c r="F57" s="97">
        <v>42887</v>
      </c>
      <c r="G57" s="81">
        <v>10.79</v>
      </c>
      <c r="H57" s="87" t="s">
        <v>141</v>
      </c>
      <c r="I57" s="88">
        <v>4.8000000000000001E-2</v>
      </c>
      <c r="J57" s="88">
        <v>4.8499999999999995E-2</v>
      </c>
      <c r="K57" s="81">
        <v>412000</v>
      </c>
      <c r="L57" s="98">
        <v>100.78319999999999</v>
      </c>
      <c r="M57" s="81">
        <v>415.22692999999998</v>
      </c>
      <c r="N57" s="78"/>
      <c r="O57" s="82">
        <v>2.1093405887952197E-2</v>
      </c>
      <c r="P57" s="82">
        <f>M57/'סכום נכסי הקרן'!$C$42</f>
        <v>6.3361721046944226E-3</v>
      </c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</row>
    <row r="58" spans="2:34" s="118" customFormat="1">
      <c r="B58" s="77" t="s">
        <v>337</v>
      </c>
      <c r="C58" s="78" t="s">
        <v>338</v>
      </c>
      <c r="D58" s="78" t="s">
        <v>226</v>
      </c>
      <c r="E58" s="78"/>
      <c r="F58" s="116">
        <v>40057</v>
      </c>
      <c r="G58" s="81">
        <v>6.0600000000000005</v>
      </c>
      <c r="H58" s="87" t="s">
        <v>141</v>
      </c>
      <c r="I58" s="88">
        <v>4.8000000000000001E-2</v>
      </c>
      <c r="J58" s="88">
        <v>4.8499999999999995E-2</v>
      </c>
      <c r="K58" s="81">
        <v>27000</v>
      </c>
      <c r="L58" s="98">
        <v>110.22490000000001</v>
      </c>
      <c r="M58" s="81">
        <v>29.76277</v>
      </c>
      <c r="N58" s="78"/>
      <c r="O58" s="82">
        <v>1.5119399600593514E-3</v>
      </c>
      <c r="P58" s="82">
        <f>M58/'סכום נכסי הקרן'!$C$42</f>
        <v>4.5416619059952595E-4</v>
      </c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</row>
    <row r="59" spans="2:34" s="118" customFormat="1">
      <c r="B59" s="77" t="s">
        <v>339</v>
      </c>
      <c r="C59" s="78" t="s">
        <v>340</v>
      </c>
      <c r="D59" s="78" t="s">
        <v>226</v>
      </c>
      <c r="E59" s="78"/>
      <c r="F59" s="116">
        <v>39995</v>
      </c>
      <c r="G59" s="81">
        <v>5.8899999999999988</v>
      </c>
      <c r="H59" s="87" t="s">
        <v>141</v>
      </c>
      <c r="I59" s="88">
        <v>4.8000000000000001E-2</v>
      </c>
      <c r="J59" s="88">
        <v>4.8499999999999995E-2</v>
      </c>
      <c r="K59" s="81">
        <v>58000</v>
      </c>
      <c r="L59" s="98">
        <v>113.2636</v>
      </c>
      <c r="M59" s="81">
        <v>65.698580000000007</v>
      </c>
      <c r="N59" s="78"/>
      <c r="O59" s="82">
        <v>3.3374685360655649E-3</v>
      </c>
      <c r="P59" s="82">
        <f>M59/'סכום נכסי הקרן'!$C$42</f>
        <v>1.0025301343389143E-3</v>
      </c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</row>
    <row r="60" spans="2:34" s="118" customFormat="1">
      <c r="B60" s="77" t="s">
        <v>341</v>
      </c>
      <c r="C60" s="78" t="s">
        <v>342</v>
      </c>
      <c r="D60" s="78" t="s">
        <v>226</v>
      </c>
      <c r="E60" s="78"/>
      <c r="F60" s="116">
        <v>39995</v>
      </c>
      <c r="G60" s="81">
        <v>7.3300000000000018</v>
      </c>
      <c r="H60" s="87" t="s">
        <v>141</v>
      </c>
      <c r="I60" s="88">
        <v>4.8000000000000001E-2</v>
      </c>
      <c r="J60" s="88">
        <v>4.8499999999999995E-2</v>
      </c>
      <c r="K60" s="81">
        <v>223000</v>
      </c>
      <c r="L60" s="98">
        <v>104.8009</v>
      </c>
      <c r="M60" s="81">
        <v>233.72657999999998</v>
      </c>
      <c r="N60" s="78"/>
      <c r="O60" s="82">
        <v>1.1873241503731298E-2</v>
      </c>
      <c r="P60" s="82">
        <f>M60/'סכום נכסי הקרן'!$C$42</f>
        <v>3.5665601851055983E-3</v>
      </c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</row>
    <row r="61" spans="2:34" s="118" customFormat="1">
      <c r="B61" s="77" t="s">
        <v>343</v>
      </c>
      <c r="C61" s="78" t="s">
        <v>344</v>
      </c>
      <c r="D61" s="78" t="s">
        <v>226</v>
      </c>
      <c r="E61" s="78"/>
      <c r="F61" s="116">
        <v>40848</v>
      </c>
      <c r="G61" s="81">
        <v>7.58</v>
      </c>
      <c r="H61" s="87" t="s">
        <v>141</v>
      </c>
      <c r="I61" s="88">
        <v>4.8000000000000001E-2</v>
      </c>
      <c r="J61" s="88">
        <v>4.8499999999999995E-2</v>
      </c>
      <c r="K61" s="81">
        <v>12000</v>
      </c>
      <c r="L61" s="98">
        <v>103.5603</v>
      </c>
      <c r="M61" s="81">
        <v>12.42723</v>
      </c>
      <c r="N61" s="78"/>
      <c r="O61" s="82">
        <v>6.3129962802011951E-4</v>
      </c>
      <c r="P61" s="82">
        <f>M61/'סכום נכסי הקרן'!$C$42</f>
        <v>1.8963381798146298E-4</v>
      </c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</row>
    <row r="62" spans="2:34" s="118" customFormat="1">
      <c r="B62" s="77" t="s">
        <v>345</v>
      </c>
      <c r="C62" s="78" t="s">
        <v>346</v>
      </c>
      <c r="D62" s="78" t="s">
        <v>226</v>
      </c>
      <c r="E62" s="78"/>
      <c r="F62" s="116">
        <v>40940</v>
      </c>
      <c r="G62" s="81">
        <v>7.65</v>
      </c>
      <c r="H62" s="87" t="s">
        <v>141</v>
      </c>
      <c r="I62" s="88">
        <v>4.8000000000000001E-2</v>
      </c>
      <c r="J62" s="88">
        <v>4.8500000000000008E-2</v>
      </c>
      <c r="K62" s="81">
        <v>217000</v>
      </c>
      <c r="L62" s="98">
        <v>104.81189999999999</v>
      </c>
      <c r="M62" s="81">
        <v>227.44173999999998</v>
      </c>
      <c r="N62" s="78"/>
      <c r="O62" s="82">
        <v>1.1553973480674995E-2</v>
      </c>
      <c r="P62" s="82">
        <f>M62/'סכום נכסי הקרן'!$C$42</f>
        <v>3.4706564153513877E-3</v>
      </c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</row>
    <row r="63" spans="2:34" s="118" customFormat="1">
      <c r="B63" s="77" t="s">
        <v>347</v>
      </c>
      <c r="C63" s="78" t="s">
        <v>348</v>
      </c>
      <c r="D63" s="78" t="s">
        <v>226</v>
      </c>
      <c r="E63" s="78"/>
      <c r="F63" s="116">
        <v>40969</v>
      </c>
      <c r="G63" s="81">
        <v>7.7299999999999995</v>
      </c>
      <c r="H63" s="87" t="s">
        <v>141</v>
      </c>
      <c r="I63" s="88">
        <v>4.8000000000000001E-2</v>
      </c>
      <c r="J63" s="88">
        <v>4.8600000000000004E-2</v>
      </c>
      <c r="K63" s="81">
        <v>1666000</v>
      </c>
      <c r="L63" s="98">
        <v>104.3732</v>
      </c>
      <c r="M63" s="81">
        <v>1738.60933</v>
      </c>
      <c r="N63" s="78"/>
      <c r="O63" s="82">
        <v>8.8320842480690331E-2</v>
      </c>
      <c r="P63" s="82">
        <f>M63/'סכום נכסי הקרן'!$C$42</f>
        <v>2.6530379274069388E-2</v>
      </c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</row>
    <row r="64" spans="2:34" s="118" customFormat="1">
      <c r="B64" s="77" t="s">
        <v>349</v>
      </c>
      <c r="C64" s="78">
        <v>8789</v>
      </c>
      <c r="D64" s="78" t="s">
        <v>226</v>
      </c>
      <c r="E64" s="78"/>
      <c r="F64" s="116">
        <v>41000</v>
      </c>
      <c r="G64" s="81">
        <v>7.81</v>
      </c>
      <c r="H64" s="87" t="s">
        <v>141</v>
      </c>
      <c r="I64" s="88">
        <v>4.8000000000000001E-2</v>
      </c>
      <c r="J64" s="88">
        <v>4.8499999999999995E-2</v>
      </c>
      <c r="K64" s="81">
        <v>580000</v>
      </c>
      <c r="L64" s="98">
        <v>103.9731</v>
      </c>
      <c r="M64" s="81">
        <v>603.04415000000006</v>
      </c>
      <c r="N64" s="78"/>
      <c r="O64" s="82">
        <v>3.0634465409806466E-2</v>
      </c>
      <c r="P64" s="82">
        <f>M64/'סכום נכסי הקרן'!$C$42</f>
        <v>9.2021765571157904E-3</v>
      </c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</row>
    <row r="68" spans="2:2">
      <c r="B68" s="89" t="s">
        <v>220</v>
      </c>
    </row>
    <row r="69" spans="2:2">
      <c r="B69" s="89" t="s">
        <v>89</v>
      </c>
    </row>
    <row r="70" spans="2:2">
      <c r="B70" s="89" t="s">
        <v>205</v>
      </c>
    </row>
    <row r="71" spans="2:2">
      <c r="B71" s="89" t="s">
        <v>215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C25:XFD27 B70 A1:A1048576 B1:B67 B72:B1048576 G1:XFD24 G25:AA27 G28:XFD1048576 D1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156</v>
      </c>
      <c r="C1" s="76" t="s" vm="1">
        <v>221</v>
      </c>
    </row>
    <row r="2" spans="2:65">
      <c r="B2" s="56" t="s">
        <v>155</v>
      </c>
      <c r="C2" s="76" t="s">
        <v>222</v>
      </c>
    </row>
    <row r="3" spans="2:65">
      <c r="B3" s="56" t="s">
        <v>157</v>
      </c>
      <c r="C3" s="76" t="s">
        <v>223</v>
      </c>
    </row>
    <row r="4" spans="2:65">
      <c r="B4" s="56" t="s">
        <v>158</v>
      </c>
      <c r="C4" s="76">
        <v>2143</v>
      </c>
    </row>
    <row r="6" spans="2:65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65" ht="26.25" customHeight="1">
      <c r="B7" s="159" t="s">
        <v>64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65" s="3" customFormat="1" ht="78.75">
      <c r="B8" s="22" t="s">
        <v>93</v>
      </c>
      <c r="C8" s="30" t="s">
        <v>30</v>
      </c>
      <c r="D8" s="30" t="s">
        <v>95</v>
      </c>
      <c r="E8" s="30" t="s">
        <v>94</v>
      </c>
      <c r="F8" s="30" t="s">
        <v>41</v>
      </c>
      <c r="G8" s="30" t="s">
        <v>15</v>
      </c>
      <c r="H8" s="30" t="s">
        <v>42</v>
      </c>
      <c r="I8" s="30" t="s">
        <v>79</v>
      </c>
      <c r="J8" s="30" t="s">
        <v>18</v>
      </c>
      <c r="K8" s="30" t="s">
        <v>78</v>
      </c>
      <c r="L8" s="30" t="s">
        <v>17</v>
      </c>
      <c r="M8" s="70" t="s">
        <v>19</v>
      </c>
      <c r="N8" s="30" t="s">
        <v>207</v>
      </c>
      <c r="O8" s="30" t="s">
        <v>206</v>
      </c>
      <c r="P8" s="30" t="s">
        <v>87</v>
      </c>
      <c r="Q8" s="30" t="s">
        <v>39</v>
      </c>
      <c r="R8" s="30" t="s">
        <v>159</v>
      </c>
      <c r="S8" s="31" t="s">
        <v>161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216</v>
      </c>
      <c r="O9" s="32"/>
      <c r="P9" s="32" t="s">
        <v>210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90</v>
      </c>
      <c r="R10" s="20" t="s">
        <v>91</v>
      </c>
      <c r="S10" s="20" t="s">
        <v>162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156</v>
      </c>
      <c r="C1" s="76" t="s" vm="1">
        <v>221</v>
      </c>
    </row>
    <row r="2" spans="2:81">
      <c r="B2" s="56" t="s">
        <v>155</v>
      </c>
      <c r="C2" s="76" t="s">
        <v>222</v>
      </c>
    </row>
    <row r="3" spans="2:81">
      <c r="B3" s="56" t="s">
        <v>157</v>
      </c>
      <c r="C3" s="76" t="s">
        <v>223</v>
      </c>
    </row>
    <row r="4" spans="2:81">
      <c r="B4" s="56" t="s">
        <v>158</v>
      </c>
      <c r="C4" s="76">
        <v>2143</v>
      </c>
    </row>
    <row r="6" spans="2:81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81" ht="26.25" customHeight="1">
      <c r="B7" s="159" t="s">
        <v>65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81" s="3" customFormat="1" ht="78.75">
      <c r="B8" s="22" t="s">
        <v>93</v>
      </c>
      <c r="C8" s="30" t="s">
        <v>30</v>
      </c>
      <c r="D8" s="30" t="s">
        <v>95</v>
      </c>
      <c r="E8" s="30" t="s">
        <v>94</v>
      </c>
      <c r="F8" s="30" t="s">
        <v>41</v>
      </c>
      <c r="G8" s="30" t="s">
        <v>15</v>
      </c>
      <c r="H8" s="30" t="s">
        <v>42</v>
      </c>
      <c r="I8" s="30" t="s">
        <v>79</v>
      </c>
      <c r="J8" s="30" t="s">
        <v>18</v>
      </c>
      <c r="K8" s="30" t="s">
        <v>78</v>
      </c>
      <c r="L8" s="30" t="s">
        <v>17</v>
      </c>
      <c r="M8" s="70" t="s">
        <v>19</v>
      </c>
      <c r="N8" s="70" t="s">
        <v>207</v>
      </c>
      <c r="O8" s="30" t="s">
        <v>206</v>
      </c>
      <c r="P8" s="30" t="s">
        <v>87</v>
      </c>
      <c r="Q8" s="30" t="s">
        <v>39</v>
      </c>
      <c r="R8" s="30" t="s">
        <v>159</v>
      </c>
      <c r="S8" s="31" t="s">
        <v>161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216</v>
      </c>
      <c r="O9" s="32"/>
      <c r="P9" s="32" t="s">
        <v>210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90</v>
      </c>
      <c r="R10" s="20" t="s">
        <v>91</v>
      </c>
      <c r="S10" s="20" t="s">
        <v>162</v>
      </c>
      <c r="T10" s="5"/>
      <c r="BZ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Z11" s="1"/>
      <c r="CC11" s="1"/>
    </row>
    <row r="12" spans="2:81" ht="17.25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81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81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81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156</v>
      </c>
      <c r="C1" s="76" t="s" vm="1">
        <v>221</v>
      </c>
    </row>
    <row r="2" spans="2:98">
      <c r="B2" s="56" t="s">
        <v>155</v>
      </c>
      <c r="C2" s="76" t="s">
        <v>222</v>
      </c>
    </row>
    <row r="3" spans="2:98">
      <c r="B3" s="56" t="s">
        <v>157</v>
      </c>
      <c r="C3" s="76" t="s">
        <v>223</v>
      </c>
    </row>
    <row r="4" spans="2:98">
      <c r="B4" s="56" t="s">
        <v>158</v>
      </c>
      <c r="C4" s="76">
        <v>2143</v>
      </c>
    </row>
    <row r="6" spans="2:98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2:98" ht="26.25" customHeight="1">
      <c r="B7" s="159" t="s">
        <v>66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1"/>
    </row>
    <row r="8" spans="2:98" s="3" customFormat="1" ht="78.75">
      <c r="B8" s="22" t="s">
        <v>93</v>
      </c>
      <c r="C8" s="30" t="s">
        <v>30</v>
      </c>
      <c r="D8" s="30" t="s">
        <v>95</v>
      </c>
      <c r="E8" s="30" t="s">
        <v>94</v>
      </c>
      <c r="F8" s="30" t="s">
        <v>41</v>
      </c>
      <c r="G8" s="30" t="s">
        <v>78</v>
      </c>
      <c r="H8" s="30" t="s">
        <v>207</v>
      </c>
      <c r="I8" s="30" t="s">
        <v>206</v>
      </c>
      <c r="J8" s="30" t="s">
        <v>87</v>
      </c>
      <c r="K8" s="30" t="s">
        <v>39</v>
      </c>
      <c r="L8" s="30" t="s">
        <v>159</v>
      </c>
      <c r="M8" s="31" t="s">
        <v>161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216</v>
      </c>
      <c r="I9" s="32"/>
      <c r="J9" s="32" t="s">
        <v>210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2:98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98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2:98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H22:XFD24 D1:XFD21 D25:XFD1048576 D22:AF24 A1:A1048576 B1:B11 B16:B1048576 B1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T31" sqref="T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156</v>
      </c>
      <c r="C1" s="76" t="s" vm="1">
        <v>221</v>
      </c>
    </row>
    <row r="2" spans="2:55">
      <c r="B2" s="56" t="s">
        <v>155</v>
      </c>
      <c r="C2" s="76" t="s">
        <v>222</v>
      </c>
    </row>
    <row r="3" spans="2:55">
      <c r="B3" s="56" t="s">
        <v>157</v>
      </c>
      <c r="C3" s="76" t="s">
        <v>223</v>
      </c>
    </row>
    <row r="4" spans="2:55">
      <c r="B4" s="56" t="s">
        <v>158</v>
      </c>
      <c r="C4" s="76">
        <v>2143</v>
      </c>
    </row>
    <row r="6" spans="2:55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55" ht="26.25" customHeight="1">
      <c r="B7" s="159" t="s">
        <v>73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55" s="3" customFormat="1" ht="78.75">
      <c r="B8" s="22" t="s">
        <v>93</v>
      </c>
      <c r="C8" s="30" t="s">
        <v>30</v>
      </c>
      <c r="D8" s="30" t="s">
        <v>78</v>
      </c>
      <c r="E8" s="30" t="s">
        <v>79</v>
      </c>
      <c r="F8" s="30" t="s">
        <v>207</v>
      </c>
      <c r="G8" s="30" t="s">
        <v>206</v>
      </c>
      <c r="H8" s="30" t="s">
        <v>87</v>
      </c>
      <c r="I8" s="30" t="s">
        <v>39</v>
      </c>
      <c r="J8" s="30" t="s">
        <v>159</v>
      </c>
      <c r="K8" s="31" t="s">
        <v>161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216</v>
      </c>
      <c r="G9" s="32"/>
      <c r="H9" s="32" t="s">
        <v>210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6:B1048576 B1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156</v>
      </c>
      <c r="C1" s="76" t="s" vm="1">
        <v>221</v>
      </c>
    </row>
    <row r="2" spans="2:59">
      <c r="B2" s="56" t="s">
        <v>155</v>
      </c>
      <c r="C2" s="76" t="s">
        <v>222</v>
      </c>
    </row>
    <row r="3" spans="2:59">
      <c r="B3" s="56" t="s">
        <v>157</v>
      </c>
      <c r="C3" s="76" t="s">
        <v>223</v>
      </c>
    </row>
    <row r="4" spans="2:59">
      <c r="B4" s="56" t="s">
        <v>158</v>
      </c>
      <c r="C4" s="76">
        <v>2143</v>
      </c>
    </row>
    <row r="6" spans="2:59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9" ht="26.25" customHeight="1">
      <c r="B7" s="159" t="s">
        <v>74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9" s="3" customFormat="1" ht="78.75">
      <c r="B8" s="22" t="s">
        <v>93</v>
      </c>
      <c r="C8" s="30" t="s">
        <v>30</v>
      </c>
      <c r="D8" s="30" t="s">
        <v>41</v>
      </c>
      <c r="E8" s="30" t="s">
        <v>78</v>
      </c>
      <c r="F8" s="30" t="s">
        <v>79</v>
      </c>
      <c r="G8" s="30" t="s">
        <v>207</v>
      </c>
      <c r="H8" s="30" t="s">
        <v>206</v>
      </c>
      <c r="I8" s="30" t="s">
        <v>87</v>
      </c>
      <c r="J8" s="30" t="s">
        <v>39</v>
      </c>
      <c r="K8" s="30" t="s">
        <v>159</v>
      </c>
      <c r="L8" s="31" t="s">
        <v>161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216</v>
      </c>
      <c r="H9" s="16"/>
      <c r="I9" s="16" t="s">
        <v>210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"/>
      <c r="N11" s="1"/>
      <c r="O11" s="1"/>
      <c r="P11" s="1"/>
      <c r="BG11" s="1"/>
    </row>
    <row r="12" spans="2:59" ht="21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9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9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9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D1:XFD38 D42:XFD1048576 D39:AF41 A1:A1048576 B1:B11 B16:B1048576 B1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61</v>
      </c>
      <c r="C6" s="13" t="s">
        <v>30</v>
      </c>
      <c r="E6" s="13" t="s">
        <v>94</v>
      </c>
      <c r="I6" s="13" t="s">
        <v>15</v>
      </c>
      <c r="J6" s="13" t="s">
        <v>42</v>
      </c>
      <c r="M6" s="13" t="s">
        <v>78</v>
      </c>
      <c r="Q6" s="13" t="s">
        <v>17</v>
      </c>
      <c r="R6" s="13" t="s">
        <v>19</v>
      </c>
      <c r="U6" s="13" t="s">
        <v>40</v>
      </c>
      <c r="W6" s="14" t="s">
        <v>38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63</v>
      </c>
      <c r="C8" s="30" t="s">
        <v>30</v>
      </c>
      <c r="D8" s="30" t="s">
        <v>96</v>
      </c>
      <c r="I8" s="30" t="s">
        <v>15</v>
      </c>
      <c r="J8" s="30" t="s">
        <v>42</v>
      </c>
      <c r="K8" s="30" t="s">
        <v>79</v>
      </c>
      <c r="L8" s="30" t="s">
        <v>18</v>
      </c>
      <c r="M8" s="30" t="s">
        <v>78</v>
      </c>
      <c r="Q8" s="30" t="s">
        <v>17</v>
      </c>
      <c r="R8" s="30" t="s">
        <v>19</v>
      </c>
      <c r="S8" s="30" t="s">
        <v>0</v>
      </c>
      <c r="T8" s="30" t="s">
        <v>82</v>
      </c>
      <c r="U8" s="30" t="s">
        <v>40</v>
      </c>
      <c r="V8" s="30" t="s">
        <v>39</v>
      </c>
      <c r="W8" s="31" t="s">
        <v>88</v>
      </c>
    </row>
    <row r="9" spans="2:25" ht="31.5">
      <c r="B9" s="48" t="str">
        <f>'תעודות חוב מסחריות '!B7:T7</f>
        <v>2. תעודות חוב מסחריות</v>
      </c>
      <c r="C9" s="13" t="s">
        <v>30</v>
      </c>
      <c r="D9" s="13" t="s">
        <v>96</v>
      </c>
      <c r="E9" s="41" t="s">
        <v>94</v>
      </c>
      <c r="G9" s="13" t="s">
        <v>41</v>
      </c>
      <c r="I9" s="13" t="s">
        <v>15</v>
      </c>
      <c r="J9" s="13" t="s">
        <v>42</v>
      </c>
      <c r="K9" s="13" t="s">
        <v>79</v>
      </c>
      <c r="L9" s="13" t="s">
        <v>18</v>
      </c>
      <c r="M9" s="13" t="s">
        <v>78</v>
      </c>
      <c r="Q9" s="13" t="s">
        <v>17</v>
      </c>
      <c r="R9" s="13" t="s">
        <v>19</v>
      </c>
      <c r="S9" s="13" t="s">
        <v>0</v>
      </c>
      <c r="T9" s="13" t="s">
        <v>82</v>
      </c>
      <c r="U9" s="13" t="s">
        <v>40</v>
      </c>
      <c r="V9" s="13" t="s">
        <v>39</v>
      </c>
      <c r="W9" s="38" t="s">
        <v>88</v>
      </c>
    </row>
    <row r="10" spans="2:25" ht="31.5">
      <c r="B10" s="48" t="str">
        <f>'אג"ח קונצרני'!B7:U7</f>
        <v>3. אג"ח קונצרני</v>
      </c>
      <c r="C10" s="30" t="s">
        <v>30</v>
      </c>
      <c r="D10" s="13" t="s">
        <v>96</v>
      </c>
      <c r="E10" s="41" t="s">
        <v>94</v>
      </c>
      <c r="G10" s="30" t="s">
        <v>41</v>
      </c>
      <c r="I10" s="30" t="s">
        <v>15</v>
      </c>
      <c r="J10" s="30" t="s">
        <v>42</v>
      </c>
      <c r="K10" s="30" t="s">
        <v>79</v>
      </c>
      <c r="L10" s="30" t="s">
        <v>18</v>
      </c>
      <c r="M10" s="30" t="s">
        <v>78</v>
      </c>
      <c r="Q10" s="30" t="s">
        <v>17</v>
      </c>
      <c r="R10" s="30" t="s">
        <v>19</v>
      </c>
      <c r="S10" s="30" t="s">
        <v>0</v>
      </c>
      <c r="T10" s="30" t="s">
        <v>82</v>
      </c>
      <c r="U10" s="30" t="s">
        <v>40</v>
      </c>
      <c r="V10" s="13" t="s">
        <v>39</v>
      </c>
      <c r="W10" s="31" t="s">
        <v>88</v>
      </c>
    </row>
    <row r="11" spans="2:25" ht="31.5">
      <c r="B11" s="48" t="str">
        <f>מניות!B7</f>
        <v>4. מניות</v>
      </c>
      <c r="C11" s="30" t="s">
        <v>30</v>
      </c>
      <c r="D11" s="13" t="s">
        <v>96</v>
      </c>
      <c r="E11" s="41" t="s">
        <v>94</v>
      </c>
      <c r="H11" s="30" t="s">
        <v>78</v>
      </c>
      <c r="S11" s="30" t="s">
        <v>0</v>
      </c>
      <c r="T11" s="13" t="s">
        <v>82</v>
      </c>
      <c r="U11" s="13" t="s">
        <v>40</v>
      </c>
      <c r="V11" s="13" t="s">
        <v>39</v>
      </c>
      <c r="W11" s="14" t="s">
        <v>88</v>
      </c>
    </row>
    <row r="12" spans="2:25" ht="31.5">
      <c r="B12" s="48" t="str">
        <f>'תעודות סל'!B7:N7</f>
        <v>5. תעודות סל</v>
      </c>
      <c r="C12" s="30" t="s">
        <v>30</v>
      </c>
      <c r="D12" s="13" t="s">
        <v>96</v>
      </c>
      <c r="E12" s="41" t="s">
        <v>94</v>
      </c>
      <c r="H12" s="30" t="s">
        <v>78</v>
      </c>
      <c r="S12" s="30" t="s">
        <v>0</v>
      </c>
      <c r="T12" s="30" t="s">
        <v>82</v>
      </c>
      <c r="U12" s="30" t="s">
        <v>40</v>
      </c>
      <c r="V12" s="30" t="s">
        <v>39</v>
      </c>
      <c r="W12" s="31" t="s">
        <v>88</v>
      </c>
    </row>
    <row r="13" spans="2:25" ht="31.5">
      <c r="B13" s="48" t="str">
        <f>'קרנות נאמנות'!B7:O7</f>
        <v>6. קרנות נאמנות</v>
      </c>
      <c r="C13" s="30" t="s">
        <v>30</v>
      </c>
      <c r="D13" s="30" t="s">
        <v>96</v>
      </c>
      <c r="G13" s="30" t="s">
        <v>41</v>
      </c>
      <c r="H13" s="30" t="s">
        <v>78</v>
      </c>
      <c r="S13" s="30" t="s">
        <v>0</v>
      </c>
      <c r="T13" s="30" t="s">
        <v>82</v>
      </c>
      <c r="U13" s="30" t="s">
        <v>40</v>
      </c>
      <c r="V13" s="30" t="s">
        <v>39</v>
      </c>
      <c r="W13" s="31" t="s">
        <v>88</v>
      </c>
    </row>
    <row r="14" spans="2:25" ht="31.5">
      <c r="B14" s="48" t="str">
        <f>'כתבי אופציה'!B7:L7</f>
        <v>7. כתבי אופציה</v>
      </c>
      <c r="C14" s="30" t="s">
        <v>30</v>
      </c>
      <c r="D14" s="30" t="s">
        <v>96</v>
      </c>
      <c r="G14" s="30" t="s">
        <v>41</v>
      </c>
      <c r="H14" s="30" t="s">
        <v>78</v>
      </c>
      <c r="S14" s="30" t="s">
        <v>0</v>
      </c>
      <c r="T14" s="30" t="s">
        <v>82</v>
      </c>
      <c r="U14" s="30" t="s">
        <v>40</v>
      </c>
      <c r="V14" s="30" t="s">
        <v>39</v>
      </c>
      <c r="W14" s="31" t="s">
        <v>88</v>
      </c>
    </row>
    <row r="15" spans="2:25" ht="31.5">
      <c r="B15" s="48" t="str">
        <f>אופציות!B7</f>
        <v>8. אופציות</v>
      </c>
      <c r="C15" s="30" t="s">
        <v>30</v>
      </c>
      <c r="D15" s="30" t="s">
        <v>96</v>
      </c>
      <c r="G15" s="30" t="s">
        <v>41</v>
      </c>
      <c r="H15" s="30" t="s">
        <v>78</v>
      </c>
      <c r="S15" s="30" t="s">
        <v>0</v>
      </c>
      <c r="T15" s="30" t="s">
        <v>82</v>
      </c>
      <c r="U15" s="30" t="s">
        <v>40</v>
      </c>
      <c r="V15" s="30" t="s">
        <v>39</v>
      </c>
      <c r="W15" s="31" t="s">
        <v>88</v>
      </c>
    </row>
    <row r="16" spans="2:25" ht="31.5">
      <c r="B16" s="48" t="str">
        <f>'חוזים עתידיים'!B7:I7</f>
        <v>9. חוזים עתידיים</v>
      </c>
      <c r="C16" s="30" t="s">
        <v>30</v>
      </c>
      <c r="D16" s="30" t="s">
        <v>96</v>
      </c>
      <c r="G16" s="30" t="s">
        <v>41</v>
      </c>
      <c r="H16" s="30" t="s">
        <v>78</v>
      </c>
      <c r="S16" s="30" t="s">
        <v>0</v>
      </c>
      <c r="T16" s="31" t="s">
        <v>82</v>
      </c>
    </row>
    <row r="17" spans="2:25" ht="31.5">
      <c r="B17" s="48" t="str">
        <f>'מוצרים מובנים'!B7:Q7</f>
        <v>10. מוצרים מובנים</v>
      </c>
      <c r="C17" s="30" t="s">
        <v>30</v>
      </c>
      <c r="F17" s="13" t="s">
        <v>32</v>
      </c>
      <c r="I17" s="30" t="s">
        <v>15</v>
      </c>
      <c r="J17" s="30" t="s">
        <v>42</v>
      </c>
      <c r="K17" s="30" t="s">
        <v>79</v>
      </c>
      <c r="L17" s="30" t="s">
        <v>18</v>
      </c>
      <c r="M17" s="30" t="s">
        <v>78</v>
      </c>
      <c r="Q17" s="30" t="s">
        <v>17</v>
      </c>
      <c r="R17" s="30" t="s">
        <v>19</v>
      </c>
      <c r="S17" s="30" t="s">
        <v>0</v>
      </c>
      <c r="T17" s="30" t="s">
        <v>82</v>
      </c>
      <c r="U17" s="30" t="s">
        <v>40</v>
      </c>
      <c r="V17" s="30" t="s">
        <v>39</v>
      </c>
      <c r="W17" s="31" t="s">
        <v>88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30</v>
      </c>
      <c r="I19" s="30" t="s">
        <v>15</v>
      </c>
      <c r="J19" s="30" t="s">
        <v>42</v>
      </c>
      <c r="K19" s="30" t="s">
        <v>79</v>
      </c>
      <c r="L19" s="30" t="s">
        <v>18</v>
      </c>
      <c r="M19" s="30" t="s">
        <v>78</v>
      </c>
      <c r="Q19" s="30" t="s">
        <v>17</v>
      </c>
      <c r="R19" s="30" t="s">
        <v>19</v>
      </c>
      <c r="S19" s="30" t="s">
        <v>0</v>
      </c>
      <c r="T19" s="30" t="s">
        <v>82</v>
      </c>
      <c r="U19" s="30" t="s">
        <v>87</v>
      </c>
      <c r="V19" s="30" t="s">
        <v>39</v>
      </c>
      <c r="W19" s="31" t="s">
        <v>88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30</v>
      </c>
      <c r="D20" s="41" t="s">
        <v>95</v>
      </c>
      <c r="E20" s="41" t="s">
        <v>94</v>
      </c>
      <c r="G20" s="30" t="s">
        <v>41</v>
      </c>
      <c r="I20" s="30" t="s">
        <v>15</v>
      </c>
      <c r="J20" s="30" t="s">
        <v>42</v>
      </c>
      <c r="K20" s="30" t="s">
        <v>79</v>
      </c>
      <c r="L20" s="30" t="s">
        <v>18</v>
      </c>
      <c r="M20" s="30" t="s">
        <v>78</v>
      </c>
      <c r="Q20" s="30" t="s">
        <v>17</v>
      </c>
      <c r="R20" s="30" t="s">
        <v>19</v>
      </c>
      <c r="S20" s="30" t="s">
        <v>0</v>
      </c>
      <c r="T20" s="30" t="s">
        <v>82</v>
      </c>
      <c r="U20" s="30" t="s">
        <v>87</v>
      </c>
      <c r="V20" s="30" t="s">
        <v>39</v>
      </c>
      <c r="W20" s="31" t="s">
        <v>88</v>
      </c>
    </row>
    <row r="21" spans="2:25" ht="31.5">
      <c r="B21" s="48" t="str">
        <f>'לא סחיר - אג"ח קונצרני'!B7:S7</f>
        <v>3. אג"ח קונצרני</v>
      </c>
      <c r="C21" s="30" t="s">
        <v>30</v>
      </c>
      <c r="D21" s="41" t="s">
        <v>95</v>
      </c>
      <c r="E21" s="41" t="s">
        <v>94</v>
      </c>
      <c r="G21" s="30" t="s">
        <v>41</v>
      </c>
      <c r="I21" s="30" t="s">
        <v>15</v>
      </c>
      <c r="J21" s="30" t="s">
        <v>42</v>
      </c>
      <c r="K21" s="30" t="s">
        <v>79</v>
      </c>
      <c r="L21" s="30" t="s">
        <v>18</v>
      </c>
      <c r="M21" s="30" t="s">
        <v>78</v>
      </c>
      <c r="Q21" s="30" t="s">
        <v>17</v>
      </c>
      <c r="R21" s="30" t="s">
        <v>19</v>
      </c>
      <c r="S21" s="30" t="s">
        <v>0</v>
      </c>
      <c r="T21" s="30" t="s">
        <v>82</v>
      </c>
      <c r="U21" s="30" t="s">
        <v>87</v>
      </c>
      <c r="V21" s="30" t="s">
        <v>39</v>
      </c>
      <c r="W21" s="31" t="s">
        <v>88</v>
      </c>
    </row>
    <row r="22" spans="2:25" ht="31.5">
      <c r="B22" s="48" t="str">
        <f>'לא סחיר - מניות'!B7:M7</f>
        <v>4. מניות</v>
      </c>
      <c r="C22" s="30" t="s">
        <v>30</v>
      </c>
      <c r="D22" s="41" t="s">
        <v>95</v>
      </c>
      <c r="E22" s="41" t="s">
        <v>94</v>
      </c>
      <c r="G22" s="30" t="s">
        <v>41</v>
      </c>
      <c r="H22" s="30" t="s">
        <v>78</v>
      </c>
      <c r="S22" s="30" t="s">
        <v>0</v>
      </c>
      <c r="T22" s="30" t="s">
        <v>82</v>
      </c>
      <c r="U22" s="30" t="s">
        <v>87</v>
      </c>
      <c r="V22" s="30" t="s">
        <v>39</v>
      </c>
      <c r="W22" s="31" t="s">
        <v>88</v>
      </c>
    </row>
    <row r="23" spans="2:25" ht="31.5">
      <c r="B23" s="48" t="str">
        <f>'לא סחיר - קרנות השקעה'!B7:K7</f>
        <v>5. קרנות השקעה</v>
      </c>
      <c r="C23" s="30" t="s">
        <v>30</v>
      </c>
      <c r="G23" s="30" t="s">
        <v>41</v>
      </c>
      <c r="H23" s="30" t="s">
        <v>78</v>
      </c>
      <c r="K23" s="30" t="s">
        <v>79</v>
      </c>
      <c r="S23" s="30" t="s">
        <v>0</v>
      </c>
      <c r="T23" s="30" t="s">
        <v>82</v>
      </c>
      <c r="U23" s="30" t="s">
        <v>87</v>
      </c>
      <c r="V23" s="30" t="s">
        <v>39</v>
      </c>
      <c r="W23" s="31" t="s">
        <v>88</v>
      </c>
    </row>
    <row r="24" spans="2:25" ht="31.5">
      <c r="B24" s="48" t="str">
        <f>'לא סחיר - כתבי אופציה'!B7:L7</f>
        <v>6. כתבי אופציה</v>
      </c>
      <c r="C24" s="30" t="s">
        <v>30</v>
      </c>
      <c r="G24" s="30" t="s">
        <v>41</v>
      </c>
      <c r="H24" s="30" t="s">
        <v>78</v>
      </c>
      <c r="K24" s="30" t="s">
        <v>79</v>
      </c>
      <c r="S24" s="30" t="s">
        <v>0</v>
      </c>
      <c r="T24" s="30" t="s">
        <v>82</v>
      </c>
      <c r="U24" s="30" t="s">
        <v>87</v>
      </c>
      <c r="V24" s="30" t="s">
        <v>39</v>
      </c>
      <c r="W24" s="31" t="s">
        <v>88</v>
      </c>
    </row>
    <row r="25" spans="2:25" ht="31.5">
      <c r="B25" s="48" t="str">
        <f>'לא סחיר - אופציות'!B7:L7</f>
        <v>7. אופציות</v>
      </c>
      <c r="C25" s="30" t="s">
        <v>30</v>
      </c>
      <c r="G25" s="30" t="s">
        <v>41</v>
      </c>
      <c r="H25" s="30" t="s">
        <v>78</v>
      </c>
      <c r="K25" s="30" t="s">
        <v>79</v>
      </c>
      <c r="S25" s="30" t="s">
        <v>0</v>
      </c>
      <c r="T25" s="30" t="s">
        <v>82</v>
      </c>
      <c r="U25" s="30" t="s">
        <v>87</v>
      </c>
      <c r="V25" s="30" t="s">
        <v>39</v>
      </c>
      <c r="W25" s="31" t="s">
        <v>88</v>
      </c>
    </row>
    <row r="26" spans="2:25" ht="31.5">
      <c r="B26" s="48" t="str">
        <f>'לא סחיר - חוזים עתידיים'!B7:K7</f>
        <v>8. חוזים עתידיים</v>
      </c>
      <c r="C26" s="30" t="s">
        <v>30</v>
      </c>
      <c r="G26" s="30" t="s">
        <v>41</v>
      </c>
      <c r="H26" s="30" t="s">
        <v>78</v>
      </c>
      <c r="K26" s="30" t="s">
        <v>79</v>
      </c>
      <c r="S26" s="30" t="s">
        <v>0</v>
      </c>
      <c r="T26" s="30" t="s">
        <v>82</v>
      </c>
      <c r="U26" s="30" t="s">
        <v>87</v>
      </c>
      <c r="V26" s="31" t="s">
        <v>88</v>
      </c>
    </row>
    <row r="27" spans="2:25" ht="31.5">
      <c r="B27" s="48" t="str">
        <f>'לא סחיר - מוצרים מובנים'!B7:Q7</f>
        <v>9. מוצרים מובנים</v>
      </c>
      <c r="C27" s="30" t="s">
        <v>30</v>
      </c>
      <c r="F27" s="30" t="s">
        <v>32</v>
      </c>
      <c r="I27" s="30" t="s">
        <v>15</v>
      </c>
      <c r="J27" s="30" t="s">
        <v>42</v>
      </c>
      <c r="K27" s="30" t="s">
        <v>79</v>
      </c>
      <c r="L27" s="30" t="s">
        <v>18</v>
      </c>
      <c r="M27" s="30" t="s">
        <v>78</v>
      </c>
      <c r="Q27" s="30" t="s">
        <v>17</v>
      </c>
      <c r="R27" s="30" t="s">
        <v>19</v>
      </c>
      <c r="S27" s="30" t="s">
        <v>0</v>
      </c>
      <c r="T27" s="30" t="s">
        <v>82</v>
      </c>
      <c r="U27" s="30" t="s">
        <v>87</v>
      </c>
      <c r="V27" s="30" t="s">
        <v>39</v>
      </c>
      <c r="W27" s="31" t="s">
        <v>88</v>
      </c>
    </row>
    <row r="28" spans="2:25" ht="31.5">
      <c r="B28" s="52" t="str">
        <f>הלוואות!B6</f>
        <v>1.ד. הלוואות:</v>
      </c>
      <c r="C28" s="30" t="s">
        <v>30</v>
      </c>
      <c r="I28" s="30" t="s">
        <v>15</v>
      </c>
      <c r="J28" s="30" t="s">
        <v>42</v>
      </c>
      <c r="L28" s="30" t="s">
        <v>18</v>
      </c>
      <c r="M28" s="30" t="s">
        <v>78</v>
      </c>
      <c r="Q28" s="13" t="s">
        <v>27</v>
      </c>
      <c r="R28" s="30" t="s">
        <v>19</v>
      </c>
      <c r="S28" s="30" t="s">
        <v>0</v>
      </c>
      <c r="T28" s="30" t="s">
        <v>82</v>
      </c>
      <c r="U28" s="30" t="s">
        <v>87</v>
      </c>
      <c r="V28" s="31" t="s">
        <v>88</v>
      </c>
    </row>
    <row r="29" spans="2:25" ht="47.25">
      <c r="B29" s="52" t="str">
        <f>'פקדונות מעל 3 חודשים'!B6:O6</f>
        <v>1.ה. פקדונות מעל 3 חודשים:</v>
      </c>
      <c r="C29" s="30" t="s">
        <v>30</v>
      </c>
      <c r="E29" s="30" t="s">
        <v>94</v>
      </c>
      <c r="I29" s="30" t="s">
        <v>15</v>
      </c>
      <c r="J29" s="30" t="s">
        <v>42</v>
      </c>
      <c r="L29" s="30" t="s">
        <v>18</v>
      </c>
      <c r="M29" s="30" t="s">
        <v>78</v>
      </c>
      <c r="O29" s="49" t="s">
        <v>33</v>
      </c>
      <c r="P29" s="50"/>
      <c r="R29" s="30" t="s">
        <v>19</v>
      </c>
      <c r="S29" s="30" t="s">
        <v>0</v>
      </c>
      <c r="T29" s="30" t="s">
        <v>82</v>
      </c>
      <c r="U29" s="30" t="s">
        <v>87</v>
      </c>
      <c r="V29" s="31" t="s">
        <v>88</v>
      </c>
    </row>
    <row r="30" spans="2:25" ht="63">
      <c r="B30" s="52" t="str">
        <f>'זכויות מקרקעין'!B6</f>
        <v>1. ו. זכויות במקרקעין:</v>
      </c>
      <c r="C30" s="13" t="s">
        <v>35</v>
      </c>
      <c r="N30" s="49" t="s">
        <v>62</v>
      </c>
      <c r="P30" s="50" t="s">
        <v>36</v>
      </c>
      <c r="U30" s="30" t="s">
        <v>87</v>
      </c>
      <c r="V30" s="14" t="s">
        <v>38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37</v>
      </c>
      <c r="R31" s="13" t="s">
        <v>34</v>
      </c>
      <c r="U31" s="30" t="s">
        <v>87</v>
      </c>
      <c r="V31" s="14" t="s">
        <v>38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84</v>
      </c>
      <c r="Y32" s="14" t="s">
        <v>83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156</v>
      </c>
      <c r="C1" s="76" t="s" vm="1">
        <v>221</v>
      </c>
    </row>
    <row r="2" spans="2:54">
      <c r="B2" s="56" t="s">
        <v>155</v>
      </c>
      <c r="C2" s="76" t="s">
        <v>222</v>
      </c>
    </row>
    <row r="3" spans="2:54">
      <c r="B3" s="56" t="s">
        <v>157</v>
      </c>
      <c r="C3" s="76" t="s">
        <v>223</v>
      </c>
    </row>
    <row r="4" spans="2:54">
      <c r="B4" s="56" t="s">
        <v>158</v>
      </c>
      <c r="C4" s="76">
        <v>2143</v>
      </c>
    </row>
    <row r="6" spans="2:54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4" ht="26.25" customHeight="1">
      <c r="B7" s="159" t="s">
        <v>75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4" s="3" customFormat="1" ht="78.75">
      <c r="B8" s="22" t="s">
        <v>93</v>
      </c>
      <c r="C8" s="30" t="s">
        <v>30</v>
      </c>
      <c r="D8" s="30" t="s">
        <v>41</v>
      </c>
      <c r="E8" s="30" t="s">
        <v>78</v>
      </c>
      <c r="F8" s="30" t="s">
        <v>79</v>
      </c>
      <c r="G8" s="30" t="s">
        <v>207</v>
      </c>
      <c r="H8" s="30" t="s">
        <v>206</v>
      </c>
      <c r="I8" s="30" t="s">
        <v>87</v>
      </c>
      <c r="J8" s="30" t="s">
        <v>39</v>
      </c>
      <c r="K8" s="30" t="s">
        <v>159</v>
      </c>
      <c r="L8" s="31" t="s">
        <v>161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216</v>
      </c>
      <c r="H9" s="16"/>
      <c r="I9" s="16" t="s">
        <v>210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156</v>
      </c>
      <c r="C1" s="76" t="s" vm="1">
        <v>221</v>
      </c>
    </row>
    <row r="2" spans="2:51">
      <c r="B2" s="56" t="s">
        <v>155</v>
      </c>
      <c r="C2" s="76" t="s">
        <v>222</v>
      </c>
    </row>
    <row r="3" spans="2:51">
      <c r="B3" s="56" t="s">
        <v>157</v>
      </c>
      <c r="C3" s="76" t="s">
        <v>223</v>
      </c>
    </row>
    <row r="4" spans="2:51">
      <c r="B4" s="56" t="s">
        <v>158</v>
      </c>
      <c r="C4" s="76">
        <v>2143</v>
      </c>
    </row>
    <row r="6" spans="2:51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51" ht="26.25" customHeight="1">
      <c r="B7" s="159" t="s">
        <v>76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51" s="3" customFormat="1" ht="63">
      <c r="B8" s="22" t="s">
        <v>93</v>
      </c>
      <c r="C8" s="30" t="s">
        <v>30</v>
      </c>
      <c r="D8" s="30" t="s">
        <v>41</v>
      </c>
      <c r="E8" s="30" t="s">
        <v>78</v>
      </c>
      <c r="F8" s="30" t="s">
        <v>79</v>
      </c>
      <c r="G8" s="30" t="s">
        <v>207</v>
      </c>
      <c r="H8" s="30" t="s">
        <v>206</v>
      </c>
      <c r="I8" s="30" t="s">
        <v>87</v>
      </c>
      <c r="J8" s="30" t="s">
        <v>159</v>
      </c>
      <c r="K8" s="31" t="s">
        <v>161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216</v>
      </c>
      <c r="H9" s="16"/>
      <c r="I9" s="16" t="s">
        <v>210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AW11" s="1"/>
    </row>
    <row r="12" spans="2:51" ht="19.5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</row>
    <row r="13" spans="2:51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</row>
    <row r="14" spans="2:51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51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</row>
    <row r="16" spans="2:51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AW16" s="1"/>
      <c r="AY16" s="1"/>
    </row>
    <row r="17" spans="2:51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AW17" s="1"/>
      <c r="AY17" s="1"/>
    </row>
    <row r="18" spans="2:51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AW18" s="1"/>
      <c r="AY18" s="1"/>
    </row>
    <row r="19" spans="2:5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5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5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5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5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5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5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5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5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5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5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5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5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156</v>
      </c>
      <c r="C1" s="76" t="s" vm="1">
        <v>221</v>
      </c>
    </row>
    <row r="2" spans="2:78">
      <c r="B2" s="56" t="s">
        <v>155</v>
      </c>
      <c r="C2" s="76" t="s">
        <v>222</v>
      </c>
    </row>
    <row r="3" spans="2:78">
      <c r="B3" s="56" t="s">
        <v>157</v>
      </c>
      <c r="C3" s="76" t="s">
        <v>223</v>
      </c>
    </row>
    <row r="4" spans="2:78">
      <c r="B4" s="56" t="s">
        <v>158</v>
      </c>
      <c r="C4" s="76">
        <v>2143</v>
      </c>
    </row>
    <row r="6" spans="2:78" ht="26.25" customHeight="1">
      <c r="B6" s="159" t="s">
        <v>187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78" ht="26.25" customHeight="1">
      <c r="B7" s="159" t="s">
        <v>77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78" s="3" customFormat="1" ht="47.25">
      <c r="B8" s="22" t="s">
        <v>93</v>
      </c>
      <c r="C8" s="30" t="s">
        <v>30</v>
      </c>
      <c r="D8" s="30" t="s">
        <v>32</v>
      </c>
      <c r="E8" s="30" t="s">
        <v>15</v>
      </c>
      <c r="F8" s="30" t="s">
        <v>42</v>
      </c>
      <c r="G8" s="30" t="s">
        <v>79</v>
      </c>
      <c r="H8" s="30" t="s">
        <v>18</v>
      </c>
      <c r="I8" s="30" t="s">
        <v>78</v>
      </c>
      <c r="J8" s="30" t="s">
        <v>17</v>
      </c>
      <c r="K8" s="30" t="s">
        <v>19</v>
      </c>
      <c r="L8" s="30" t="s">
        <v>207</v>
      </c>
      <c r="M8" s="30" t="s">
        <v>206</v>
      </c>
      <c r="N8" s="30" t="s">
        <v>87</v>
      </c>
      <c r="O8" s="30" t="s">
        <v>39</v>
      </c>
      <c r="P8" s="30" t="s">
        <v>159</v>
      </c>
      <c r="Q8" s="31" t="s">
        <v>161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216</v>
      </c>
      <c r="M9" s="16"/>
      <c r="N9" s="16" t="s">
        <v>210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90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156</v>
      </c>
      <c r="C1" s="76" t="s" vm="1">
        <v>221</v>
      </c>
    </row>
    <row r="2" spans="2:61">
      <c r="B2" s="56" t="s">
        <v>155</v>
      </c>
      <c r="C2" s="76" t="s">
        <v>222</v>
      </c>
    </row>
    <row r="3" spans="2:61">
      <c r="B3" s="56" t="s">
        <v>157</v>
      </c>
      <c r="C3" s="76" t="s">
        <v>223</v>
      </c>
    </row>
    <row r="4" spans="2:61">
      <c r="B4" s="56" t="s">
        <v>158</v>
      </c>
      <c r="C4" s="76">
        <v>2143</v>
      </c>
    </row>
    <row r="6" spans="2:61" ht="26.25" customHeight="1">
      <c r="B6" s="159" t="s">
        <v>188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61" s="3" customFormat="1" ht="78.75">
      <c r="B7" s="22" t="s">
        <v>93</v>
      </c>
      <c r="C7" s="30" t="s">
        <v>200</v>
      </c>
      <c r="D7" s="30" t="s">
        <v>30</v>
      </c>
      <c r="E7" s="30" t="s">
        <v>94</v>
      </c>
      <c r="F7" s="30" t="s">
        <v>15</v>
      </c>
      <c r="G7" s="30" t="s">
        <v>79</v>
      </c>
      <c r="H7" s="30" t="s">
        <v>42</v>
      </c>
      <c r="I7" s="30" t="s">
        <v>18</v>
      </c>
      <c r="J7" s="30" t="s">
        <v>78</v>
      </c>
      <c r="K7" s="13" t="s">
        <v>27</v>
      </c>
      <c r="L7" s="70" t="s">
        <v>19</v>
      </c>
      <c r="M7" s="30" t="s">
        <v>207</v>
      </c>
      <c r="N7" s="30" t="s">
        <v>206</v>
      </c>
      <c r="O7" s="30" t="s">
        <v>87</v>
      </c>
      <c r="P7" s="30" t="s">
        <v>159</v>
      </c>
      <c r="Q7" s="31" t="s">
        <v>161</v>
      </c>
      <c r="R7" s="1"/>
      <c r="S7" s="1"/>
      <c r="T7" s="1"/>
      <c r="U7" s="1"/>
      <c r="V7" s="1"/>
      <c r="W7" s="1"/>
      <c r="BH7" s="3" t="s">
        <v>139</v>
      </c>
      <c r="BI7" s="3" t="s">
        <v>141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216</v>
      </c>
      <c r="N8" s="16"/>
      <c r="O8" s="16" t="s">
        <v>210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137</v>
      </c>
      <c r="BI8" s="3" t="s">
        <v>140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90</v>
      </c>
      <c r="R9" s="1"/>
      <c r="S9" s="1"/>
      <c r="T9" s="1"/>
      <c r="U9" s="1"/>
      <c r="V9" s="1"/>
      <c r="W9" s="1"/>
      <c r="BH9" s="4" t="s">
        <v>138</v>
      </c>
      <c r="BI9" s="4" t="s">
        <v>142</v>
      </c>
    </row>
    <row r="10" spans="2:61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BH10" s="1" t="s">
        <v>26</v>
      </c>
      <c r="BI10" s="4" t="s">
        <v>143</v>
      </c>
    </row>
    <row r="11" spans="2:61" ht="21.75" customHeight="1">
      <c r="B11" s="89" t="s">
        <v>220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BI11" s="1" t="s">
        <v>149</v>
      </c>
    </row>
    <row r="12" spans="2:61">
      <c r="B12" s="89" t="s">
        <v>89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BI12" s="1" t="s">
        <v>144</v>
      </c>
    </row>
    <row r="13" spans="2:61">
      <c r="B13" s="89" t="s">
        <v>205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BI13" s="1" t="s">
        <v>145</v>
      </c>
    </row>
    <row r="14" spans="2:61">
      <c r="B14" s="89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BI14" s="1" t="s">
        <v>146</v>
      </c>
    </row>
    <row r="15" spans="2:6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BI15" s="1" t="s">
        <v>148</v>
      </c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BI16" s="1" t="s">
        <v>147</v>
      </c>
    </row>
    <row r="17" spans="2:6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BI17" s="1" t="s">
        <v>150</v>
      </c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BI18" s="1" t="s">
        <v>151</v>
      </c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BI19" s="1" t="s">
        <v>152</v>
      </c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BI20" s="1" t="s">
        <v>153</v>
      </c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BI21" s="1" t="s">
        <v>154</v>
      </c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BI22" s="1" t="s">
        <v>26</v>
      </c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</sheetData>
  <sheetProtection sheet="1" objects="1" scenarios="1"/>
  <mergeCells count="1">
    <mergeCell ref="B6:Q6"/>
  </mergeCells>
  <phoneticPr fontId="5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156</v>
      </c>
      <c r="C1" s="76" t="s" vm="1">
        <v>221</v>
      </c>
    </row>
    <row r="2" spans="2:64">
      <c r="B2" s="56" t="s">
        <v>155</v>
      </c>
      <c r="C2" s="76" t="s">
        <v>222</v>
      </c>
    </row>
    <row r="3" spans="2:64">
      <c r="B3" s="56" t="s">
        <v>157</v>
      </c>
      <c r="C3" s="76" t="s">
        <v>223</v>
      </c>
    </row>
    <row r="4" spans="2:64">
      <c r="B4" s="56" t="s">
        <v>158</v>
      </c>
      <c r="C4" s="76">
        <v>2143</v>
      </c>
    </row>
    <row r="6" spans="2:64" ht="26.25" customHeight="1">
      <c r="B6" s="159" t="s">
        <v>189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64" s="3" customFormat="1" ht="78.75">
      <c r="B7" s="59" t="s">
        <v>93</v>
      </c>
      <c r="C7" s="60" t="s">
        <v>30</v>
      </c>
      <c r="D7" s="60" t="s">
        <v>94</v>
      </c>
      <c r="E7" s="60" t="s">
        <v>15</v>
      </c>
      <c r="F7" s="60" t="s">
        <v>42</v>
      </c>
      <c r="G7" s="60" t="s">
        <v>18</v>
      </c>
      <c r="H7" s="60" t="s">
        <v>78</v>
      </c>
      <c r="I7" s="60" t="s">
        <v>33</v>
      </c>
      <c r="J7" s="60" t="s">
        <v>19</v>
      </c>
      <c r="K7" s="60" t="s">
        <v>207</v>
      </c>
      <c r="L7" s="60" t="s">
        <v>206</v>
      </c>
      <c r="M7" s="60" t="s">
        <v>87</v>
      </c>
      <c r="N7" s="60" t="s">
        <v>159</v>
      </c>
      <c r="O7" s="62" t="s">
        <v>161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216</v>
      </c>
      <c r="L8" s="32"/>
      <c r="M8" s="32" t="s">
        <v>210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1"/>
      <c r="Q10" s="1"/>
      <c r="R10" s="1"/>
      <c r="S10" s="1"/>
      <c r="T10" s="1"/>
      <c r="U10" s="1"/>
      <c r="BL10" s="1"/>
    </row>
    <row r="11" spans="2:64" ht="20.25" customHeight="1">
      <c r="B11" s="89" t="s">
        <v>220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64">
      <c r="B12" s="89" t="s">
        <v>89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64">
      <c r="B13" s="89" t="s">
        <v>205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4">
      <c r="B14" s="89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156</v>
      </c>
      <c r="C1" s="76" t="s" vm="1">
        <v>221</v>
      </c>
    </row>
    <row r="2" spans="2:56">
      <c r="B2" s="56" t="s">
        <v>155</v>
      </c>
      <c r="C2" s="76" t="s">
        <v>222</v>
      </c>
    </row>
    <row r="3" spans="2:56">
      <c r="B3" s="56" t="s">
        <v>157</v>
      </c>
      <c r="C3" s="76" t="s">
        <v>223</v>
      </c>
    </row>
    <row r="4" spans="2:56">
      <c r="B4" s="56" t="s">
        <v>158</v>
      </c>
      <c r="C4" s="76">
        <v>2143</v>
      </c>
    </row>
    <row r="6" spans="2:56" ht="26.25" customHeight="1">
      <c r="B6" s="159" t="s">
        <v>190</v>
      </c>
      <c r="C6" s="160"/>
      <c r="D6" s="160"/>
      <c r="E6" s="160"/>
      <c r="F6" s="160"/>
      <c r="G6" s="160"/>
      <c r="H6" s="160"/>
      <c r="I6" s="160"/>
      <c r="J6" s="161"/>
    </row>
    <row r="7" spans="2:56" s="3" customFormat="1" ht="78.75">
      <c r="B7" s="59" t="s">
        <v>93</v>
      </c>
      <c r="C7" s="61" t="s">
        <v>35</v>
      </c>
      <c r="D7" s="61" t="s">
        <v>62</v>
      </c>
      <c r="E7" s="61" t="s">
        <v>36</v>
      </c>
      <c r="F7" s="61" t="s">
        <v>78</v>
      </c>
      <c r="G7" s="61" t="s">
        <v>201</v>
      </c>
      <c r="H7" s="61" t="s">
        <v>159</v>
      </c>
      <c r="I7" s="63" t="s">
        <v>160</v>
      </c>
      <c r="J7" s="63" t="s">
        <v>219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211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89" t="s">
        <v>220</v>
      </c>
      <c r="C11" s="77"/>
      <c r="D11" s="77"/>
      <c r="E11" s="77"/>
      <c r="F11" s="77"/>
      <c r="G11" s="77"/>
      <c r="H11" s="77"/>
      <c r="I11" s="77"/>
      <c r="J11" s="77"/>
    </row>
    <row r="12" spans="2:56">
      <c r="B12" s="89" t="s">
        <v>89</v>
      </c>
      <c r="C12" s="77"/>
      <c r="D12" s="77"/>
      <c r="E12" s="77"/>
      <c r="F12" s="77"/>
      <c r="G12" s="77"/>
      <c r="H12" s="77"/>
      <c r="I12" s="77"/>
      <c r="J12" s="77"/>
    </row>
    <row r="13" spans="2:56">
      <c r="B13" s="89" t="s">
        <v>205</v>
      </c>
      <c r="C13" s="77"/>
      <c r="D13" s="77"/>
      <c r="E13" s="77"/>
      <c r="F13" s="77"/>
      <c r="G13" s="77"/>
      <c r="H13" s="77"/>
      <c r="I13" s="77"/>
      <c r="J13" s="77"/>
    </row>
    <row r="14" spans="2:56">
      <c r="B14" s="89" t="s">
        <v>215</v>
      </c>
      <c r="C14" s="77"/>
      <c r="D14" s="77"/>
      <c r="E14" s="77"/>
      <c r="F14" s="77"/>
      <c r="G14" s="77"/>
      <c r="H14" s="77"/>
      <c r="I14" s="77"/>
      <c r="J14" s="77"/>
    </row>
    <row r="15" spans="2:56">
      <c r="B15" s="77"/>
      <c r="C15" s="77"/>
      <c r="D15" s="77"/>
      <c r="E15" s="77"/>
      <c r="F15" s="77"/>
      <c r="G15" s="77"/>
      <c r="H15" s="77"/>
      <c r="I15" s="77"/>
      <c r="J15" s="77"/>
    </row>
    <row r="16" spans="2:56">
      <c r="B16" s="77"/>
      <c r="C16" s="77"/>
      <c r="D16" s="77"/>
      <c r="E16" s="77"/>
      <c r="F16" s="77"/>
      <c r="G16" s="77"/>
      <c r="H16" s="77"/>
      <c r="I16" s="77"/>
      <c r="J16" s="77"/>
    </row>
    <row r="17" spans="2:10">
      <c r="B17" s="77"/>
      <c r="C17" s="77"/>
      <c r="D17" s="77"/>
      <c r="E17" s="77"/>
      <c r="F17" s="77"/>
      <c r="G17" s="77"/>
      <c r="H17" s="77"/>
      <c r="I17" s="77"/>
      <c r="J17" s="77"/>
    </row>
    <row r="18" spans="2:10">
      <c r="B18" s="77"/>
      <c r="C18" s="77"/>
      <c r="D18" s="77"/>
      <c r="E18" s="77"/>
      <c r="F18" s="77"/>
      <c r="G18" s="77"/>
      <c r="H18" s="77"/>
      <c r="I18" s="77"/>
      <c r="J18" s="77"/>
    </row>
    <row r="19" spans="2:10">
      <c r="B19" s="77"/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AH28:XFD29 K1:XFD27 K30:XFD1048576 K28:AF29 B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156</v>
      </c>
      <c r="C1" s="76" t="s" vm="1">
        <v>221</v>
      </c>
    </row>
    <row r="2" spans="2:60">
      <c r="B2" s="56" t="s">
        <v>155</v>
      </c>
      <c r="C2" s="76" t="s">
        <v>222</v>
      </c>
    </row>
    <row r="3" spans="2:60">
      <c r="B3" s="56" t="s">
        <v>157</v>
      </c>
      <c r="C3" s="76" t="s">
        <v>223</v>
      </c>
    </row>
    <row r="4" spans="2:60">
      <c r="B4" s="56" t="s">
        <v>158</v>
      </c>
      <c r="C4" s="76">
        <v>2143</v>
      </c>
    </row>
    <row r="6" spans="2:60" ht="26.25" customHeight="1">
      <c r="B6" s="159" t="s">
        <v>191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66">
      <c r="B7" s="59" t="s">
        <v>93</v>
      </c>
      <c r="C7" s="59" t="s">
        <v>94</v>
      </c>
      <c r="D7" s="59" t="s">
        <v>15</v>
      </c>
      <c r="E7" s="59" t="s">
        <v>16</v>
      </c>
      <c r="F7" s="59" t="s">
        <v>37</v>
      </c>
      <c r="G7" s="59" t="s">
        <v>78</v>
      </c>
      <c r="H7" s="59" t="s">
        <v>34</v>
      </c>
      <c r="I7" s="59" t="s">
        <v>87</v>
      </c>
      <c r="J7" s="59" t="s">
        <v>159</v>
      </c>
      <c r="K7" s="59" t="s">
        <v>160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210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1 B16:B1048576 B1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156</v>
      </c>
      <c r="C1" s="76" t="s" vm="1">
        <v>221</v>
      </c>
    </row>
    <row r="2" spans="2:60">
      <c r="B2" s="56" t="s">
        <v>155</v>
      </c>
      <c r="C2" s="76" t="s">
        <v>222</v>
      </c>
    </row>
    <row r="3" spans="2:60">
      <c r="B3" s="56" t="s">
        <v>157</v>
      </c>
      <c r="C3" s="76" t="s">
        <v>223</v>
      </c>
    </row>
    <row r="4" spans="2:60">
      <c r="B4" s="56" t="s">
        <v>158</v>
      </c>
      <c r="C4" s="76">
        <v>2143</v>
      </c>
    </row>
    <row r="6" spans="2:60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78.75">
      <c r="B7" s="59" t="s">
        <v>93</v>
      </c>
      <c r="C7" s="61" t="s">
        <v>30</v>
      </c>
      <c r="D7" s="61" t="s">
        <v>15</v>
      </c>
      <c r="E7" s="61" t="s">
        <v>16</v>
      </c>
      <c r="F7" s="61" t="s">
        <v>37</v>
      </c>
      <c r="G7" s="61" t="s">
        <v>78</v>
      </c>
      <c r="H7" s="61" t="s">
        <v>34</v>
      </c>
      <c r="I7" s="61" t="s">
        <v>87</v>
      </c>
      <c r="J7" s="61" t="s">
        <v>159</v>
      </c>
      <c r="K7" s="63" t="s">
        <v>160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210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1 B16:B1048576 B1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156</v>
      </c>
      <c r="C1" s="76" t="s" vm="1">
        <v>221</v>
      </c>
    </row>
    <row r="2" spans="2:47">
      <c r="B2" s="56" t="s">
        <v>155</v>
      </c>
      <c r="C2" s="76" t="s">
        <v>222</v>
      </c>
    </row>
    <row r="3" spans="2:47">
      <c r="B3" s="56" t="s">
        <v>157</v>
      </c>
      <c r="C3" s="76" t="s">
        <v>223</v>
      </c>
    </row>
    <row r="4" spans="2:47">
      <c r="B4" s="56" t="s">
        <v>158</v>
      </c>
      <c r="C4" s="76">
        <v>2143</v>
      </c>
    </row>
    <row r="6" spans="2:47" ht="26.25" customHeight="1">
      <c r="B6" s="159" t="s">
        <v>193</v>
      </c>
      <c r="C6" s="160"/>
      <c r="D6" s="161"/>
    </row>
    <row r="7" spans="2:47" s="3" customFormat="1" ht="33">
      <c r="B7" s="59" t="s">
        <v>93</v>
      </c>
      <c r="C7" s="64" t="s">
        <v>84</v>
      </c>
      <c r="D7" s="65" t="s">
        <v>83</v>
      </c>
    </row>
    <row r="8" spans="2:47" s="3" customFormat="1">
      <c r="B8" s="15"/>
      <c r="C8" s="32" t="s">
        <v>210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7"/>
      <c r="C10" s="77"/>
      <c r="D10" s="7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9"/>
      <c r="C11" s="77"/>
      <c r="D11" s="77"/>
    </row>
    <row r="12" spans="2:47">
      <c r="B12" s="89" t="s">
        <v>220</v>
      </c>
      <c r="C12" s="77"/>
      <c r="D12" s="7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9" t="s">
        <v>89</v>
      </c>
      <c r="C13" s="77"/>
      <c r="D13" s="7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9" t="s">
        <v>205</v>
      </c>
      <c r="C14" s="77"/>
      <c r="D14" s="77"/>
    </row>
    <row r="15" spans="2:47">
      <c r="B15" s="89" t="s">
        <v>215</v>
      </c>
      <c r="C15" s="77"/>
      <c r="D15" s="7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7"/>
      <c r="C16" s="77"/>
      <c r="D16" s="7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7"/>
      <c r="C17" s="77"/>
      <c r="D17" s="77"/>
    </row>
    <row r="18" spans="2:4">
      <c r="B18" s="77"/>
      <c r="C18" s="77"/>
      <c r="D18" s="77"/>
    </row>
    <row r="19" spans="2:4">
      <c r="B19" s="77"/>
      <c r="C19" s="77"/>
      <c r="D19" s="77"/>
    </row>
    <row r="20" spans="2:4">
      <c r="B20" s="77"/>
      <c r="C20" s="77"/>
      <c r="D20" s="77"/>
    </row>
    <row r="21" spans="2:4">
      <c r="B21" s="77"/>
      <c r="C21" s="77"/>
      <c r="D21" s="77"/>
    </row>
    <row r="22" spans="2:4">
      <c r="B22" s="77"/>
      <c r="C22" s="77"/>
      <c r="D22" s="77"/>
    </row>
    <row r="23" spans="2:4">
      <c r="B23" s="77"/>
      <c r="C23" s="77"/>
      <c r="D23" s="77"/>
    </row>
    <row r="24" spans="2:4">
      <c r="B24" s="77"/>
      <c r="C24" s="77"/>
      <c r="D24" s="77"/>
    </row>
    <row r="25" spans="2:4">
      <c r="B25" s="77"/>
      <c r="C25" s="77"/>
      <c r="D25" s="77"/>
    </row>
    <row r="26" spans="2:4">
      <c r="B26" s="77"/>
      <c r="C26" s="77"/>
      <c r="D26" s="77"/>
    </row>
    <row r="27" spans="2:4">
      <c r="B27" s="77"/>
      <c r="C27" s="77"/>
      <c r="D27" s="77"/>
    </row>
    <row r="28" spans="2:4">
      <c r="B28" s="77"/>
      <c r="C28" s="77"/>
      <c r="D28" s="77"/>
    </row>
    <row r="29" spans="2:4">
      <c r="B29" s="77"/>
      <c r="C29" s="77"/>
      <c r="D29" s="77"/>
    </row>
    <row r="30" spans="2:4">
      <c r="B30" s="77"/>
      <c r="C30" s="77"/>
      <c r="D30" s="77"/>
    </row>
    <row r="31" spans="2:4">
      <c r="B31" s="77"/>
      <c r="C31" s="77"/>
      <c r="D31" s="77"/>
    </row>
    <row r="32" spans="2:4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5:C1048576 AH28:XFD29 D1:XFD27 D30:XFD1048576 D28:AF29 A1:A1048576 B1:B11 B16:B1048576 B1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156</v>
      </c>
      <c r="C1" s="76" t="s" vm="1">
        <v>221</v>
      </c>
    </row>
    <row r="2" spans="2:18">
      <c r="B2" s="56" t="s">
        <v>155</v>
      </c>
      <c r="C2" s="76" t="s">
        <v>222</v>
      </c>
    </row>
    <row r="3" spans="2:18">
      <c r="B3" s="56" t="s">
        <v>157</v>
      </c>
      <c r="C3" s="76" t="s">
        <v>223</v>
      </c>
    </row>
    <row r="4" spans="2:18">
      <c r="B4" s="56" t="s">
        <v>158</v>
      </c>
      <c r="C4" s="76">
        <v>2143</v>
      </c>
    </row>
    <row r="6" spans="2:18" ht="26.25" customHeight="1">
      <c r="B6" s="159" t="s">
        <v>196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2" t="s">
        <v>93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79</v>
      </c>
      <c r="H7" s="30" t="s">
        <v>18</v>
      </c>
      <c r="I7" s="30" t="s">
        <v>78</v>
      </c>
      <c r="J7" s="30" t="s">
        <v>17</v>
      </c>
      <c r="K7" s="30" t="s">
        <v>194</v>
      </c>
      <c r="L7" s="30" t="s">
        <v>212</v>
      </c>
      <c r="M7" s="30" t="s">
        <v>195</v>
      </c>
      <c r="N7" s="30" t="s">
        <v>39</v>
      </c>
      <c r="O7" s="30" t="s">
        <v>159</v>
      </c>
      <c r="P7" s="31" t="s">
        <v>161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216</v>
      </c>
      <c r="M8" s="32" t="s">
        <v>210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89" t="s">
        <v>220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89" t="s">
        <v>89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89" t="s">
        <v>205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89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5:B23 B1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30" t="s">
        <v>156</v>
      </c>
      <c r="C1" s="131" t="s" vm="1">
        <v>221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2:13">
      <c r="B2" s="130" t="s">
        <v>155</v>
      </c>
      <c r="C2" s="131" t="s">
        <v>222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2:13">
      <c r="B3" s="130" t="s">
        <v>157</v>
      </c>
      <c r="C3" s="131" t="s">
        <v>223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2:13">
      <c r="B4" s="130" t="s">
        <v>158</v>
      </c>
      <c r="C4" s="131">
        <v>2143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6" spans="2:13" ht="26.25" customHeight="1">
      <c r="B6" s="148" t="s">
        <v>185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19"/>
    </row>
    <row r="7" spans="2:13" s="3" customFormat="1" ht="63">
      <c r="B7" s="124" t="s">
        <v>92</v>
      </c>
      <c r="C7" s="125" t="s">
        <v>30</v>
      </c>
      <c r="D7" s="125" t="s">
        <v>94</v>
      </c>
      <c r="E7" s="125" t="s">
        <v>15</v>
      </c>
      <c r="F7" s="125" t="s">
        <v>42</v>
      </c>
      <c r="G7" s="125" t="s">
        <v>78</v>
      </c>
      <c r="H7" s="125" t="s">
        <v>17</v>
      </c>
      <c r="I7" s="125" t="s">
        <v>19</v>
      </c>
      <c r="J7" s="125" t="s">
        <v>40</v>
      </c>
      <c r="K7" s="125" t="s">
        <v>159</v>
      </c>
      <c r="L7" s="125" t="s">
        <v>160</v>
      </c>
      <c r="M7" s="120"/>
    </row>
    <row r="8" spans="2:13" s="3" customFormat="1" ht="28.5" customHeight="1">
      <c r="B8" s="126"/>
      <c r="C8" s="127"/>
      <c r="D8" s="127"/>
      <c r="E8" s="127"/>
      <c r="F8" s="127"/>
      <c r="G8" s="127"/>
      <c r="H8" s="127" t="s">
        <v>20</v>
      </c>
      <c r="I8" s="127" t="s">
        <v>20</v>
      </c>
      <c r="J8" s="127" t="s">
        <v>210</v>
      </c>
      <c r="K8" s="127" t="s">
        <v>20</v>
      </c>
      <c r="L8" s="127" t="s">
        <v>20</v>
      </c>
      <c r="M8" s="122"/>
    </row>
    <row r="9" spans="2:13" s="4" customFormat="1" ht="18" customHeight="1">
      <c r="B9" s="128"/>
      <c r="C9" s="129" t="s">
        <v>1</v>
      </c>
      <c r="D9" s="129" t="s">
        <v>2</v>
      </c>
      <c r="E9" s="129" t="s">
        <v>3</v>
      </c>
      <c r="F9" s="129" t="s">
        <v>4</v>
      </c>
      <c r="G9" s="129" t="s">
        <v>5</v>
      </c>
      <c r="H9" s="129" t="s">
        <v>6</v>
      </c>
      <c r="I9" s="129" t="s">
        <v>7</v>
      </c>
      <c r="J9" s="129" t="s">
        <v>8</v>
      </c>
      <c r="K9" s="129" t="s">
        <v>9</v>
      </c>
      <c r="L9" s="129" t="s">
        <v>10</v>
      </c>
      <c r="M9" s="123"/>
    </row>
    <row r="10" spans="2:13" s="4" customFormat="1" ht="18" customHeight="1">
      <c r="B10" s="141" t="s">
        <v>29</v>
      </c>
      <c r="C10" s="142"/>
      <c r="D10" s="142"/>
      <c r="E10" s="142"/>
      <c r="F10" s="142"/>
      <c r="G10" s="142"/>
      <c r="H10" s="142"/>
      <c r="I10" s="142"/>
      <c r="J10" s="143">
        <v>5048.8612199999998</v>
      </c>
      <c r="K10" s="144">
        <v>1</v>
      </c>
      <c r="L10" s="144">
        <v>7.7043301653477655E-2</v>
      </c>
      <c r="M10" s="123"/>
    </row>
    <row r="11" spans="2:13">
      <c r="B11" s="141" t="s">
        <v>204</v>
      </c>
      <c r="C11" s="142"/>
      <c r="D11" s="142"/>
      <c r="E11" s="142"/>
      <c r="F11" s="142"/>
      <c r="G11" s="142"/>
      <c r="H11" s="142"/>
      <c r="I11" s="142"/>
      <c r="J11" s="143">
        <v>5048.8612199999998</v>
      </c>
      <c r="K11" s="144">
        <v>1</v>
      </c>
      <c r="L11" s="144">
        <v>7.7043301653477655E-2</v>
      </c>
      <c r="M11" s="119"/>
    </row>
    <row r="12" spans="2:13">
      <c r="B12" s="141" t="s">
        <v>28</v>
      </c>
      <c r="C12" s="142"/>
      <c r="D12" s="142"/>
      <c r="E12" s="142"/>
      <c r="F12" s="142"/>
      <c r="G12" s="142"/>
      <c r="H12" s="142"/>
      <c r="I12" s="142"/>
      <c r="J12" s="143">
        <v>5048.8612199999998</v>
      </c>
      <c r="K12" s="144">
        <v>1</v>
      </c>
      <c r="L12" s="144">
        <v>7.7043301653477655E-2</v>
      </c>
      <c r="M12" s="119"/>
    </row>
    <row r="13" spans="2:13">
      <c r="B13" s="140" t="s">
        <v>354</v>
      </c>
      <c r="C13" s="133" t="s">
        <v>355</v>
      </c>
      <c r="D13" s="133">
        <v>10</v>
      </c>
      <c r="E13" s="133" t="s">
        <v>356</v>
      </c>
      <c r="F13" s="133" t="s">
        <v>139</v>
      </c>
      <c r="G13" s="137" t="s">
        <v>141</v>
      </c>
      <c r="H13" s="138">
        <v>0</v>
      </c>
      <c r="I13" s="133"/>
      <c r="J13" s="135">
        <v>5003.0108300000002</v>
      </c>
      <c r="K13" s="136">
        <v>0.99091866700190279</v>
      </c>
      <c r="L13" s="136">
        <v>7.6343645775889563E-2</v>
      </c>
      <c r="M13" s="119"/>
    </row>
    <row r="14" spans="2:13">
      <c r="B14" s="140" t="s">
        <v>357</v>
      </c>
      <c r="C14" s="133" t="s">
        <v>358</v>
      </c>
      <c r="D14" s="133">
        <v>26</v>
      </c>
      <c r="E14" s="133" t="s">
        <v>359</v>
      </c>
      <c r="F14" s="133" t="s">
        <v>139</v>
      </c>
      <c r="G14" s="137" t="s">
        <v>141</v>
      </c>
      <c r="H14" s="138">
        <v>0</v>
      </c>
      <c r="I14" s="133"/>
      <c r="J14" s="135">
        <v>45.850389999999997</v>
      </c>
      <c r="K14" s="136">
        <v>9.0813329980973419E-3</v>
      </c>
      <c r="L14" s="136">
        <v>6.9965587758809408E-4</v>
      </c>
      <c r="M14" s="119"/>
    </row>
    <row r="15" spans="2:13">
      <c r="B15" s="134"/>
      <c r="C15" s="133"/>
      <c r="D15" s="133"/>
      <c r="E15" s="133"/>
      <c r="F15" s="133"/>
      <c r="G15" s="133"/>
      <c r="H15" s="133"/>
      <c r="I15" s="133"/>
      <c r="J15" s="133"/>
      <c r="K15" s="136"/>
      <c r="L15" s="133"/>
      <c r="M15" s="119"/>
    </row>
    <row r="16" spans="2:13"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19"/>
    </row>
    <row r="17" spans="2:12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</row>
    <row r="18" spans="2:12">
      <c r="B18" s="139" t="s">
        <v>220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</row>
    <row r="19" spans="2:12">
      <c r="B19" s="139" t="s">
        <v>89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</row>
    <row r="20" spans="2:12">
      <c r="B20" s="139" t="s">
        <v>205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</row>
    <row r="21" spans="2:12">
      <c r="B21" s="139" t="s">
        <v>215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</row>
    <row r="22" spans="2:12"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</row>
    <row r="23" spans="2:12"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</row>
    <row r="24" spans="2:12"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</row>
    <row r="25" spans="2:12"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</row>
    <row r="26" spans="2:12"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</row>
    <row r="27" spans="2:12"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</row>
    <row r="28" spans="2:12"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</row>
    <row r="29" spans="2:12"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</row>
    <row r="30" spans="2:12"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</row>
    <row r="31" spans="2:12"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</row>
    <row r="32" spans="2:12"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2:12"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</row>
    <row r="34" spans="2:12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</row>
    <row r="35" spans="2:12"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</row>
    <row r="36" spans="2:12"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</row>
    <row r="37" spans="2:12"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</row>
    <row r="38" spans="2:12"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</row>
    <row r="39" spans="2:12"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</row>
    <row r="40" spans="2:12"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</row>
    <row r="41" spans="2:12"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</row>
    <row r="42" spans="2:12"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</row>
    <row r="43" spans="2:12"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</row>
    <row r="44" spans="2:12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</row>
    <row r="45" spans="2:12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</row>
    <row r="46" spans="2:12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</row>
    <row r="47" spans="2:12"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</row>
    <row r="48" spans="2:12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</row>
    <row r="49" spans="2:12"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</row>
    <row r="50" spans="2:12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</row>
    <row r="51" spans="2:12"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</row>
    <row r="52" spans="2:12"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</row>
    <row r="53" spans="2:12"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</row>
    <row r="54" spans="2:12"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</row>
    <row r="55" spans="2:12"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</row>
    <row r="56" spans="2:12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</row>
    <row r="57" spans="2:12"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</row>
    <row r="58" spans="2:12"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</row>
    <row r="59" spans="2:12"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</row>
    <row r="60" spans="2:12"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</row>
    <row r="61" spans="2:12"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</row>
    <row r="62" spans="2:12"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</row>
    <row r="63" spans="2:12"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</row>
    <row r="64" spans="2:12"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</row>
    <row r="65" spans="2:12"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</row>
    <row r="66" spans="2:12"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</row>
    <row r="67" spans="2:12"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</row>
    <row r="68" spans="2:12"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2:12"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</row>
    <row r="70" spans="2:12"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</row>
    <row r="71" spans="2:12"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</row>
    <row r="72" spans="2:12"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</row>
    <row r="73" spans="2:12"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</row>
    <row r="74" spans="2:12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</row>
    <row r="75" spans="2:12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</row>
    <row r="76" spans="2:12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2:12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</row>
    <row r="78" spans="2:12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</row>
    <row r="79" spans="2:12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</row>
    <row r="80" spans="2:12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</row>
    <row r="81" spans="2:12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</row>
    <row r="82" spans="2:12"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</row>
    <row r="83" spans="2:12"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</row>
    <row r="84" spans="2:12"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</row>
    <row r="85" spans="2:12"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</row>
    <row r="86" spans="2:12"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</row>
    <row r="87" spans="2:12"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</row>
    <row r="88" spans="2:12"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</row>
    <row r="89" spans="2:12"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</row>
    <row r="90" spans="2:12"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</row>
    <row r="91" spans="2:12"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</row>
    <row r="92" spans="2:12"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</row>
    <row r="93" spans="2:12"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</row>
    <row r="94" spans="2:12"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</row>
    <row r="95" spans="2:12"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</row>
    <row r="96" spans="2:12"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</row>
    <row r="97" spans="2:12"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</row>
    <row r="98" spans="2:12"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</row>
    <row r="99" spans="2:12"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</row>
    <row r="100" spans="2:12"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</row>
    <row r="101" spans="2:12"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</row>
    <row r="102" spans="2:12"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</row>
    <row r="103" spans="2:12"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</row>
    <row r="104" spans="2:12"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</row>
    <row r="105" spans="2:12"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</row>
    <row r="106" spans="2:12"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</row>
    <row r="107" spans="2:12"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</row>
    <row r="108" spans="2:12"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</row>
    <row r="109" spans="2:12"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</row>
    <row r="110" spans="2:12"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</row>
    <row r="111" spans="2:12"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</row>
    <row r="112" spans="2:12"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</row>
    <row r="113" spans="2:12"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</row>
    <row r="114" spans="2:12"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</row>
    <row r="115" spans="2:12">
      <c r="B115" s="119"/>
      <c r="C115" s="119"/>
      <c r="D115" s="120"/>
      <c r="E115" s="119"/>
      <c r="F115" s="119"/>
      <c r="G115" s="119"/>
      <c r="H115" s="119"/>
      <c r="I115" s="119"/>
      <c r="J115" s="119"/>
      <c r="K115" s="119"/>
      <c r="L115" s="119"/>
    </row>
    <row r="116" spans="2:12">
      <c r="B116" s="119"/>
      <c r="C116" s="119"/>
      <c r="D116" s="120"/>
      <c r="E116" s="119"/>
      <c r="F116" s="119"/>
      <c r="G116" s="119"/>
      <c r="H116" s="119"/>
      <c r="I116" s="119"/>
      <c r="J116" s="119"/>
      <c r="K116" s="119"/>
      <c r="L116" s="119"/>
    </row>
    <row r="117" spans="2:12">
      <c r="B117" s="119"/>
      <c r="C117" s="119"/>
      <c r="D117" s="120"/>
      <c r="E117" s="119"/>
      <c r="F117" s="119"/>
      <c r="G117" s="119"/>
      <c r="H117" s="119"/>
      <c r="I117" s="119"/>
      <c r="J117" s="119"/>
      <c r="K117" s="119"/>
      <c r="L117" s="119"/>
    </row>
    <row r="118" spans="2:12">
      <c r="B118" s="119"/>
      <c r="C118" s="119"/>
      <c r="D118" s="120"/>
      <c r="E118" s="119"/>
      <c r="F118" s="119"/>
      <c r="G118" s="119"/>
      <c r="H118" s="119"/>
      <c r="I118" s="119"/>
      <c r="J118" s="119"/>
      <c r="K118" s="119"/>
      <c r="L118" s="119"/>
    </row>
    <row r="119" spans="2:12">
      <c r="B119" s="119"/>
      <c r="C119" s="119"/>
      <c r="D119" s="120"/>
      <c r="E119" s="119"/>
      <c r="F119" s="119"/>
      <c r="G119" s="119"/>
      <c r="H119" s="119"/>
      <c r="I119" s="119"/>
      <c r="J119" s="119"/>
      <c r="K119" s="119"/>
      <c r="L119" s="119"/>
    </row>
    <row r="120" spans="2:12">
      <c r="B120" s="119"/>
      <c r="C120" s="119"/>
      <c r="D120" s="120"/>
      <c r="E120" s="119"/>
      <c r="F120" s="119"/>
      <c r="G120" s="119"/>
      <c r="H120" s="119"/>
      <c r="I120" s="119"/>
      <c r="J120" s="119"/>
      <c r="K120" s="119"/>
      <c r="L120" s="119"/>
    </row>
    <row r="121" spans="2:12">
      <c r="B121" s="119"/>
      <c r="C121" s="119"/>
      <c r="D121" s="120"/>
      <c r="E121" s="119"/>
      <c r="F121" s="119"/>
      <c r="G121" s="119"/>
      <c r="H121" s="119"/>
      <c r="I121" s="119"/>
      <c r="J121" s="119"/>
      <c r="K121" s="119"/>
      <c r="L121" s="119"/>
    </row>
    <row r="122" spans="2:12">
      <c r="B122" s="119"/>
      <c r="C122" s="119"/>
      <c r="D122" s="120"/>
      <c r="E122" s="119"/>
      <c r="F122" s="119"/>
      <c r="G122" s="119"/>
      <c r="H122" s="119"/>
      <c r="I122" s="119"/>
      <c r="J122" s="119"/>
      <c r="K122" s="119"/>
      <c r="L122" s="119"/>
    </row>
    <row r="123" spans="2:12">
      <c r="B123" s="119"/>
      <c r="C123" s="119"/>
      <c r="D123" s="120"/>
      <c r="E123" s="119"/>
      <c r="F123" s="119"/>
      <c r="G123" s="119"/>
      <c r="H123" s="119"/>
      <c r="I123" s="119"/>
      <c r="J123" s="119"/>
      <c r="K123" s="119"/>
      <c r="L123" s="119"/>
    </row>
    <row r="124" spans="2:12">
      <c r="B124" s="119"/>
      <c r="C124" s="119"/>
      <c r="D124" s="120"/>
      <c r="E124" s="119"/>
      <c r="F124" s="119"/>
      <c r="G124" s="119"/>
      <c r="H124" s="119"/>
      <c r="I124" s="119"/>
      <c r="J124" s="119"/>
      <c r="K124" s="119"/>
      <c r="L124" s="119"/>
    </row>
    <row r="125" spans="2:12">
      <c r="B125" s="119"/>
      <c r="C125" s="119"/>
      <c r="D125" s="120"/>
      <c r="E125" s="119"/>
      <c r="F125" s="119"/>
      <c r="G125" s="119"/>
      <c r="H125" s="119"/>
      <c r="I125" s="119"/>
      <c r="J125" s="119"/>
      <c r="K125" s="119"/>
      <c r="L125" s="119"/>
    </row>
    <row r="126" spans="2:12">
      <c r="B126" s="119"/>
      <c r="C126" s="119"/>
      <c r="D126" s="120"/>
      <c r="E126" s="119"/>
      <c r="F126" s="119"/>
      <c r="G126" s="119"/>
      <c r="H126" s="119"/>
      <c r="I126" s="119"/>
      <c r="J126" s="119"/>
      <c r="K126" s="119"/>
      <c r="L126" s="119"/>
    </row>
    <row r="127" spans="2:12">
      <c r="B127" s="119"/>
      <c r="C127" s="119"/>
      <c r="D127" s="120"/>
      <c r="E127" s="119"/>
      <c r="F127" s="119"/>
      <c r="G127" s="119"/>
      <c r="H127" s="119"/>
      <c r="I127" s="119"/>
      <c r="J127" s="119"/>
      <c r="K127" s="119"/>
      <c r="L127" s="119"/>
    </row>
    <row r="128" spans="2:12">
      <c r="B128" s="119"/>
      <c r="C128" s="119"/>
      <c r="D128" s="120"/>
      <c r="E128" s="119"/>
      <c r="F128" s="119"/>
      <c r="G128" s="119"/>
      <c r="H128" s="119"/>
      <c r="I128" s="119"/>
      <c r="J128" s="119"/>
      <c r="K128" s="119"/>
      <c r="L128" s="119"/>
    </row>
    <row r="129" spans="4:4">
      <c r="D129" s="120"/>
    </row>
    <row r="130" spans="4:4">
      <c r="D130" s="120"/>
    </row>
    <row r="131" spans="4:4">
      <c r="D131" s="120"/>
    </row>
    <row r="132" spans="4:4">
      <c r="D132" s="120"/>
    </row>
    <row r="133" spans="4:4">
      <c r="D133" s="120"/>
    </row>
    <row r="134" spans="4:4">
      <c r="D134" s="120"/>
    </row>
    <row r="135" spans="4:4">
      <c r="D135" s="120"/>
    </row>
    <row r="136" spans="4:4">
      <c r="D136" s="120"/>
    </row>
    <row r="137" spans="4:4">
      <c r="D137" s="120"/>
    </row>
    <row r="138" spans="4:4">
      <c r="D138" s="120"/>
    </row>
    <row r="139" spans="4:4">
      <c r="D139" s="120"/>
    </row>
    <row r="140" spans="4:4">
      <c r="D140" s="120"/>
    </row>
    <row r="141" spans="4:4">
      <c r="D141" s="120"/>
    </row>
    <row r="142" spans="4:4">
      <c r="D142" s="120"/>
    </row>
    <row r="143" spans="4:4">
      <c r="D143" s="120"/>
    </row>
    <row r="144" spans="4:4">
      <c r="D144" s="120"/>
    </row>
    <row r="145" spans="4:4">
      <c r="D145" s="120"/>
    </row>
    <row r="146" spans="4:4">
      <c r="D146" s="120"/>
    </row>
    <row r="147" spans="4:4">
      <c r="D147" s="120"/>
    </row>
    <row r="148" spans="4:4">
      <c r="D148" s="120"/>
    </row>
    <row r="149" spans="4:4">
      <c r="D149" s="120"/>
    </row>
    <row r="150" spans="4:4">
      <c r="D150" s="120"/>
    </row>
    <row r="151" spans="4:4">
      <c r="D151" s="120"/>
    </row>
    <row r="152" spans="4:4">
      <c r="D152" s="120"/>
    </row>
    <row r="153" spans="4:4">
      <c r="D153" s="120"/>
    </row>
    <row r="154" spans="4:4">
      <c r="D154" s="120"/>
    </row>
    <row r="155" spans="4:4">
      <c r="D155" s="120"/>
    </row>
    <row r="156" spans="4:4">
      <c r="D156" s="120"/>
    </row>
    <row r="157" spans="4:4">
      <c r="D157" s="120"/>
    </row>
    <row r="158" spans="4:4">
      <c r="D158" s="120"/>
    </row>
    <row r="159" spans="4:4">
      <c r="D159" s="120"/>
    </row>
    <row r="160" spans="4:4">
      <c r="D160" s="120"/>
    </row>
    <row r="161" spans="4:4">
      <c r="D161" s="120"/>
    </row>
    <row r="162" spans="4:4">
      <c r="D162" s="120"/>
    </row>
    <row r="163" spans="4:4">
      <c r="D163" s="120"/>
    </row>
    <row r="164" spans="4:4">
      <c r="D164" s="120"/>
    </row>
    <row r="165" spans="4:4">
      <c r="D165" s="120"/>
    </row>
    <row r="166" spans="4:4">
      <c r="D166" s="120"/>
    </row>
    <row r="167" spans="4:4">
      <c r="D167" s="120"/>
    </row>
    <row r="168" spans="4:4">
      <c r="D168" s="120"/>
    </row>
    <row r="169" spans="4:4">
      <c r="D169" s="120"/>
    </row>
    <row r="170" spans="4:4">
      <c r="D170" s="120"/>
    </row>
    <row r="171" spans="4:4">
      <c r="D171" s="120"/>
    </row>
    <row r="172" spans="4:4">
      <c r="D172" s="120"/>
    </row>
    <row r="173" spans="4:4">
      <c r="D173" s="120"/>
    </row>
    <row r="174" spans="4:4">
      <c r="D174" s="120"/>
    </row>
    <row r="175" spans="4:4">
      <c r="D175" s="120"/>
    </row>
    <row r="176" spans="4:4">
      <c r="D176" s="120"/>
    </row>
    <row r="177" spans="4:4">
      <c r="D177" s="120"/>
    </row>
    <row r="178" spans="4:4">
      <c r="D178" s="120"/>
    </row>
    <row r="179" spans="4:4">
      <c r="D179" s="120"/>
    </row>
    <row r="180" spans="4:4">
      <c r="D180" s="120"/>
    </row>
    <row r="181" spans="4:4">
      <c r="D181" s="120"/>
    </row>
    <row r="182" spans="4:4">
      <c r="D182" s="120"/>
    </row>
    <row r="183" spans="4:4">
      <c r="D183" s="120"/>
    </row>
    <row r="184" spans="4:4">
      <c r="D184" s="120"/>
    </row>
    <row r="185" spans="4:4">
      <c r="D185" s="120"/>
    </row>
    <row r="186" spans="4:4">
      <c r="D186" s="120"/>
    </row>
    <row r="187" spans="4:4">
      <c r="D187" s="120"/>
    </row>
    <row r="188" spans="4:4">
      <c r="D188" s="120"/>
    </row>
    <row r="189" spans="4:4">
      <c r="D189" s="120"/>
    </row>
    <row r="190" spans="4:4">
      <c r="D190" s="120"/>
    </row>
    <row r="191" spans="4:4">
      <c r="D191" s="120"/>
    </row>
    <row r="192" spans="4:4">
      <c r="D192" s="120"/>
    </row>
    <row r="193" spans="4:4">
      <c r="D193" s="120"/>
    </row>
    <row r="194" spans="4:4">
      <c r="D194" s="120"/>
    </row>
    <row r="195" spans="4:4">
      <c r="D195" s="120"/>
    </row>
    <row r="196" spans="4:4">
      <c r="D196" s="120"/>
    </row>
    <row r="197" spans="4:4">
      <c r="D197" s="120"/>
    </row>
    <row r="198" spans="4:4">
      <c r="D198" s="120"/>
    </row>
    <row r="199" spans="4:4">
      <c r="D199" s="120"/>
    </row>
    <row r="200" spans="4:4">
      <c r="D200" s="120"/>
    </row>
    <row r="201" spans="4:4">
      <c r="D201" s="120"/>
    </row>
    <row r="202" spans="4:4">
      <c r="D202" s="120"/>
    </row>
    <row r="203" spans="4:4">
      <c r="D203" s="120"/>
    </row>
    <row r="204" spans="4:4">
      <c r="D204" s="120"/>
    </row>
    <row r="205" spans="4:4">
      <c r="D205" s="120"/>
    </row>
    <row r="206" spans="4:4">
      <c r="D206" s="120"/>
    </row>
    <row r="207" spans="4:4">
      <c r="D207" s="120"/>
    </row>
    <row r="208" spans="4:4">
      <c r="D208" s="120"/>
    </row>
    <row r="209" spans="4:4">
      <c r="D209" s="120"/>
    </row>
    <row r="210" spans="4:4">
      <c r="D210" s="120"/>
    </row>
    <row r="211" spans="4:4">
      <c r="D211" s="120"/>
    </row>
    <row r="212" spans="4:4">
      <c r="D212" s="120"/>
    </row>
    <row r="213" spans="4:4">
      <c r="D213" s="120"/>
    </row>
    <row r="214" spans="4:4">
      <c r="D214" s="120"/>
    </row>
    <row r="215" spans="4:4">
      <c r="D215" s="120"/>
    </row>
    <row r="216" spans="4:4">
      <c r="D216" s="120"/>
    </row>
    <row r="217" spans="4:4">
      <c r="D217" s="120"/>
    </row>
    <row r="218" spans="4:4">
      <c r="D218" s="120"/>
    </row>
    <row r="219" spans="4:4">
      <c r="D219" s="120"/>
    </row>
    <row r="220" spans="4:4">
      <c r="D220" s="120"/>
    </row>
    <row r="221" spans="4:4">
      <c r="D221" s="120"/>
    </row>
    <row r="222" spans="4:4">
      <c r="D222" s="120"/>
    </row>
    <row r="223" spans="4:4">
      <c r="D223" s="120"/>
    </row>
    <row r="224" spans="4:4">
      <c r="D224" s="120"/>
    </row>
    <row r="225" spans="4:4">
      <c r="D225" s="120"/>
    </row>
    <row r="226" spans="4:4">
      <c r="D226" s="120"/>
    </row>
    <row r="227" spans="4:4">
      <c r="D227" s="120"/>
    </row>
    <row r="228" spans="4:4">
      <c r="D228" s="120"/>
    </row>
    <row r="229" spans="4:4">
      <c r="D229" s="120"/>
    </row>
    <row r="230" spans="4:4">
      <c r="D230" s="120"/>
    </row>
    <row r="231" spans="4:4">
      <c r="D231" s="120"/>
    </row>
    <row r="232" spans="4:4">
      <c r="D232" s="120"/>
    </row>
    <row r="233" spans="4:4">
      <c r="D233" s="120"/>
    </row>
    <row r="234" spans="4:4">
      <c r="D234" s="120"/>
    </row>
    <row r="235" spans="4:4">
      <c r="D235" s="120"/>
    </row>
    <row r="236" spans="4:4">
      <c r="D236" s="120"/>
    </row>
    <row r="237" spans="4:4">
      <c r="D237" s="120"/>
    </row>
    <row r="238" spans="4:4">
      <c r="D238" s="120"/>
    </row>
    <row r="239" spans="4:4">
      <c r="D239" s="120"/>
    </row>
    <row r="240" spans="4:4">
      <c r="D240" s="120"/>
    </row>
    <row r="241" spans="4:4">
      <c r="D241" s="120"/>
    </row>
    <row r="242" spans="4:4">
      <c r="D242" s="120"/>
    </row>
    <row r="243" spans="4:4">
      <c r="D243" s="120"/>
    </row>
    <row r="244" spans="4:4">
      <c r="D244" s="120"/>
    </row>
    <row r="245" spans="4:4">
      <c r="D245" s="120"/>
    </row>
    <row r="246" spans="4:4">
      <c r="D246" s="120"/>
    </row>
    <row r="247" spans="4:4">
      <c r="D247" s="120"/>
    </row>
    <row r="248" spans="4:4">
      <c r="D248" s="120"/>
    </row>
    <row r="249" spans="4:4">
      <c r="D249" s="120"/>
    </row>
    <row r="250" spans="4:4">
      <c r="D250" s="120"/>
    </row>
    <row r="251" spans="4:4">
      <c r="D251" s="120"/>
    </row>
    <row r="252" spans="4:4">
      <c r="D252" s="120"/>
    </row>
    <row r="253" spans="4:4">
      <c r="D253" s="120"/>
    </row>
    <row r="254" spans="4:4">
      <c r="D254" s="120"/>
    </row>
    <row r="255" spans="4:4">
      <c r="D255" s="120"/>
    </row>
    <row r="256" spans="4:4">
      <c r="D256" s="120"/>
    </row>
    <row r="257" spans="4:4">
      <c r="D257" s="120"/>
    </row>
    <row r="258" spans="4:4">
      <c r="D258" s="120"/>
    </row>
    <row r="259" spans="4:4">
      <c r="D259" s="120"/>
    </row>
    <row r="260" spans="4:4">
      <c r="D260" s="120"/>
    </row>
    <row r="261" spans="4:4">
      <c r="D261" s="120"/>
    </row>
    <row r="262" spans="4:4">
      <c r="D262" s="120"/>
    </row>
    <row r="263" spans="4:4">
      <c r="D263" s="120"/>
    </row>
    <row r="264" spans="4:4">
      <c r="D264" s="120"/>
    </row>
    <row r="265" spans="4:4">
      <c r="D265" s="120"/>
    </row>
    <row r="266" spans="4:4">
      <c r="D266" s="120"/>
    </row>
    <row r="267" spans="4:4">
      <c r="D267" s="120"/>
    </row>
    <row r="268" spans="4:4">
      <c r="D268" s="120"/>
    </row>
    <row r="269" spans="4:4">
      <c r="D269" s="120"/>
    </row>
    <row r="270" spans="4:4">
      <c r="D270" s="120"/>
    </row>
    <row r="271" spans="4:4">
      <c r="D271" s="120"/>
    </row>
    <row r="272" spans="4:4">
      <c r="D272" s="120"/>
    </row>
    <row r="273" spans="4:4">
      <c r="D273" s="120"/>
    </row>
    <row r="274" spans="4:4">
      <c r="D274" s="120"/>
    </row>
    <row r="275" spans="4:4">
      <c r="D275" s="120"/>
    </row>
    <row r="276" spans="4:4">
      <c r="D276" s="120"/>
    </row>
    <row r="277" spans="4:4">
      <c r="D277" s="120"/>
    </row>
    <row r="278" spans="4:4">
      <c r="D278" s="120"/>
    </row>
    <row r="279" spans="4:4">
      <c r="D279" s="120"/>
    </row>
    <row r="280" spans="4:4">
      <c r="D280" s="120"/>
    </row>
    <row r="281" spans="4:4">
      <c r="D281" s="120"/>
    </row>
    <row r="282" spans="4:4">
      <c r="D282" s="120"/>
    </row>
    <row r="283" spans="4:4">
      <c r="D283" s="120"/>
    </row>
    <row r="284" spans="4:4">
      <c r="D284" s="120"/>
    </row>
    <row r="285" spans="4:4">
      <c r="D285" s="120"/>
    </row>
    <row r="286" spans="4:4">
      <c r="D286" s="120"/>
    </row>
    <row r="287" spans="4:4">
      <c r="D287" s="120"/>
    </row>
    <row r="288" spans="4:4">
      <c r="D288" s="120"/>
    </row>
    <row r="289" spans="4:4">
      <c r="D289" s="120"/>
    </row>
    <row r="290" spans="4:4">
      <c r="D290" s="120"/>
    </row>
    <row r="291" spans="4:4">
      <c r="D291" s="120"/>
    </row>
    <row r="292" spans="4:4">
      <c r="D292" s="120"/>
    </row>
    <row r="293" spans="4:4">
      <c r="D293" s="120"/>
    </row>
    <row r="294" spans="4:4">
      <c r="D294" s="120"/>
    </row>
    <row r="295" spans="4:4">
      <c r="D295" s="120"/>
    </row>
    <row r="296" spans="4:4">
      <c r="D296" s="120"/>
    </row>
    <row r="297" spans="4:4">
      <c r="D297" s="120"/>
    </row>
    <row r="298" spans="4:4">
      <c r="D298" s="120"/>
    </row>
    <row r="299" spans="4:4">
      <c r="D299" s="120"/>
    </row>
    <row r="300" spans="4:4">
      <c r="D300" s="120"/>
    </row>
    <row r="301" spans="4:4">
      <c r="D301" s="120"/>
    </row>
    <row r="302" spans="4:4">
      <c r="D302" s="120"/>
    </row>
    <row r="303" spans="4:4">
      <c r="D303" s="120"/>
    </row>
    <row r="304" spans="4:4">
      <c r="D304" s="120"/>
    </row>
    <row r="305" spans="4:4">
      <c r="D305" s="120"/>
    </row>
    <row r="306" spans="4:4">
      <c r="D306" s="120"/>
    </row>
    <row r="307" spans="4:4">
      <c r="D307" s="120"/>
    </row>
    <row r="308" spans="4:4">
      <c r="D308" s="120"/>
    </row>
    <row r="309" spans="4:4">
      <c r="D309" s="120"/>
    </row>
    <row r="310" spans="4:4">
      <c r="D310" s="120"/>
    </row>
    <row r="311" spans="4:4">
      <c r="D311" s="120"/>
    </row>
    <row r="312" spans="4:4">
      <c r="D312" s="120"/>
    </row>
    <row r="313" spans="4:4">
      <c r="D313" s="120"/>
    </row>
    <row r="314" spans="4:4">
      <c r="D314" s="120"/>
    </row>
    <row r="315" spans="4:4">
      <c r="D315" s="120"/>
    </row>
    <row r="316" spans="4:4">
      <c r="D316" s="120"/>
    </row>
    <row r="317" spans="4:4">
      <c r="D317" s="120"/>
    </row>
    <row r="318" spans="4:4">
      <c r="D318" s="120"/>
    </row>
    <row r="319" spans="4:4">
      <c r="D319" s="120"/>
    </row>
    <row r="320" spans="4:4">
      <c r="D320" s="120"/>
    </row>
    <row r="321" spans="4:4">
      <c r="D321" s="120"/>
    </row>
    <row r="322" spans="4:4">
      <c r="D322" s="120"/>
    </row>
    <row r="323" spans="4:4">
      <c r="D323" s="120"/>
    </row>
    <row r="324" spans="4:4">
      <c r="D324" s="120"/>
    </row>
    <row r="325" spans="4:4">
      <c r="D325" s="120"/>
    </row>
    <row r="326" spans="4:4">
      <c r="D326" s="120"/>
    </row>
    <row r="327" spans="4:4">
      <c r="D327" s="120"/>
    </row>
    <row r="328" spans="4:4">
      <c r="D328" s="120"/>
    </row>
    <row r="329" spans="4:4">
      <c r="D329" s="120"/>
    </row>
    <row r="330" spans="4:4">
      <c r="D330" s="120"/>
    </row>
    <row r="331" spans="4:4">
      <c r="D331" s="120"/>
    </row>
    <row r="332" spans="4:4">
      <c r="D332" s="120"/>
    </row>
    <row r="333" spans="4:4">
      <c r="D333" s="120"/>
    </row>
    <row r="334" spans="4:4">
      <c r="D334" s="120"/>
    </row>
    <row r="335" spans="4:4">
      <c r="D335" s="120"/>
    </row>
    <row r="336" spans="4:4">
      <c r="D336" s="120"/>
    </row>
    <row r="337" spans="4:4">
      <c r="D337" s="120"/>
    </row>
    <row r="338" spans="4:4">
      <c r="D338" s="120"/>
    </row>
    <row r="339" spans="4:4">
      <c r="D339" s="120"/>
    </row>
    <row r="340" spans="4:4">
      <c r="D340" s="120"/>
    </row>
    <row r="341" spans="4:4">
      <c r="D341" s="120"/>
    </row>
    <row r="342" spans="4:4">
      <c r="D342" s="120"/>
    </row>
    <row r="343" spans="4:4">
      <c r="D343" s="120"/>
    </row>
    <row r="344" spans="4:4">
      <c r="D344" s="120"/>
    </row>
    <row r="345" spans="4:4">
      <c r="D345" s="120"/>
    </row>
    <row r="346" spans="4:4">
      <c r="D346" s="120"/>
    </row>
    <row r="347" spans="4:4">
      <c r="D347" s="120"/>
    </row>
    <row r="348" spans="4:4">
      <c r="D348" s="120"/>
    </row>
    <row r="349" spans="4:4">
      <c r="D349" s="120"/>
    </row>
    <row r="350" spans="4:4">
      <c r="D350" s="120"/>
    </row>
    <row r="351" spans="4:4">
      <c r="D351" s="120"/>
    </row>
    <row r="352" spans="4:4">
      <c r="D352" s="120"/>
    </row>
    <row r="353" spans="4:4">
      <c r="D353" s="120"/>
    </row>
    <row r="354" spans="4:4">
      <c r="D354" s="120"/>
    </row>
    <row r="355" spans="4:4">
      <c r="D355" s="120"/>
    </row>
    <row r="356" spans="4:4">
      <c r="D356" s="120"/>
    </row>
    <row r="357" spans="4:4">
      <c r="D357" s="120"/>
    </row>
    <row r="358" spans="4:4">
      <c r="D358" s="120"/>
    </row>
    <row r="359" spans="4:4">
      <c r="D359" s="120"/>
    </row>
    <row r="360" spans="4:4">
      <c r="D360" s="120"/>
    </row>
    <row r="361" spans="4:4">
      <c r="D361" s="120"/>
    </row>
    <row r="362" spans="4:4">
      <c r="D362" s="120"/>
    </row>
    <row r="363" spans="4:4">
      <c r="D363" s="120"/>
    </row>
    <row r="364" spans="4:4">
      <c r="D364" s="120"/>
    </row>
    <row r="365" spans="4:4">
      <c r="D365" s="120"/>
    </row>
    <row r="366" spans="4:4">
      <c r="D366" s="120"/>
    </row>
    <row r="367" spans="4:4">
      <c r="D367" s="120"/>
    </row>
    <row r="368" spans="4:4">
      <c r="D368" s="120"/>
    </row>
    <row r="369" spans="4:4">
      <c r="D369" s="120"/>
    </row>
    <row r="370" spans="4:4">
      <c r="D370" s="120"/>
    </row>
    <row r="371" spans="4:4">
      <c r="D371" s="120"/>
    </row>
    <row r="372" spans="4:4">
      <c r="D372" s="120"/>
    </row>
    <row r="373" spans="4:4">
      <c r="D373" s="120"/>
    </row>
    <row r="374" spans="4:4">
      <c r="D374" s="120"/>
    </row>
    <row r="375" spans="4:4">
      <c r="D375" s="120"/>
    </row>
    <row r="376" spans="4:4">
      <c r="D376" s="120"/>
    </row>
    <row r="377" spans="4:4">
      <c r="D377" s="120"/>
    </row>
    <row r="378" spans="4:4">
      <c r="D378" s="120"/>
    </row>
    <row r="379" spans="4:4">
      <c r="D379" s="120"/>
    </row>
    <row r="380" spans="4:4">
      <c r="D380" s="120"/>
    </row>
    <row r="381" spans="4:4">
      <c r="D381" s="120"/>
    </row>
    <row r="382" spans="4:4">
      <c r="D382" s="120"/>
    </row>
    <row r="383" spans="4:4">
      <c r="D383" s="120"/>
    </row>
    <row r="384" spans="4:4">
      <c r="D384" s="120"/>
    </row>
    <row r="385" spans="4:4">
      <c r="D385" s="120"/>
    </row>
    <row r="386" spans="4:4">
      <c r="D386" s="120"/>
    </row>
    <row r="387" spans="4:4">
      <c r="D387" s="120"/>
    </row>
    <row r="388" spans="4:4">
      <c r="D388" s="120"/>
    </row>
    <row r="389" spans="4:4">
      <c r="D389" s="120"/>
    </row>
    <row r="390" spans="4:4">
      <c r="D390" s="120"/>
    </row>
    <row r="391" spans="4:4">
      <c r="D391" s="120"/>
    </row>
    <row r="392" spans="4:4">
      <c r="D392" s="120"/>
    </row>
    <row r="393" spans="4:4">
      <c r="D393" s="120"/>
    </row>
    <row r="394" spans="4:4">
      <c r="D394" s="120"/>
    </row>
    <row r="395" spans="4:4">
      <c r="D395" s="120"/>
    </row>
    <row r="396" spans="4:4">
      <c r="D396" s="120"/>
    </row>
    <row r="397" spans="4:4">
      <c r="D397" s="120"/>
    </row>
    <row r="398" spans="4:4">
      <c r="D398" s="120"/>
    </row>
    <row r="399" spans="4:4">
      <c r="D399" s="120"/>
    </row>
    <row r="400" spans="4:4">
      <c r="D400" s="120"/>
    </row>
    <row r="401" spans="4:4">
      <c r="D401" s="120"/>
    </row>
    <row r="402" spans="4:4">
      <c r="D402" s="120"/>
    </row>
    <row r="403" spans="4:4">
      <c r="D403" s="120"/>
    </row>
    <row r="404" spans="4:4">
      <c r="D404" s="120"/>
    </row>
    <row r="405" spans="4:4">
      <c r="D405" s="120"/>
    </row>
    <row r="406" spans="4:4">
      <c r="D406" s="120"/>
    </row>
    <row r="407" spans="4:4">
      <c r="D407" s="120"/>
    </row>
    <row r="408" spans="4:4">
      <c r="D408" s="120"/>
    </row>
    <row r="409" spans="4:4">
      <c r="D409" s="120"/>
    </row>
    <row r="410" spans="4:4">
      <c r="D410" s="120"/>
    </row>
    <row r="411" spans="4:4">
      <c r="D411" s="120"/>
    </row>
    <row r="412" spans="4:4">
      <c r="D412" s="120"/>
    </row>
    <row r="413" spans="4:4">
      <c r="D413" s="120"/>
    </row>
    <row r="414" spans="4:4">
      <c r="D414" s="120"/>
    </row>
    <row r="415" spans="4:4">
      <c r="D415" s="120"/>
    </row>
    <row r="416" spans="4:4">
      <c r="D416" s="120"/>
    </row>
    <row r="417" spans="4:4">
      <c r="D417" s="120"/>
    </row>
    <row r="418" spans="4:4">
      <c r="D418" s="120"/>
    </row>
    <row r="419" spans="4:4">
      <c r="D419" s="120"/>
    </row>
    <row r="420" spans="4:4">
      <c r="D420" s="120"/>
    </row>
    <row r="421" spans="4:4">
      <c r="D421" s="120"/>
    </row>
    <row r="422" spans="4:4">
      <c r="D422" s="120"/>
    </row>
    <row r="423" spans="4:4">
      <c r="D423" s="120"/>
    </row>
    <row r="424" spans="4:4">
      <c r="D424" s="120"/>
    </row>
    <row r="425" spans="4:4">
      <c r="D425" s="120"/>
    </row>
    <row r="426" spans="4:4">
      <c r="D426" s="120"/>
    </row>
    <row r="427" spans="4:4">
      <c r="D427" s="120"/>
    </row>
    <row r="428" spans="4:4">
      <c r="D428" s="120"/>
    </row>
    <row r="429" spans="4:4">
      <c r="D429" s="120"/>
    </row>
    <row r="430" spans="4:4">
      <c r="D430" s="120"/>
    </row>
    <row r="431" spans="4:4">
      <c r="D431" s="120"/>
    </row>
    <row r="432" spans="4:4">
      <c r="D432" s="120"/>
    </row>
    <row r="433" spans="4:4">
      <c r="D433" s="120"/>
    </row>
    <row r="434" spans="4:4">
      <c r="D434" s="120"/>
    </row>
    <row r="435" spans="4:4">
      <c r="D435" s="120"/>
    </row>
    <row r="436" spans="4:4">
      <c r="D436" s="120"/>
    </row>
    <row r="437" spans="4:4">
      <c r="D437" s="120"/>
    </row>
    <row r="438" spans="4:4">
      <c r="D438" s="120"/>
    </row>
    <row r="439" spans="4:4">
      <c r="D439" s="120"/>
    </row>
    <row r="440" spans="4:4">
      <c r="D440" s="120"/>
    </row>
    <row r="441" spans="4:4">
      <c r="D441" s="120"/>
    </row>
    <row r="442" spans="4:4">
      <c r="D442" s="120"/>
    </row>
    <row r="443" spans="4:4">
      <c r="D443" s="120"/>
    </row>
    <row r="444" spans="4:4">
      <c r="D444" s="120"/>
    </row>
    <row r="445" spans="4:4">
      <c r="D445" s="120"/>
    </row>
    <row r="446" spans="4:4">
      <c r="D446" s="120"/>
    </row>
    <row r="447" spans="4:4">
      <c r="D447" s="120"/>
    </row>
    <row r="448" spans="4:4">
      <c r="D448" s="120"/>
    </row>
    <row r="449" spans="4:4">
      <c r="D449" s="120"/>
    </row>
    <row r="450" spans="4:4">
      <c r="D450" s="120"/>
    </row>
    <row r="451" spans="4:4">
      <c r="D451" s="120"/>
    </row>
    <row r="452" spans="4:4">
      <c r="D452" s="120"/>
    </row>
    <row r="453" spans="4:4">
      <c r="D453" s="120"/>
    </row>
    <row r="454" spans="4:4">
      <c r="D454" s="120"/>
    </row>
    <row r="455" spans="4:4">
      <c r="D455" s="120"/>
    </row>
    <row r="456" spans="4:4">
      <c r="D456" s="120"/>
    </row>
    <row r="457" spans="4:4">
      <c r="D457" s="120"/>
    </row>
    <row r="458" spans="4:4">
      <c r="D458" s="120"/>
    </row>
    <row r="459" spans="4:4">
      <c r="D459" s="120"/>
    </row>
    <row r="460" spans="4:4">
      <c r="D460" s="120"/>
    </row>
    <row r="461" spans="4:4">
      <c r="D461" s="120"/>
    </row>
    <row r="462" spans="4:4">
      <c r="D462" s="120"/>
    </row>
    <row r="463" spans="4:4">
      <c r="D463" s="120"/>
    </row>
    <row r="464" spans="4:4">
      <c r="D464" s="120"/>
    </row>
    <row r="465" spans="4:4">
      <c r="D465" s="120"/>
    </row>
    <row r="466" spans="4:4">
      <c r="D466" s="120"/>
    </row>
    <row r="467" spans="4:4">
      <c r="D467" s="120"/>
    </row>
    <row r="468" spans="4:4">
      <c r="D468" s="120"/>
    </row>
    <row r="469" spans="4:4">
      <c r="D469" s="120"/>
    </row>
    <row r="470" spans="4:4">
      <c r="D470" s="120"/>
    </row>
    <row r="471" spans="4:4">
      <c r="D471" s="120"/>
    </row>
    <row r="472" spans="4:4">
      <c r="D472" s="120"/>
    </row>
    <row r="473" spans="4:4">
      <c r="D473" s="120"/>
    </row>
    <row r="474" spans="4:4">
      <c r="D474" s="120"/>
    </row>
    <row r="475" spans="4:4">
      <c r="D475" s="120"/>
    </row>
    <row r="476" spans="4:4">
      <c r="D476" s="120"/>
    </row>
    <row r="477" spans="4:4">
      <c r="D477" s="120"/>
    </row>
    <row r="478" spans="4:4">
      <c r="D478" s="120"/>
    </row>
    <row r="479" spans="4:4">
      <c r="D479" s="120"/>
    </row>
    <row r="480" spans="4:4">
      <c r="D480" s="120"/>
    </row>
    <row r="481" spans="4:4">
      <c r="D481" s="120"/>
    </row>
    <row r="482" spans="4:4">
      <c r="D482" s="120"/>
    </row>
    <row r="483" spans="4:4">
      <c r="D483" s="120"/>
    </row>
    <row r="484" spans="4:4">
      <c r="D484" s="120"/>
    </row>
    <row r="485" spans="4:4">
      <c r="D485" s="120"/>
    </row>
    <row r="486" spans="4:4">
      <c r="D486" s="120"/>
    </row>
    <row r="487" spans="4:4">
      <c r="D487" s="120"/>
    </row>
    <row r="488" spans="4:4">
      <c r="D488" s="120"/>
    </row>
    <row r="489" spans="4:4">
      <c r="D489" s="120"/>
    </row>
    <row r="490" spans="4:4">
      <c r="D490" s="120"/>
    </row>
    <row r="491" spans="4:4">
      <c r="D491" s="120"/>
    </row>
    <row r="492" spans="4:4">
      <c r="D492" s="120"/>
    </row>
    <row r="493" spans="4:4">
      <c r="D493" s="120"/>
    </row>
    <row r="494" spans="4:4">
      <c r="D494" s="120"/>
    </row>
    <row r="495" spans="4:4">
      <c r="D495" s="120"/>
    </row>
    <row r="496" spans="4:4">
      <c r="D496" s="120"/>
    </row>
    <row r="497" spans="4:4">
      <c r="D497" s="120"/>
    </row>
    <row r="498" spans="4:4">
      <c r="D498" s="120"/>
    </row>
    <row r="499" spans="4:4">
      <c r="D499" s="120"/>
    </row>
    <row r="500" spans="4:4">
      <c r="D500" s="120"/>
    </row>
    <row r="501" spans="4:4">
      <c r="D501" s="120"/>
    </row>
    <row r="502" spans="4:4">
      <c r="D502" s="120"/>
    </row>
    <row r="503" spans="4:4">
      <c r="D503" s="120"/>
    </row>
    <row r="504" spans="4:4">
      <c r="D504" s="120"/>
    </row>
    <row r="505" spans="4:4">
      <c r="D505" s="120"/>
    </row>
    <row r="506" spans="4:4">
      <c r="D506" s="120"/>
    </row>
    <row r="507" spans="4:4">
      <c r="D507" s="120"/>
    </row>
    <row r="508" spans="4:4">
      <c r="D508" s="120"/>
    </row>
    <row r="509" spans="4:4">
      <c r="D509" s="120"/>
    </row>
    <row r="510" spans="4:4">
      <c r="D510" s="120"/>
    </row>
    <row r="511" spans="4:4">
      <c r="D511" s="120"/>
    </row>
    <row r="512" spans="4:4">
      <c r="D512" s="120"/>
    </row>
    <row r="513" spans="4:5">
      <c r="D513" s="120"/>
      <c r="E513" s="119"/>
    </row>
    <row r="514" spans="4:5">
      <c r="D514" s="120"/>
      <c r="E514" s="119"/>
    </row>
    <row r="515" spans="4:5">
      <c r="D515" s="120"/>
      <c r="E515" s="119"/>
    </row>
    <row r="516" spans="4:5">
      <c r="D516" s="120"/>
      <c r="E516" s="119"/>
    </row>
    <row r="517" spans="4:5">
      <c r="D517" s="119"/>
      <c r="E517" s="121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2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156</v>
      </c>
      <c r="C1" s="76" t="s" vm="1">
        <v>221</v>
      </c>
    </row>
    <row r="2" spans="2:18">
      <c r="B2" s="56" t="s">
        <v>155</v>
      </c>
      <c r="C2" s="76" t="s">
        <v>222</v>
      </c>
    </row>
    <row r="3" spans="2:18">
      <c r="B3" s="56" t="s">
        <v>157</v>
      </c>
      <c r="C3" s="76" t="s">
        <v>223</v>
      </c>
    </row>
    <row r="4" spans="2:18">
      <c r="B4" s="56" t="s">
        <v>158</v>
      </c>
      <c r="C4" s="76">
        <v>2143</v>
      </c>
    </row>
    <row r="6" spans="2:18" ht="26.25" customHeight="1">
      <c r="B6" s="159" t="s">
        <v>197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2" t="s">
        <v>93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79</v>
      </c>
      <c r="H7" s="30" t="s">
        <v>18</v>
      </c>
      <c r="I7" s="30" t="s">
        <v>78</v>
      </c>
      <c r="J7" s="30" t="s">
        <v>17</v>
      </c>
      <c r="K7" s="30" t="s">
        <v>194</v>
      </c>
      <c r="L7" s="30" t="s">
        <v>207</v>
      </c>
      <c r="M7" s="30" t="s">
        <v>195</v>
      </c>
      <c r="N7" s="30" t="s">
        <v>39</v>
      </c>
      <c r="O7" s="30" t="s">
        <v>159</v>
      </c>
      <c r="P7" s="31" t="s">
        <v>161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216</v>
      </c>
      <c r="M8" s="32" t="s">
        <v>210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89" t="s">
        <v>220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89" t="s">
        <v>89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89" t="s">
        <v>205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89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5:B23 B1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156</v>
      </c>
      <c r="C1" s="76" t="s" vm="1">
        <v>221</v>
      </c>
    </row>
    <row r="2" spans="2:18">
      <c r="B2" s="56" t="s">
        <v>155</v>
      </c>
      <c r="C2" s="76" t="s">
        <v>222</v>
      </c>
    </row>
    <row r="3" spans="2:18">
      <c r="B3" s="56" t="s">
        <v>157</v>
      </c>
      <c r="C3" s="76" t="s">
        <v>223</v>
      </c>
    </row>
    <row r="4" spans="2:18">
      <c r="B4" s="56" t="s">
        <v>158</v>
      </c>
      <c r="C4" s="76">
        <v>2143</v>
      </c>
    </row>
    <row r="6" spans="2:18" ht="26.25" customHeight="1">
      <c r="B6" s="159" t="s">
        <v>199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2" t="s">
        <v>93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79</v>
      </c>
      <c r="H7" s="30" t="s">
        <v>18</v>
      </c>
      <c r="I7" s="30" t="s">
        <v>78</v>
      </c>
      <c r="J7" s="30" t="s">
        <v>17</v>
      </c>
      <c r="K7" s="30" t="s">
        <v>194</v>
      </c>
      <c r="L7" s="30" t="s">
        <v>207</v>
      </c>
      <c r="M7" s="30" t="s">
        <v>195</v>
      </c>
      <c r="N7" s="30" t="s">
        <v>39</v>
      </c>
      <c r="O7" s="30" t="s">
        <v>159</v>
      </c>
      <c r="P7" s="31" t="s">
        <v>161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216</v>
      </c>
      <c r="M8" s="32" t="s">
        <v>210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89" t="s">
        <v>220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89" t="s">
        <v>89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89" t="s">
        <v>205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89" t="s">
        <v>215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5:B23 B1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K24" sqref="K24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156</v>
      </c>
      <c r="C1" s="76" t="s" vm="1">
        <v>221</v>
      </c>
    </row>
    <row r="2" spans="2:52">
      <c r="B2" s="56" t="s">
        <v>155</v>
      </c>
      <c r="C2" s="76" t="s">
        <v>222</v>
      </c>
    </row>
    <row r="3" spans="2:52">
      <c r="B3" s="56" t="s">
        <v>157</v>
      </c>
      <c r="C3" s="76" t="s">
        <v>223</v>
      </c>
    </row>
    <row r="4" spans="2:52">
      <c r="B4" s="56" t="s">
        <v>158</v>
      </c>
      <c r="C4" s="76">
        <v>2143</v>
      </c>
    </row>
    <row r="6" spans="2:52" ht="21.75" customHeight="1">
      <c r="B6" s="150" t="s">
        <v>186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52" ht="27.75" customHeight="1">
      <c r="B7" s="153" t="s">
        <v>63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  <c r="AT7" s="3"/>
      <c r="AU7" s="3"/>
    </row>
    <row r="8" spans="2:52" s="3" customFormat="1" ht="55.5" customHeight="1">
      <c r="B8" s="22" t="s">
        <v>92</v>
      </c>
      <c r="C8" s="30" t="s">
        <v>30</v>
      </c>
      <c r="D8" s="30" t="s">
        <v>96</v>
      </c>
      <c r="E8" s="30" t="s">
        <v>15</v>
      </c>
      <c r="F8" s="30" t="s">
        <v>42</v>
      </c>
      <c r="G8" s="30" t="s">
        <v>79</v>
      </c>
      <c r="H8" s="30" t="s">
        <v>18</v>
      </c>
      <c r="I8" s="30" t="s">
        <v>78</v>
      </c>
      <c r="J8" s="30" t="s">
        <v>17</v>
      </c>
      <c r="K8" s="30" t="s">
        <v>19</v>
      </c>
      <c r="L8" s="30" t="s">
        <v>207</v>
      </c>
      <c r="M8" s="30" t="s">
        <v>206</v>
      </c>
      <c r="N8" s="30" t="s">
        <v>40</v>
      </c>
      <c r="O8" s="30" t="s">
        <v>209</v>
      </c>
      <c r="P8" s="30" t="s">
        <v>159</v>
      </c>
      <c r="Q8" s="71" t="s">
        <v>161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216</v>
      </c>
      <c r="M9" s="32"/>
      <c r="N9" s="32" t="s">
        <v>217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06" t="s">
        <v>25</v>
      </c>
      <c r="C11" s="107"/>
      <c r="D11" s="107"/>
      <c r="E11" s="107"/>
      <c r="F11" s="107"/>
      <c r="G11" s="107"/>
      <c r="H11" s="108">
        <v>1.0832025989979943</v>
      </c>
      <c r="I11" s="107"/>
      <c r="J11" s="107"/>
      <c r="K11" s="109">
        <v>1.3563426217614203E-3</v>
      </c>
      <c r="L11" s="108"/>
      <c r="M11" s="110"/>
      <c r="N11" s="108">
        <v>40798.758689999995</v>
      </c>
      <c r="O11" s="107"/>
      <c r="P11" s="109">
        <v>1</v>
      </c>
      <c r="Q11" s="109">
        <f>N11/'סכום נכסי הקרן'!$C$42</f>
        <v>0.62257030563440852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06" t="s">
        <v>204</v>
      </c>
      <c r="C12" s="107"/>
      <c r="D12" s="107"/>
      <c r="E12" s="107"/>
      <c r="F12" s="107"/>
      <c r="G12" s="107"/>
      <c r="H12" s="108">
        <v>1.0832025989979939</v>
      </c>
      <c r="I12" s="107"/>
      <c r="J12" s="107"/>
      <c r="K12" s="109">
        <v>1.3563426217614197E-3</v>
      </c>
      <c r="L12" s="108"/>
      <c r="M12" s="110"/>
      <c r="N12" s="108">
        <v>40798.758690000002</v>
      </c>
      <c r="O12" s="107"/>
      <c r="P12" s="109">
        <v>1.0000000000000002</v>
      </c>
      <c r="Q12" s="109">
        <f>N12/'סכום נכסי הקרן'!$C$42</f>
        <v>0.62257030563440863</v>
      </c>
      <c r="AV12" s="4"/>
    </row>
    <row r="13" spans="2:52">
      <c r="B13" s="106" t="s">
        <v>31</v>
      </c>
      <c r="C13" s="107"/>
      <c r="D13" s="107"/>
      <c r="E13" s="107"/>
      <c r="F13" s="107"/>
      <c r="G13" s="107"/>
      <c r="H13" s="108">
        <v>1.0832025989979939</v>
      </c>
      <c r="I13" s="107"/>
      <c r="J13" s="107"/>
      <c r="K13" s="109">
        <v>1.3563426217614197E-3</v>
      </c>
      <c r="L13" s="108"/>
      <c r="M13" s="110"/>
      <c r="N13" s="108">
        <v>40798.758690000002</v>
      </c>
      <c r="O13" s="107"/>
      <c r="P13" s="109">
        <v>1.0000000000000002</v>
      </c>
      <c r="Q13" s="109">
        <f>N13/'סכום נכסי הקרן'!$C$42</f>
        <v>0.62257030563440863</v>
      </c>
    </row>
    <row r="14" spans="2:52">
      <c r="B14" s="105" t="s">
        <v>23</v>
      </c>
      <c r="C14" s="79"/>
      <c r="D14" s="79"/>
      <c r="E14" s="79"/>
      <c r="F14" s="79"/>
      <c r="G14" s="79"/>
      <c r="H14" s="84">
        <v>0.47795271545524237</v>
      </c>
      <c r="I14" s="79"/>
      <c r="J14" s="79"/>
      <c r="K14" s="85">
        <v>1.1457729054527353E-3</v>
      </c>
      <c r="L14" s="84"/>
      <c r="M14" s="86"/>
      <c r="N14" s="84">
        <v>34512.38895</v>
      </c>
      <c r="O14" s="79"/>
      <c r="P14" s="85">
        <v>0.84591762245107671</v>
      </c>
      <c r="Q14" s="85">
        <f>N14/'סכום נכסי הקרן'!$C$42</f>
        <v>0.52664319275089899</v>
      </c>
    </row>
    <row r="15" spans="2:52">
      <c r="B15" s="104" t="s">
        <v>224</v>
      </c>
      <c r="C15" s="78" t="s">
        <v>225</v>
      </c>
      <c r="D15" s="87" t="s">
        <v>97</v>
      </c>
      <c r="E15" s="78" t="s">
        <v>226</v>
      </c>
      <c r="F15" s="78"/>
      <c r="G15" s="78"/>
      <c r="H15" s="81">
        <v>0.26</v>
      </c>
      <c r="I15" s="87" t="s">
        <v>141</v>
      </c>
      <c r="J15" s="88">
        <v>0</v>
      </c>
      <c r="K15" s="82">
        <v>8.0000000000000004E-4</v>
      </c>
      <c r="L15" s="81">
        <v>5554800</v>
      </c>
      <c r="M15" s="83">
        <v>99.98</v>
      </c>
      <c r="N15" s="81">
        <v>5553.6890400000002</v>
      </c>
      <c r="O15" s="82">
        <v>6.1720000000000004E-4</v>
      </c>
      <c r="P15" s="82">
        <v>0.13612397088348771</v>
      </c>
      <c r="Q15" s="82">
        <f>N15/'סכום נכסי הקרן'!$C$42</f>
        <v>8.4746742157102262E-2</v>
      </c>
    </row>
    <row r="16" spans="2:52" ht="20.25">
      <c r="B16" s="104" t="s">
        <v>227</v>
      </c>
      <c r="C16" s="78" t="s">
        <v>228</v>
      </c>
      <c r="D16" s="87" t="s">
        <v>97</v>
      </c>
      <c r="E16" s="78" t="s">
        <v>226</v>
      </c>
      <c r="F16" s="78"/>
      <c r="G16" s="78"/>
      <c r="H16" s="81">
        <v>0.36</v>
      </c>
      <c r="I16" s="87" t="s">
        <v>141</v>
      </c>
      <c r="J16" s="88">
        <v>0</v>
      </c>
      <c r="K16" s="82">
        <v>1.0999999999999998E-3</v>
      </c>
      <c r="L16" s="81">
        <v>5700000</v>
      </c>
      <c r="M16" s="83">
        <v>99.96</v>
      </c>
      <c r="N16" s="81">
        <v>5697.72</v>
      </c>
      <c r="O16" s="82">
        <v>8.1428571428571433E-4</v>
      </c>
      <c r="P16" s="82">
        <v>0.13965424887783517</v>
      </c>
      <c r="Q16" s="82">
        <f>N16/'סכום נכסי הקרן'!$C$42</f>
        <v>8.6944588407017603E-2</v>
      </c>
      <c r="AT16" s="4"/>
    </row>
    <row r="17" spans="2:47" ht="20.25">
      <c r="B17" s="104" t="s">
        <v>229</v>
      </c>
      <c r="C17" s="78" t="s">
        <v>230</v>
      </c>
      <c r="D17" s="87" t="s">
        <v>97</v>
      </c>
      <c r="E17" s="78" t="s">
        <v>226</v>
      </c>
      <c r="F17" s="78"/>
      <c r="G17" s="78"/>
      <c r="H17" s="81">
        <v>0.51</v>
      </c>
      <c r="I17" s="87" t="s">
        <v>141</v>
      </c>
      <c r="J17" s="88">
        <v>0</v>
      </c>
      <c r="K17" s="82">
        <v>8.0000000000000004E-4</v>
      </c>
      <c r="L17" s="81">
        <v>1566911</v>
      </c>
      <c r="M17" s="83">
        <v>99.96</v>
      </c>
      <c r="N17" s="81">
        <v>1566.28424</v>
      </c>
      <c r="O17" s="82">
        <v>2.2384442857142857E-4</v>
      </c>
      <c r="P17" s="82">
        <v>3.8390487610200384E-2</v>
      </c>
      <c r="Q17" s="82">
        <f>N17/'סכום נכסי הקרן'!$C$42</f>
        <v>2.3900777604936425E-2</v>
      </c>
      <c r="AU17" s="4"/>
    </row>
    <row r="18" spans="2:47">
      <c r="B18" s="104" t="s">
        <v>231</v>
      </c>
      <c r="C18" s="78" t="s">
        <v>232</v>
      </c>
      <c r="D18" s="87" t="s">
        <v>97</v>
      </c>
      <c r="E18" s="78" t="s">
        <v>226</v>
      </c>
      <c r="F18" s="78"/>
      <c r="G18" s="78"/>
      <c r="H18" s="81">
        <v>0.44</v>
      </c>
      <c r="I18" s="87" t="s">
        <v>141</v>
      </c>
      <c r="J18" s="88">
        <v>0</v>
      </c>
      <c r="K18" s="82">
        <v>1.1000000000000001E-3</v>
      </c>
      <c r="L18" s="81">
        <v>4530000</v>
      </c>
      <c r="M18" s="83">
        <v>99.95</v>
      </c>
      <c r="N18" s="81">
        <v>4527.7349999999997</v>
      </c>
      <c r="O18" s="82">
        <v>6.4714285714285709E-4</v>
      </c>
      <c r="P18" s="82">
        <v>0.11097727346076765</v>
      </c>
      <c r="Q18" s="82">
        <f>N18/'סכום נכסי הקרן'!$C$42</f>
        <v>6.9091155056943437E-2</v>
      </c>
      <c r="AT18" s="3"/>
    </row>
    <row r="19" spans="2:47">
      <c r="B19" s="104" t="s">
        <v>233</v>
      </c>
      <c r="C19" s="78" t="s">
        <v>234</v>
      </c>
      <c r="D19" s="87" t="s">
        <v>97</v>
      </c>
      <c r="E19" s="78" t="s">
        <v>226</v>
      </c>
      <c r="F19" s="78"/>
      <c r="G19" s="78"/>
      <c r="H19" s="81">
        <v>0.61</v>
      </c>
      <c r="I19" s="87" t="s">
        <v>141</v>
      </c>
      <c r="J19" s="88">
        <v>0</v>
      </c>
      <c r="K19" s="82">
        <v>1.2999999999999997E-3</v>
      </c>
      <c r="L19" s="81">
        <v>4858433</v>
      </c>
      <c r="M19" s="83">
        <v>99.92</v>
      </c>
      <c r="N19" s="81">
        <v>4854.5462500000003</v>
      </c>
      <c r="O19" s="82">
        <v>6.9406185714285717E-4</v>
      </c>
      <c r="P19" s="82">
        <v>0.11898759682582884</v>
      </c>
      <c r="Q19" s="82">
        <f>N19/'סכום נכסי הקרן'!$C$42</f>
        <v>7.4078144522560035E-2</v>
      </c>
      <c r="AU19" s="3"/>
    </row>
    <row r="20" spans="2:47">
      <c r="B20" s="104" t="s">
        <v>235</v>
      </c>
      <c r="C20" s="78" t="s">
        <v>236</v>
      </c>
      <c r="D20" s="87" t="s">
        <v>97</v>
      </c>
      <c r="E20" s="78" t="s">
        <v>226</v>
      </c>
      <c r="F20" s="78"/>
      <c r="G20" s="78"/>
      <c r="H20" s="81">
        <v>0.67999999999999994</v>
      </c>
      <c r="I20" s="87" t="s">
        <v>141</v>
      </c>
      <c r="J20" s="88">
        <v>0</v>
      </c>
      <c r="K20" s="82">
        <v>1.1999999999999999E-3</v>
      </c>
      <c r="L20" s="81">
        <v>1831304</v>
      </c>
      <c r="M20" s="83">
        <v>99.92</v>
      </c>
      <c r="N20" s="81">
        <v>1829.83896</v>
      </c>
      <c r="O20" s="82">
        <v>2.6161485714285715E-4</v>
      </c>
      <c r="P20" s="82">
        <v>4.4850358656830992E-2</v>
      </c>
      <c r="Q20" s="82">
        <f>N20/'סכום נכסי הקרן'!$C$42</f>
        <v>2.792250149679611E-2</v>
      </c>
    </row>
    <row r="21" spans="2:47">
      <c r="B21" s="104" t="s">
        <v>237</v>
      </c>
      <c r="C21" s="78" t="s">
        <v>238</v>
      </c>
      <c r="D21" s="87" t="s">
        <v>97</v>
      </c>
      <c r="E21" s="78" t="s">
        <v>226</v>
      </c>
      <c r="F21" s="78"/>
      <c r="G21" s="78"/>
      <c r="H21" s="81">
        <v>0.78</v>
      </c>
      <c r="I21" s="87" t="s">
        <v>141</v>
      </c>
      <c r="J21" s="88">
        <v>0</v>
      </c>
      <c r="K21" s="82">
        <v>1.2999999999999999E-3</v>
      </c>
      <c r="L21" s="81">
        <v>3150000</v>
      </c>
      <c r="M21" s="83">
        <v>99.9</v>
      </c>
      <c r="N21" s="81">
        <v>3146.85</v>
      </c>
      <c r="O21" s="82">
        <v>4.4999999999999999E-4</v>
      </c>
      <c r="P21" s="82">
        <v>7.7131023125252843E-2</v>
      </c>
      <c r="Q21" s="82">
        <f>N21/'סכום נכסי הקרן'!$C$42</f>
        <v>4.8019484640983288E-2</v>
      </c>
    </row>
    <row r="22" spans="2:47">
      <c r="B22" s="104" t="s">
        <v>239</v>
      </c>
      <c r="C22" s="78" t="s">
        <v>240</v>
      </c>
      <c r="D22" s="87" t="s">
        <v>97</v>
      </c>
      <c r="E22" s="78" t="s">
        <v>226</v>
      </c>
      <c r="F22" s="78"/>
      <c r="G22" s="78"/>
      <c r="H22" s="81">
        <v>0.84</v>
      </c>
      <c r="I22" s="87" t="s">
        <v>141</v>
      </c>
      <c r="J22" s="88">
        <v>0</v>
      </c>
      <c r="K22" s="82">
        <v>1E-3</v>
      </c>
      <c r="L22" s="81">
        <v>3230000</v>
      </c>
      <c r="M22" s="83">
        <v>99.92</v>
      </c>
      <c r="N22" s="81">
        <v>3227.4160000000002</v>
      </c>
      <c r="O22" s="82">
        <v>4.6142857142857145E-4</v>
      </c>
      <c r="P22" s="82">
        <v>7.9105740067308916E-2</v>
      </c>
      <c r="Q22" s="82">
        <f>N22/'סכום נכסי הקרן'!$C$42</f>
        <v>4.9248884771140582E-2</v>
      </c>
    </row>
    <row r="23" spans="2:47">
      <c r="B23" s="104" t="s">
        <v>241</v>
      </c>
      <c r="C23" s="78" t="s">
        <v>242</v>
      </c>
      <c r="D23" s="87" t="s">
        <v>97</v>
      </c>
      <c r="E23" s="78" t="s">
        <v>226</v>
      </c>
      <c r="F23" s="78"/>
      <c r="G23" s="78"/>
      <c r="H23" s="81">
        <v>0.93</v>
      </c>
      <c r="I23" s="87" t="s">
        <v>141</v>
      </c>
      <c r="J23" s="88">
        <v>0</v>
      </c>
      <c r="K23" s="82">
        <v>1.2999999999999997E-3</v>
      </c>
      <c r="L23" s="81">
        <v>300000</v>
      </c>
      <c r="M23" s="83">
        <v>99.88</v>
      </c>
      <c r="N23" s="81">
        <v>299.64</v>
      </c>
      <c r="O23" s="82">
        <v>4.2857142857142856E-5</v>
      </c>
      <c r="P23" s="82">
        <v>7.3443410932363352E-3</v>
      </c>
      <c r="Q23" s="82">
        <f>N23/'סכום נכסי הקרן'!$C$42</f>
        <v>4.5723686790994913E-3</v>
      </c>
    </row>
    <row r="24" spans="2:47">
      <c r="B24" s="104" t="s">
        <v>243</v>
      </c>
      <c r="C24" s="78" t="s">
        <v>244</v>
      </c>
      <c r="D24" s="87" t="s">
        <v>97</v>
      </c>
      <c r="E24" s="78" t="s">
        <v>226</v>
      </c>
      <c r="F24" s="78"/>
      <c r="G24" s="78"/>
      <c r="H24" s="81">
        <v>0.01</v>
      </c>
      <c r="I24" s="87" t="s">
        <v>141</v>
      </c>
      <c r="J24" s="88">
        <v>0</v>
      </c>
      <c r="K24" s="82">
        <v>0</v>
      </c>
      <c r="L24" s="81">
        <v>391800</v>
      </c>
      <c r="M24" s="83">
        <v>100</v>
      </c>
      <c r="N24" s="81">
        <v>391.8</v>
      </c>
      <c r="O24" s="82">
        <v>3.5618181818181818E-5</v>
      </c>
      <c r="P24" s="82">
        <v>9.6032333477839953E-3</v>
      </c>
      <c r="Q24" s="82">
        <f>N24/'סכום נכסי הקרן'!$C$42</f>
        <v>5.9786879204084256E-3</v>
      </c>
    </row>
    <row r="25" spans="2:47">
      <c r="B25" s="104" t="s">
        <v>245</v>
      </c>
      <c r="C25" s="78" t="s">
        <v>246</v>
      </c>
      <c r="D25" s="87" t="s">
        <v>97</v>
      </c>
      <c r="E25" s="78" t="s">
        <v>226</v>
      </c>
      <c r="F25" s="78"/>
      <c r="G25" s="78"/>
      <c r="H25" s="81">
        <v>0.09</v>
      </c>
      <c r="I25" s="87" t="s">
        <v>141</v>
      </c>
      <c r="J25" s="88">
        <v>0</v>
      </c>
      <c r="K25" s="82">
        <v>2.0999999999999999E-3</v>
      </c>
      <c r="L25" s="81">
        <v>938000</v>
      </c>
      <c r="M25" s="83">
        <v>99.98</v>
      </c>
      <c r="N25" s="81">
        <v>937.81240000000003</v>
      </c>
      <c r="O25" s="82">
        <v>8.5272727272727277E-5</v>
      </c>
      <c r="P25" s="82">
        <v>2.2986297380411799E-2</v>
      </c>
      <c r="Q25" s="82">
        <f>N25/'סכום נכסי הקרן'!$C$42</f>
        <v>1.4310586185526377E-2</v>
      </c>
    </row>
    <row r="26" spans="2:47">
      <c r="B26" s="104" t="s">
        <v>247</v>
      </c>
      <c r="C26" s="78" t="s">
        <v>248</v>
      </c>
      <c r="D26" s="87" t="s">
        <v>97</v>
      </c>
      <c r="E26" s="78" t="s">
        <v>226</v>
      </c>
      <c r="F26" s="78"/>
      <c r="G26" s="78"/>
      <c r="H26" s="81">
        <v>0.19</v>
      </c>
      <c r="I26" s="87" t="s">
        <v>141</v>
      </c>
      <c r="J26" s="88">
        <v>0</v>
      </c>
      <c r="K26" s="82">
        <v>1.6000000000000001E-3</v>
      </c>
      <c r="L26" s="81">
        <v>2479801</v>
      </c>
      <c r="M26" s="83">
        <v>99.97</v>
      </c>
      <c r="N26" s="81">
        <v>2479.0570600000001</v>
      </c>
      <c r="O26" s="82">
        <v>2.2543645454545455E-4</v>
      </c>
      <c r="P26" s="82">
        <v>6.0763051122132081E-2</v>
      </c>
      <c r="Q26" s="82">
        <f>N26/'סכום נכסי הקרן'!$C$42</f>
        <v>3.7829271308384954E-2</v>
      </c>
    </row>
    <row r="27" spans="2:47">
      <c r="B27" s="104"/>
      <c r="C27" s="78"/>
      <c r="D27" s="78"/>
      <c r="E27" s="78"/>
      <c r="F27" s="78"/>
      <c r="G27" s="78"/>
      <c r="H27" s="78"/>
      <c r="I27" s="78"/>
      <c r="J27" s="78"/>
      <c r="K27" s="82"/>
      <c r="L27" s="81"/>
      <c r="M27" s="83"/>
      <c r="N27" s="78"/>
      <c r="O27" s="78"/>
      <c r="P27" s="82"/>
      <c r="Q27" s="78"/>
    </row>
    <row r="28" spans="2:47">
      <c r="B28" s="105" t="s">
        <v>24</v>
      </c>
      <c r="C28" s="79"/>
      <c r="D28" s="79"/>
      <c r="E28" s="79"/>
      <c r="F28" s="79"/>
      <c r="G28" s="79"/>
      <c r="H28" s="84">
        <v>4.4060455523572175</v>
      </c>
      <c r="I28" s="79"/>
      <c r="J28" s="79"/>
      <c r="K28" s="85">
        <v>2.4992538778032484E-3</v>
      </c>
      <c r="L28" s="84"/>
      <c r="M28" s="86"/>
      <c r="N28" s="84">
        <v>6286.3697400000001</v>
      </c>
      <c r="O28" s="79"/>
      <c r="P28" s="85">
        <v>0.15408237754892343</v>
      </c>
      <c r="Q28" s="85">
        <f>N28/'סכום נכסי הקרן'!$C$42</f>
        <v>9.592711288350958E-2</v>
      </c>
    </row>
    <row r="29" spans="2:47">
      <c r="B29" s="104" t="s">
        <v>249</v>
      </c>
      <c r="C29" s="78" t="s">
        <v>250</v>
      </c>
      <c r="D29" s="87" t="s">
        <v>97</v>
      </c>
      <c r="E29" s="78" t="s">
        <v>226</v>
      </c>
      <c r="F29" s="78"/>
      <c r="G29" s="78"/>
      <c r="H29" s="81">
        <v>0.17</v>
      </c>
      <c r="I29" s="87" t="s">
        <v>141</v>
      </c>
      <c r="J29" s="88">
        <v>1.1000000000000001E-3</v>
      </c>
      <c r="K29" s="82">
        <v>1.7000000000000001E-3</v>
      </c>
      <c r="L29" s="81">
        <v>5863</v>
      </c>
      <c r="M29" s="83">
        <v>100</v>
      </c>
      <c r="N29" s="81">
        <v>5.8630000000000004</v>
      </c>
      <c r="O29" s="82">
        <v>4.3809704017161549E-7</v>
      </c>
      <c r="P29" s="82">
        <v>1.4370535252184165E-4</v>
      </c>
      <c r="Q29" s="82">
        <f>N29/'סכום נכסי הקרן'!$C$42</f>
        <v>8.946668524082338E-5</v>
      </c>
    </row>
    <row r="30" spans="2:47">
      <c r="B30" s="104" t="s">
        <v>251</v>
      </c>
      <c r="C30" s="78" t="s">
        <v>252</v>
      </c>
      <c r="D30" s="87" t="s">
        <v>97</v>
      </c>
      <c r="E30" s="78" t="s">
        <v>226</v>
      </c>
      <c r="F30" s="78"/>
      <c r="G30" s="78"/>
      <c r="H30" s="81">
        <v>4.41</v>
      </c>
      <c r="I30" s="87" t="s">
        <v>141</v>
      </c>
      <c r="J30" s="88">
        <v>1.1000000000000001E-3</v>
      </c>
      <c r="K30" s="82">
        <v>2.5000000000000001E-3</v>
      </c>
      <c r="L30" s="81">
        <v>6313971</v>
      </c>
      <c r="M30" s="83">
        <v>99.47</v>
      </c>
      <c r="N30" s="81">
        <v>6280.5067399999998</v>
      </c>
      <c r="O30" s="82">
        <v>4.7886648729349423E-4</v>
      </c>
      <c r="P30" s="82">
        <v>0.15393867219640159</v>
      </c>
      <c r="Q30" s="82">
        <f>N30/'סכום נכסי הקרן'!$C$42</f>
        <v>9.5837646198268761E-2</v>
      </c>
    </row>
    <row r="31" spans="2:47">
      <c r="B31" s="80"/>
      <c r="C31" s="78"/>
      <c r="D31" s="78"/>
      <c r="E31" s="78"/>
      <c r="F31" s="78"/>
      <c r="G31" s="78"/>
      <c r="H31" s="78"/>
      <c r="I31" s="78"/>
      <c r="J31" s="78"/>
      <c r="K31" s="82"/>
      <c r="L31" s="81"/>
      <c r="M31" s="83"/>
      <c r="N31" s="78"/>
      <c r="O31" s="78"/>
      <c r="P31" s="82"/>
      <c r="Q31" s="78"/>
    </row>
    <row r="32" spans="2:4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89"/>
      <c r="C34" s="90"/>
      <c r="D34" s="9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89"/>
      <c r="C35" s="90"/>
      <c r="D35" s="9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156"/>
      <c r="C36" s="156"/>
      <c r="D36" s="15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89" t="s">
        <v>220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89" t="s">
        <v>89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89" t="s">
        <v>205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89" t="s">
        <v>215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 spans="2:17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2:17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 spans="2:17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 spans="2:17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 spans="2:17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 spans="2:17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2:17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 spans="2:17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</row>
    <row r="121" spans="2:17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</row>
    <row r="122" spans="2:17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</row>
    <row r="123" spans="2:17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</row>
    <row r="124" spans="2:17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</row>
    <row r="125" spans="2:17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</row>
    <row r="126" spans="2:17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</row>
    <row r="127" spans="2:17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</row>
    <row r="128" spans="2:17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</row>
    <row r="129" spans="2:17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</row>
    <row r="130" spans="2:17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6:D36"/>
  </mergeCells>
  <phoneticPr fontId="5" type="noConversion"/>
  <dataValidations count="1">
    <dataValidation allowBlank="1" showInputMessage="1" showErrorMessage="1" sqref="A1:A1048576 C5:C29 B34:B36 B1:B30 D1:D29 B39 AJ1:XFD1048576 AG1:AI27 AG31:AI1048576 C34:D35 B31:D33 C37:D1048576 B41:B1048576 E1:AF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156</v>
      </c>
      <c r="C1" s="76" t="s" vm="1">
        <v>221</v>
      </c>
    </row>
    <row r="2" spans="2:67">
      <c r="B2" s="56" t="s">
        <v>155</v>
      </c>
      <c r="C2" s="76" t="s">
        <v>222</v>
      </c>
    </row>
    <row r="3" spans="2:67">
      <c r="B3" s="56" t="s">
        <v>157</v>
      </c>
      <c r="C3" s="76" t="s">
        <v>223</v>
      </c>
    </row>
    <row r="4" spans="2:67">
      <c r="B4" s="56" t="s">
        <v>158</v>
      </c>
      <c r="C4" s="76">
        <v>2143</v>
      </c>
    </row>
    <row r="6" spans="2:67" ht="26.25" customHeight="1">
      <c r="B6" s="153" t="s">
        <v>186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8"/>
      <c r="BO6" s="3"/>
    </row>
    <row r="7" spans="2:67" ht="26.25" customHeight="1">
      <c r="B7" s="153" t="s">
        <v>64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8"/>
      <c r="AZ7" s="43"/>
      <c r="BJ7" s="3"/>
      <c r="BO7" s="3"/>
    </row>
    <row r="8" spans="2:67" s="3" customFormat="1" ht="78.75">
      <c r="B8" s="37" t="s">
        <v>92</v>
      </c>
      <c r="C8" s="13" t="s">
        <v>30</v>
      </c>
      <c r="D8" s="13" t="s">
        <v>96</v>
      </c>
      <c r="E8" s="13" t="s">
        <v>202</v>
      </c>
      <c r="F8" s="13" t="s">
        <v>94</v>
      </c>
      <c r="G8" s="13" t="s">
        <v>41</v>
      </c>
      <c r="H8" s="13" t="s">
        <v>15</v>
      </c>
      <c r="I8" s="13" t="s">
        <v>42</v>
      </c>
      <c r="J8" s="13" t="s">
        <v>79</v>
      </c>
      <c r="K8" s="13" t="s">
        <v>18</v>
      </c>
      <c r="L8" s="13" t="s">
        <v>78</v>
      </c>
      <c r="M8" s="13" t="s">
        <v>17</v>
      </c>
      <c r="N8" s="13" t="s">
        <v>19</v>
      </c>
      <c r="O8" s="13" t="s">
        <v>207</v>
      </c>
      <c r="P8" s="13" t="s">
        <v>206</v>
      </c>
      <c r="Q8" s="13" t="s">
        <v>40</v>
      </c>
      <c r="R8" s="13" t="s">
        <v>39</v>
      </c>
      <c r="S8" s="13" t="s">
        <v>159</v>
      </c>
      <c r="T8" s="38" t="s">
        <v>161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216</v>
      </c>
      <c r="P9" s="16"/>
      <c r="Q9" s="16" t="s">
        <v>210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90</v>
      </c>
      <c r="R10" s="19" t="s">
        <v>91</v>
      </c>
      <c r="S10" s="45" t="s">
        <v>162</v>
      </c>
      <c r="T10" s="72" t="s">
        <v>203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156</v>
      </c>
      <c r="C1" s="76" t="s" vm="1">
        <v>221</v>
      </c>
    </row>
    <row r="2" spans="2:66">
      <c r="B2" s="56" t="s">
        <v>155</v>
      </c>
      <c r="C2" s="76" t="s">
        <v>222</v>
      </c>
    </row>
    <row r="3" spans="2:66">
      <c r="B3" s="56" t="s">
        <v>157</v>
      </c>
      <c r="C3" s="76" t="s">
        <v>223</v>
      </c>
    </row>
    <row r="4" spans="2:66">
      <c r="B4" s="56" t="s">
        <v>158</v>
      </c>
      <c r="C4" s="76">
        <v>2143</v>
      </c>
    </row>
    <row r="6" spans="2:66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1"/>
    </row>
    <row r="7" spans="2:66" ht="26.25" customHeight="1">
      <c r="B7" s="159" t="s">
        <v>65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1"/>
      <c r="BN7" s="3"/>
    </row>
    <row r="8" spans="2:66" s="3" customFormat="1" ht="78.75">
      <c r="B8" s="22" t="s">
        <v>92</v>
      </c>
      <c r="C8" s="30" t="s">
        <v>30</v>
      </c>
      <c r="D8" s="30" t="s">
        <v>96</v>
      </c>
      <c r="E8" s="30" t="s">
        <v>202</v>
      </c>
      <c r="F8" s="30" t="s">
        <v>94</v>
      </c>
      <c r="G8" s="30" t="s">
        <v>41</v>
      </c>
      <c r="H8" s="30" t="s">
        <v>15</v>
      </c>
      <c r="I8" s="30" t="s">
        <v>42</v>
      </c>
      <c r="J8" s="30" t="s">
        <v>79</v>
      </c>
      <c r="K8" s="30" t="s">
        <v>18</v>
      </c>
      <c r="L8" s="30" t="s">
        <v>78</v>
      </c>
      <c r="M8" s="30" t="s">
        <v>17</v>
      </c>
      <c r="N8" s="30" t="s">
        <v>19</v>
      </c>
      <c r="O8" s="13" t="s">
        <v>207</v>
      </c>
      <c r="P8" s="30" t="s">
        <v>206</v>
      </c>
      <c r="Q8" s="30" t="s">
        <v>214</v>
      </c>
      <c r="R8" s="30" t="s">
        <v>40</v>
      </c>
      <c r="S8" s="13" t="s">
        <v>39</v>
      </c>
      <c r="T8" s="30" t="s">
        <v>159</v>
      </c>
      <c r="U8" s="30" t="s">
        <v>161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216</v>
      </c>
      <c r="P9" s="32"/>
      <c r="Q9" s="16" t="s">
        <v>210</v>
      </c>
      <c r="R9" s="32" t="s">
        <v>210</v>
      </c>
      <c r="S9" s="16" t="s">
        <v>20</v>
      </c>
      <c r="T9" s="32" t="s">
        <v>210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90</v>
      </c>
      <c r="R10" s="19" t="s">
        <v>91</v>
      </c>
      <c r="S10" s="19" t="s">
        <v>162</v>
      </c>
      <c r="T10" s="20" t="s">
        <v>203</v>
      </c>
      <c r="U10" s="20" t="s">
        <v>218</v>
      </c>
      <c r="V10" s="5"/>
      <c r="BI10" s="1"/>
      <c r="BJ10" s="3"/>
      <c r="BK10" s="1"/>
    </row>
    <row r="11" spans="2:66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5"/>
      <c r="BI11" s="1"/>
      <c r="BJ11" s="3"/>
      <c r="BK11" s="1"/>
      <c r="BN11" s="1"/>
    </row>
    <row r="12" spans="2:66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BJ12" s="3"/>
    </row>
    <row r="13" spans="2:66" ht="20.25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BJ13" s="4"/>
    </row>
    <row r="14" spans="2:66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2:66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2:66">
      <c r="B16" s="89" t="s">
        <v>213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61" ht="2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BI17" s="4"/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BI19" s="3"/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2:2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2:2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2:2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2:2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156</v>
      </c>
      <c r="C1" s="76" t="s" vm="1">
        <v>221</v>
      </c>
    </row>
    <row r="2" spans="2:61">
      <c r="B2" s="56" t="s">
        <v>155</v>
      </c>
      <c r="C2" s="76" t="s">
        <v>222</v>
      </c>
    </row>
    <row r="3" spans="2:61">
      <c r="B3" s="56" t="s">
        <v>157</v>
      </c>
      <c r="C3" s="76" t="s">
        <v>223</v>
      </c>
    </row>
    <row r="4" spans="2:61">
      <c r="B4" s="56" t="s">
        <v>158</v>
      </c>
      <c r="C4" s="76">
        <v>2143</v>
      </c>
    </row>
    <row r="6" spans="2:61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1"/>
      <c r="BI6" s="3"/>
    </row>
    <row r="7" spans="2:61" ht="26.25" customHeight="1">
      <c r="B7" s="159" t="s">
        <v>66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BE7" s="3"/>
      <c r="BI7" s="3"/>
    </row>
    <row r="8" spans="2:61" s="3" customFormat="1" ht="78.75">
      <c r="B8" s="22" t="s">
        <v>92</v>
      </c>
      <c r="C8" s="30" t="s">
        <v>30</v>
      </c>
      <c r="D8" s="30" t="s">
        <v>96</v>
      </c>
      <c r="E8" s="30" t="s">
        <v>202</v>
      </c>
      <c r="F8" s="30" t="s">
        <v>94</v>
      </c>
      <c r="G8" s="30" t="s">
        <v>41</v>
      </c>
      <c r="H8" s="30" t="s">
        <v>78</v>
      </c>
      <c r="I8" s="13" t="s">
        <v>207</v>
      </c>
      <c r="J8" s="13" t="s">
        <v>206</v>
      </c>
      <c r="K8" s="13" t="s">
        <v>40</v>
      </c>
      <c r="L8" s="13" t="s">
        <v>39</v>
      </c>
      <c r="M8" s="30" t="s">
        <v>159</v>
      </c>
      <c r="N8" s="14" t="s">
        <v>161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216</v>
      </c>
      <c r="J9" s="16"/>
      <c r="K9" s="16" t="s">
        <v>210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BE11" s="1"/>
      <c r="BF11" s="3"/>
      <c r="BG11" s="1"/>
      <c r="BI11" s="1"/>
    </row>
    <row r="12" spans="2:61" ht="20.25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BF12" s="4"/>
    </row>
    <row r="13" spans="2:61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2:61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2:61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2:61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BE16" s="4"/>
    </row>
    <row r="17" spans="2:14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2:14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2:1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2:1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2:1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</row>
    <row r="22" spans="2:1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3" spans="2:1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spans="2:1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</row>
    <row r="25" spans="2:1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</row>
    <row r="26" spans="2:1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2:1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2:1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2:1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2:14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2:14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156</v>
      </c>
      <c r="C1" s="76" t="s" vm="1">
        <v>221</v>
      </c>
    </row>
    <row r="2" spans="2:63">
      <c r="B2" s="56" t="s">
        <v>155</v>
      </c>
      <c r="C2" s="76" t="s">
        <v>222</v>
      </c>
    </row>
    <row r="3" spans="2:63">
      <c r="B3" s="56" t="s">
        <v>157</v>
      </c>
      <c r="C3" s="76" t="s">
        <v>223</v>
      </c>
    </row>
    <row r="4" spans="2:63">
      <c r="B4" s="56" t="s">
        <v>158</v>
      </c>
      <c r="C4" s="76">
        <v>2143</v>
      </c>
    </row>
    <row r="6" spans="2:63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1"/>
      <c r="BK6" s="3"/>
    </row>
    <row r="7" spans="2:63" ht="26.25" customHeight="1">
      <c r="B7" s="159" t="s">
        <v>67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BH7" s="3"/>
      <c r="BK7" s="3"/>
    </row>
    <row r="8" spans="2:63" s="3" customFormat="1" ht="63">
      <c r="B8" s="22" t="s">
        <v>92</v>
      </c>
      <c r="C8" s="30" t="s">
        <v>30</v>
      </c>
      <c r="D8" s="30" t="s">
        <v>96</v>
      </c>
      <c r="E8" s="30" t="s">
        <v>94</v>
      </c>
      <c r="F8" s="30" t="s">
        <v>41</v>
      </c>
      <c r="G8" s="30" t="s">
        <v>78</v>
      </c>
      <c r="H8" s="30" t="s">
        <v>207</v>
      </c>
      <c r="I8" s="30" t="s">
        <v>206</v>
      </c>
      <c r="J8" s="30" t="s">
        <v>214</v>
      </c>
      <c r="K8" s="30" t="s">
        <v>40</v>
      </c>
      <c r="L8" s="30" t="s">
        <v>39</v>
      </c>
      <c r="M8" s="30" t="s">
        <v>159</v>
      </c>
      <c r="N8" s="30" t="s">
        <v>161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216</v>
      </c>
      <c r="I9" s="32"/>
      <c r="J9" s="16" t="s">
        <v>210</v>
      </c>
      <c r="K9" s="32" t="s">
        <v>210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5"/>
      <c r="BH11" s="1"/>
      <c r="BI11" s="3"/>
      <c r="BK11" s="1"/>
    </row>
    <row r="12" spans="2:63" ht="20.25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BI12" s="4"/>
    </row>
    <row r="13" spans="2:63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2:63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2:63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2:63" ht="20.25">
      <c r="B16" s="89" t="s">
        <v>213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BH16" s="4"/>
    </row>
    <row r="17" spans="2:14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2:14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2:1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2:1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2:1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</row>
    <row r="22" spans="2:1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3" spans="2:1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spans="2:1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</row>
    <row r="25" spans="2:1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</row>
    <row r="26" spans="2:1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2:1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2:1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2:1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2:14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2:14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D1:I1048576 A1:B1048576 K1:XFD43 K49:XFD1048576 K44:AF48 AH44:XFD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156</v>
      </c>
      <c r="C1" s="76" t="s" vm="1">
        <v>221</v>
      </c>
    </row>
    <row r="2" spans="2:65">
      <c r="B2" s="56" t="s">
        <v>155</v>
      </c>
      <c r="C2" s="76" t="s">
        <v>222</v>
      </c>
    </row>
    <row r="3" spans="2:65">
      <c r="B3" s="56" t="s">
        <v>157</v>
      </c>
      <c r="C3" s="76" t="s">
        <v>223</v>
      </c>
    </row>
    <row r="4" spans="2:65">
      <c r="B4" s="56" t="s">
        <v>158</v>
      </c>
      <c r="C4" s="76">
        <v>2143</v>
      </c>
    </row>
    <row r="6" spans="2:65" ht="26.25" customHeight="1">
      <c r="B6" s="159" t="s">
        <v>186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65" ht="26.25" customHeight="1">
      <c r="B7" s="159" t="s">
        <v>68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BM7" s="3"/>
    </row>
    <row r="8" spans="2:65" s="3" customFormat="1" ht="78.75">
      <c r="B8" s="22" t="s">
        <v>92</v>
      </c>
      <c r="C8" s="30" t="s">
        <v>30</v>
      </c>
      <c r="D8" s="30" t="s">
        <v>96</v>
      </c>
      <c r="E8" s="30" t="s">
        <v>94</v>
      </c>
      <c r="F8" s="30" t="s">
        <v>41</v>
      </c>
      <c r="G8" s="30" t="s">
        <v>15</v>
      </c>
      <c r="H8" s="30" t="s">
        <v>42</v>
      </c>
      <c r="I8" s="30" t="s">
        <v>78</v>
      </c>
      <c r="J8" s="30" t="s">
        <v>207</v>
      </c>
      <c r="K8" s="30" t="s">
        <v>206</v>
      </c>
      <c r="L8" s="30" t="s">
        <v>40</v>
      </c>
      <c r="M8" s="30" t="s">
        <v>39</v>
      </c>
      <c r="N8" s="30" t="s">
        <v>159</v>
      </c>
      <c r="O8" s="20" t="s">
        <v>161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216</v>
      </c>
      <c r="K9" s="32"/>
      <c r="L9" s="32" t="s">
        <v>210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5"/>
      <c r="BG11" s="1"/>
      <c r="BH11" s="3"/>
      <c r="BI11" s="1"/>
      <c r="BM11" s="1"/>
    </row>
    <row r="12" spans="2:65" s="4" customFormat="1" ht="18" customHeight="1">
      <c r="B12" s="89" t="s">
        <v>220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"/>
      <c r="BG12" s="1"/>
      <c r="BH12" s="3"/>
      <c r="BI12" s="1"/>
      <c r="BM12" s="1"/>
    </row>
    <row r="13" spans="2:65">
      <c r="B13" s="89" t="s">
        <v>89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BH13" s="3"/>
    </row>
    <row r="14" spans="2:65" ht="20.25">
      <c r="B14" s="89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BH14" s="4"/>
    </row>
    <row r="15" spans="2:65">
      <c r="B15" s="89" t="s">
        <v>215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5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5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59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BG19" s="4"/>
    </row>
    <row r="20" spans="2:5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BG20" s="3"/>
    </row>
    <row r="21" spans="2:5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5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5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5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5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5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5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C721B47-1BD8-45B5-9FC4-6EA8B2D6D3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