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סל'!$B$6:$N$40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31" i="88" l="1"/>
  <c r="C23" i="88"/>
  <c r="C18" i="88"/>
  <c r="C17" i="88"/>
  <c r="C15" i="88"/>
  <c r="C1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11" i="88"/>
  <c r="C10" i="88"/>
  <c r="C42" i="88"/>
  <c r="K19" i="76"/>
  <c r="K14" i="76"/>
  <c r="O14" i="64"/>
  <c r="N40" i="63"/>
  <c r="N36" i="63"/>
  <c r="N32" i="63"/>
  <c r="N27" i="63"/>
  <c r="N23" i="63"/>
  <c r="N19" i="63"/>
  <c r="N15" i="63"/>
  <c r="N11" i="63"/>
  <c r="U17" i="61"/>
  <c r="U13" i="61"/>
  <c r="Q42" i="59"/>
  <c r="Q38" i="59"/>
  <c r="Q34" i="59"/>
  <c r="Q28" i="59"/>
  <c r="Q23" i="59"/>
  <c r="Q19" i="59"/>
  <c r="Q15" i="59"/>
  <c r="Q11" i="59"/>
  <c r="O11" i="64"/>
  <c r="N24" i="63"/>
  <c r="N12" i="63"/>
  <c r="Q43" i="59"/>
  <c r="Q30" i="59"/>
  <c r="Q16" i="59"/>
  <c r="K18" i="76"/>
  <c r="K13" i="76"/>
  <c r="O13" i="64"/>
  <c r="N39" i="63"/>
  <c r="N35" i="63"/>
  <c r="N31" i="63"/>
  <c r="N26" i="63"/>
  <c r="N22" i="63"/>
  <c r="N18" i="63"/>
  <c r="N14" i="63"/>
  <c r="U21" i="61"/>
  <c r="U16" i="61"/>
  <c r="U12" i="61"/>
  <c r="Q41" i="59"/>
  <c r="Q37" i="59"/>
  <c r="Q33" i="59"/>
  <c r="Q27" i="59"/>
  <c r="Q22" i="59"/>
  <c r="Q18" i="59"/>
  <c r="Q14" i="59"/>
  <c r="K11" i="76"/>
  <c r="N33" i="63"/>
  <c r="N20" i="63"/>
  <c r="U19" i="61"/>
  <c r="Q39" i="59"/>
  <c r="Q20" i="59"/>
  <c r="Q12" i="59"/>
  <c r="K17" i="76"/>
  <c r="K12" i="76"/>
  <c r="O12" i="64"/>
  <c r="N38" i="63"/>
  <c r="N34" i="63"/>
  <c r="N30" i="63"/>
  <c r="N25" i="63"/>
  <c r="N21" i="63"/>
  <c r="N17" i="63"/>
  <c r="N13" i="63"/>
  <c r="U20" i="61"/>
  <c r="U15" i="61"/>
  <c r="U11" i="61"/>
  <c r="Q40" i="59"/>
  <c r="Q36" i="59"/>
  <c r="Q31" i="59"/>
  <c r="Q26" i="59"/>
  <c r="Q21" i="59"/>
  <c r="Q17" i="59"/>
  <c r="Q13" i="59"/>
  <c r="K15" i="76"/>
  <c r="N37" i="63"/>
  <c r="N29" i="63"/>
  <c r="N16" i="63"/>
  <c r="U14" i="61"/>
  <c r="Q35" i="59"/>
  <c r="Q24" i="59"/>
  <c r="D23" i="88"/>
  <c r="D13" i="88"/>
  <c r="D15" i="88"/>
  <c r="D18" i="88"/>
  <c r="D12" i="88"/>
  <c r="D38" i="88"/>
  <c r="D17" i="88"/>
  <c r="D31" i="88"/>
  <c r="D11" i="88"/>
  <c r="D10" i="88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70630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4" si="32">
        <n x="1" s="1"/>
        <n x="2" s="1"/>
        <n x="30"/>
        <n x="31"/>
      </t>
    </mdx>
    <mdx n="0" f="v">
      <t c="4" si="32">
        <n x="1" s="1"/>
        <n x="2" s="1"/>
        <n x="33"/>
        <n x="31"/>
      </t>
    </mdx>
    <mdx n="0" f="v">
      <t c="4" si="32">
        <n x="1" s="1"/>
        <n x="2" s="1"/>
        <n x="34"/>
        <n x="31"/>
      </t>
    </mdx>
    <mdx n="0" f="v">
      <t c="4" si="32">
        <n x="1" s="1"/>
        <n x="2" s="1"/>
        <n x="35"/>
        <n x="31"/>
      </t>
    </mdx>
    <mdx n="0" f="v">
      <t c="4" si="32">
        <n x="1" s="1"/>
        <n x="2" s="1"/>
        <n x="36"/>
        <n x="31"/>
      </t>
    </mdx>
    <mdx n="0" f="v">
      <t c="4" si="32">
        <n x="1" s="1"/>
        <n x="2" s="1"/>
        <n x="37"/>
        <n x="31"/>
      </t>
    </mdx>
    <mdx n="0" f="v">
      <t c="4" si="32">
        <n x="1" s="1"/>
        <n x="2" s="1"/>
        <n x="38"/>
        <n x="31"/>
      </t>
    </mdx>
    <mdx n="0" f="v">
      <t c="4" si="32">
        <n x="1" s="1"/>
        <n x="2" s="1"/>
        <n x="39"/>
        <n x="31"/>
      </t>
    </mdx>
    <mdx n="0" f="v">
      <t c="4" si="32">
        <n x="1" s="1"/>
        <n x="2" s="1"/>
        <n x="40"/>
        <n x="31"/>
      </t>
    </mdx>
    <mdx n="0" f="v">
      <t c="4" si="32">
        <n x="1" s="1"/>
        <n x="2" s="1"/>
        <n x="41"/>
        <n x="31"/>
      </t>
    </mdx>
    <mdx n="0" f="v">
      <t c="4" si="32">
        <n x="1" s="1"/>
        <n x="2" s="1"/>
        <n x="42"/>
        <n x="31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<sst xmlns="http://schemas.openxmlformats.org/spreadsheetml/2006/main" count="2139" uniqueCount="385">
  <si>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</si>
  <si>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</si>
  <si>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</si>
  <si>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</si>
  <si>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</si>
  <si>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</si>
  <si>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</si>
  <si>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</si>
  <si>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</si>
  <si>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</si>
  <si>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</si>
  <si>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</si>
  <si>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</si>
  <si>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</si>
  <si>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</si>
  <si>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</si>
  <si>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</si>
  <si>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</si>
  <si>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</si>
  <si>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</si>
  <si>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</si>
  <si>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</si>
  <si>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</si>
  <si>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</si>
  <si>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</si>
  <si>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</si>
  <si>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</si>
  <si>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</si>
  <si>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</si>
  <si>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</si>
  <si>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</si>
  <si>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</si>
  <si>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</si>
  <si>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</si>
  <si>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</si>
  <si>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</si>
  <si>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</si>
  <si>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</si>
  <si>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</si>
  <si>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</si>
  <si>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</si>
  <si>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</si>
  <si>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</si>
  <si>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</si>
  <si>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</si>
  <si>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</si>
  <si>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</si>
  <si>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</si>
  <si>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</si>
  <si>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</si>
  <si>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</si>
  <si>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</si>
  <si>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</si>
  <si>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</si>
  <si>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</si>
  <si>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</si>
  <si>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</si>
  <si>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</si>
  <si>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</si>
  <si>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</si>
  <si>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</si>
  <si>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</si>
  <si>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</si>
  <si>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</si>
  <si>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</si>
  <si>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</si>
  <si>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</si>
  <si>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</si>
  <si>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</si>
  <si>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</si>
  <si>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</si>
  <si>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</si>
  <si>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</si>
  <si>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</si>
  <si>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</si>
  <si>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</si>
  <si>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</si>
  <si>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</si>
  <si>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</si>
  <si>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</si>
  <si>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</si>
  <si>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</si>
  <si>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</si>
  <si>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</si>
  <si>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</si>
  <si>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</si>
  <si>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</si>
  <si>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</si>
  <si>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</si>
  <si>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</si>
  <si>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</si>
  <si>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</si>
  <si>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</si>
  <si>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</si>
  <si>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</si>
  <si>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</si>
  <si>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</si>
  <si>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</si>
  <si>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</si>
  <si>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</si>
  <si>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</si>
  <si>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</si>
  <si>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</si>
  <si>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</si>
  <si>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</si>
  <si>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</si>
  <si>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</si>
  <si>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</si>
  <si>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</si>
  <si>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</si>
  <si>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</si>
  <si>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</si>
  <si>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</si>
  <si>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</si>
  <si>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</si>
  <si>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</si>
  <si>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</si>
  <si>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</si>
  <si>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</si>
  <si>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</si>
  <si>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</si>
  <si>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</si>
  <si>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</si>
  <si>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</si>
  <si>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</si>
  <si>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</si>
  <si>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</si>
  <si>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</si>
  <si>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</si>
  <si>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</si>
  <si>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</si>
  <si>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</si>
  <si>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</si>
  <si>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</si>
  <si>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</si>
  <si>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</si>
  <si>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</si>
  <si>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</si>
  <si>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</si>
  <si>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</si>
  <si>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</si>
  <si>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</si>
  <si>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</si>
  <si>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</si>
  <si>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</si>
  <si>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</si>
  <si>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</si>
  <si>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</si>
  <si>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</si>
  <si>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</si>
  <si>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</si>
  <si>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</si>
  <si>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</si>
  <si>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</si>
  <si>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</si>
  <si>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</si>
  <si>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</si>
  <si>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</si>
  <si>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</si>
  <si>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</si>
  <si>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</si>
  <si>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</si>
  <si>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</si>
  <si>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</si>
  <si>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</si>
  <si>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</si>
  <si>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</si>
  <si>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</si>
  <si>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</si>
  <si>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</si>
  <si>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</si>
  <si>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</si>
  <si>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</si>
  <si>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</si>
  <si>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</si>
  <si>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</si>
  <si>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</si>
  <si>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</si>
  <si>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</si>
  <si>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</si>
  <si>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</si>
  <si>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</si>
  <si>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</si>
  <si>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</si>
  <si>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</si>
  <si>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</si>
  <si>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</si>
  <si>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</si>
  <si>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</si>
  <si>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</si>
  <si>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</si>
  <si>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</si>
  <si>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</si>
  <si>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</si>
  <si>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</si>
  <si>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</si>
  <si>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</si>
  <si>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</si>
  <si>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</si>
  <si>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</si>
  <si>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</si>
  <si>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</si>
  <si>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</si>
  <si>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</si>
  <si>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</si>
  <si>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</si>
  <si>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</si>
  <si>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</si>
  <si>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</si>
  <si>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</si>
  <si>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</si>
  <si>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</si>
  <si>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</si>
  <si>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</si>
  <si>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</si>
  <si>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</si>
  <si>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</si>
  <si>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</si>
  <si>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</si>
  <si>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</si>
  <si>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</si>
  <si>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</si>
  <si>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</si>
  <si>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</si>
  <si>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</si>
  <si>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</si>
  <si>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</si>
  <si>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</si>
  <si>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</si>
  <si>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</si>
  <si>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</si>
  <si>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</si>
  <si>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</si>
  <si>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</si>
  <si>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</si>
  <si>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</si>
  <si>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</si>
  <si>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</si>
  <si>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</si>
  <si>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</si>
  <si>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</si>
  <si>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</si>
  <si>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</si>
  <si>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</si>
  <si>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</si>
  <si>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</si>
  <si>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</si>
  <si>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</si>
  <si>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</si>
  <si>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</si>
  <si>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</si>
  <si>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</si>
  <si>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</si>
  <si>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</si>
  <si>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</si>
  <si>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</si>
  <si>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</si>
  <si>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</si>
  <si>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218</t>
  </si>
  <si>
    <t>8180218</t>
  </si>
  <si>
    <t>ממשלתי משתנה 0520  גילון</t>
  </si>
  <si>
    <t>1116193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</si>
  <si>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</si>
  <si>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</si>
  <si>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</si>
  <si>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</si>
  <si>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</si>
  <si>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</si>
  <si>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</si>
  <si>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</si>
  <si>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</si>
  <si>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</si>
  <si>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</si>
  <si>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</si>
  <si>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</si>
  <si>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</si>
  <si>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</si>
  <si>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</si>
  <si>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421</t>
  </si>
  <si>
    <t>1138130</t>
  </si>
  <si>
    <t>ממשק0120</t>
  </si>
  <si>
    <t>1115773</t>
  </si>
  <si>
    <t>לאומי מימון התח ח</t>
  </si>
  <si>
    <t>6040232</t>
  </si>
  <si>
    <t>מגמה</t>
  </si>
  <si>
    <t>520018078</t>
  </si>
  <si>
    <t>בנקים</t>
  </si>
  <si>
    <t>AA+</t>
  </si>
  <si>
    <t>בזק סדרה ו</t>
  </si>
  <si>
    <t>2300143</t>
  </si>
  <si>
    <t>520031931</t>
  </si>
  <si>
    <t>תקשורת מדיה</t>
  </si>
  <si>
    <t>AA</t>
  </si>
  <si>
    <t>הראל הנפקות אגח ד</t>
  </si>
  <si>
    <t>1119213</t>
  </si>
  <si>
    <t>520033986</t>
  </si>
  <si>
    <t>ביטוח</t>
  </si>
  <si>
    <t>AA-</t>
  </si>
  <si>
    <t>ירושלים הנפקות אגח ט</t>
  </si>
  <si>
    <t>1127422</t>
  </si>
  <si>
    <t>520025636</t>
  </si>
  <si>
    <t>A+</t>
  </si>
  <si>
    <t>פועלים הנפקות אגח 29</t>
  </si>
  <si>
    <t>1940485</t>
  </si>
  <si>
    <t>520000118</t>
  </si>
  <si>
    <t>AAA</t>
  </si>
  <si>
    <t>רילייטד אגח א</t>
  </si>
  <si>
    <t>1134923</t>
  </si>
  <si>
    <t>נדלן ובינוי</t>
  </si>
  <si>
    <t>הראל סל תל בונד 60</t>
  </si>
  <si>
    <t>1113257</t>
  </si>
  <si>
    <t>514103811</t>
  </si>
  <si>
    <t>אג"ח</t>
  </si>
  <si>
    <t>הראל תל בונד 20</t>
  </si>
  <si>
    <t>1113240</t>
  </si>
  <si>
    <t>פסגות סל בונד 20</t>
  </si>
  <si>
    <t>1104603</t>
  </si>
  <si>
    <t>513464289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</si>
  <si>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</si>
  <si>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</si>
  <si>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</si>
  <si>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</si>
  <si>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</si>
  <si>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</si>
  <si>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</si>
  <si>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</si>
  <si>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</si>
  <si>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</si>
  <si>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520041989</t>
  </si>
  <si>
    <t>קסם תל בונד 60</t>
  </si>
  <si>
    <t>1109248</t>
  </si>
  <si>
    <t>תכלית תל בונד 20</t>
  </si>
  <si>
    <t>1109370</t>
  </si>
  <si>
    <t>513540310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</si>
  <si>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</si>
  <si>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</si>
  <si>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</si>
  <si>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</si>
  <si>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</si>
  <si>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</si>
  <si>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</si>
  <si>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</si>
  <si>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ISHARES USD CORP BND</t>
  </si>
  <si>
    <t>IE0032895942</t>
  </si>
  <si>
    <t>PIMCO INV GRADE CORP BD ETF</t>
  </si>
  <si>
    <t>US72201R8170</t>
  </si>
  <si>
    <t>NYSE</t>
  </si>
  <si>
    <t>SPDR BARCLAYS INTERMEDIATE</t>
  </si>
  <si>
    <t>US78464A3757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</si>
  <si>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</si>
  <si>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</si>
  <si>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</si>
  <si>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</si>
  <si>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</si>
  <si>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</si>
  <si>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</si>
  <si>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</si>
  <si>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</si>
  <si>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</si>
  <si>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</si>
  <si>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</si>
  <si>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</si>
  <si>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</si>
  <si>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תעודות השתתפות בקרנות נאמנות בחו"ל</t>
  </si>
  <si>
    <t>NEUBER BERMAN H/Y BD I2A</t>
  </si>
  <si>
    <t>IE00B8QBJF01</t>
  </si>
  <si>
    <t>BB</t>
  </si>
  <si>
    <t>FITCH</t>
  </si>
  <si>
    <t>₪ / מט"ח</t>
  </si>
  <si>
    <t>+ILS/-USD 3.4992 23-10-17 (26) --163</t>
  </si>
  <si>
    <t>10000033</t>
  </si>
  <si>
    <t>+ILS/-USD 3.5012 23-10-17 (26) --168</t>
  </si>
  <si>
    <t>10000031</t>
  </si>
  <si>
    <t>+EUR/-USD 1.1332 13-09-17 (26) +46.7</t>
  </si>
  <si>
    <t>10000032</t>
  </si>
  <si>
    <t>+USD/-EUR 1.1322 13-09-17 (26) +57.6</t>
  </si>
  <si>
    <t>10000028</t>
  </si>
  <si>
    <t/>
  </si>
  <si>
    <t>פרנק שווצרי</t>
  </si>
  <si>
    <t>דולר ניו-זילנד</t>
  </si>
  <si>
    <t>כתר נורבגי</t>
  </si>
  <si>
    <t>יו בנק</t>
  </si>
  <si>
    <t>30026000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</si>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</sst>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43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7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8" fillId="0" borderId="0" xfId="0" applyFont="1" applyFill="1" applyBorder="1" applyAlignment="1"/>
    <xf numFmtId="0" fontId="28" fillId="0" borderId="28" xfId="0" applyFont="1" applyFill="1" applyBorder="1" applyAlignment="1"/>
    <xf numFmtId="0" fontId="30" fillId="0" borderId="28" xfId="0" applyFont="1" applyFill="1" applyBorder="1" applyAlignment="1"/>
    <xf numFmtId="0" fontId="30" fillId="0" borderId="28" xfId="0" applyNumberFormat="1" applyFont="1" applyFill="1" applyBorder="1" applyAlignment="1"/>
    <xf numFmtId="4" fontId="30" fillId="0" borderId="28" xfId="0" applyNumberFormat="1" applyFont="1" applyFill="1" applyBorder="1" applyAlignment="1"/>
    <xf numFmtId="10" fontId="30" fillId="0" borderId="28" xfId="0" applyNumberFormat="1" applyFont="1" applyFill="1" applyBorder="1" applyAlignment="1"/>
    <xf numFmtId="2" fontId="30" fillId="0" borderId="28" xfId="0" applyNumberFormat="1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/>
    <xf numFmtId="167" fontId="6" fillId="0" borderId="29" xfId="7" applyNumberFormat="1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8" fillId="0" borderId="0" xfId="0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S66"/>
  <sheetViews>
    <sheetView rightToLeft="1" tabSelected="1" workbookViewId="0">
      <selection activeCell="D22" sqref="D2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8" style="9" customWidth="1"/>
    <col min="24" max="24" width="8.7109375" style="9" customWidth="1"/>
    <col min="25" max="25" width="10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19">
      <c r="B1" s="56" t="s">
        <v>167</v>
      </c>
      <c r="C1" s="76" t="s" vm="1">
        <v>234</v>
      </c>
    </row>
    <row r="2" spans="1:19">
      <c r="B2" s="56" t="s">
        <v>166</v>
      </c>
      <c r="C2" s="76" t="s">
        <v>235</v>
      </c>
    </row>
    <row r="3" spans="1:19">
      <c r="B3" s="56" t="s">
        <v>168</v>
      </c>
      <c r="C3" s="76" t="s">
        <v>236</v>
      </c>
    </row>
    <row r="4" spans="1:19">
      <c r="B4" s="56" t="s">
        <v>169</v>
      </c>
      <c r="C4" s="76">
        <v>2148</v>
      </c>
    </row>
    <row r="6" spans="1:19" ht="26.25" customHeight="1">
      <c r="B6" s="155" t="s">
        <v>183</v>
      </c>
      <c r="C6" s="156"/>
      <c r="D6" s="157"/>
    </row>
    <row r="7" spans="1:19" s="10" customFormat="1">
      <c r="B7" s="22"/>
      <c r="C7" s="23" t="s">
        <v>98</v>
      </c>
      <c r="D7" s="24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s="10" customFormat="1">
      <c r="B8" s="22"/>
      <c r="C8" s="25" t="s">
        <v>223</v>
      </c>
      <c r="D8" s="26" t="s">
        <v>20</v>
      </c>
    </row>
    <row r="9" spans="1:19" s="11" customFormat="1" ht="18" customHeight="1">
      <c r="B9" s="36"/>
      <c r="C9" s="19" t="s">
        <v>1</v>
      </c>
      <c r="D9" s="27" t="s">
        <v>2</v>
      </c>
    </row>
    <row r="10" spans="1:19" s="11" customFormat="1" ht="18" customHeight="1">
      <c r="B10" s="66" t="s">
        <v>182</v>
      </c>
      <c r="C10" s="101">
        <f>C11+C12+C23</f>
        <v>2891.4946500000001</v>
      </c>
      <c r="D10" s="102">
        <f>C10/$C$42</f>
        <v>1</v>
      </c>
    </row>
    <row r="11" spans="1:19">
      <c r="A11" s="44" t="s">
        <v>129</v>
      </c>
      <c r="B11" s="28" t="s">
        <v>184</v>
      </c>
      <c r="C11" s="101">
        <f>מזומנים!J10</f>
        <v>108.93308</v>
      </c>
      <c r="D11" s="102">
        <f t="shared" ref="D11:D18" si="0">C11/$C$42</f>
        <v>3.7673623224583869E-2</v>
      </c>
    </row>
    <row r="12" spans="1:19">
      <c r="B12" s="28" t="s">
        <v>185</v>
      </c>
      <c r="C12" s="101">
        <f>C13+C15+C17+C18</f>
        <v>2781.8252500000003</v>
      </c>
      <c r="D12" s="102">
        <f t="shared" si="0"/>
        <v>0.9620717264685239</v>
      </c>
    </row>
    <row r="13" spans="1:19">
      <c r="A13" s="54" t="s">
        <v>129</v>
      </c>
      <c r="B13" s="29" t="s">
        <v>55</v>
      </c>
      <c r="C13" s="101">
        <f>'תעודות התחייבות ממשלתיות'!N11</f>
        <v>1241.7295200000001</v>
      </c>
      <c r="D13" s="102">
        <f t="shared" si="0"/>
        <v>0.42944209493868513</v>
      </c>
    </row>
    <row r="14" spans="1:19">
      <c r="A14" s="54" t="s">
        <v>129</v>
      </c>
      <c r="B14" s="29" t="s">
        <v>56</v>
      </c>
      <c r="C14" s="101" t="s" vm="2">
        <v>377</v>
      </c>
      <c r="D14" s="102"/>
    </row>
    <row r="15" spans="1:19">
      <c r="A15" s="54" t="s">
        <v>129</v>
      </c>
      <c r="B15" s="29" t="s">
        <v>57</v>
      </c>
      <c r="C15" s="101">
        <f>'אג"ח קונצרני'!R11</f>
        <v>8.1755900000000015</v>
      </c>
      <c r="D15" s="102">
        <f t="shared" si="0"/>
        <v>2.827461569053915E-3</v>
      </c>
    </row>
    <row r="16" spans="1:19">
      <c r="A16" s="54" t="s">
        <v>129</v>
      </c>
      <c r="B16" s="29" t="s">
        <v>58</v>
      </c>
      <c r="C16" s="101" t="s" vm="3">
        <v>377</v>
      </c>
      <c r="D16" s="102"/>
    </row>
    <row r="17" spans="1:4">
      <c r="A17" s="54" t="s">
        <v>129</v>
      </c>
      <c r="B17" s="29" t="s">
        <v>59</v>
      </c>
      <c r="C17" s="101">
        <f>'תעודות סל'!K11</f>
        <v>1523.3059900000001</v>
      </c>
      <c r="D17" s="102">
        <f t="shared" si="0"/>
        <v>0.52682303596861224</v>
      </c>
    </row>
    <row r="18" spans="1:4">
      <c r="A18" s="54" t="s">
        <v>129</v>
      </c>
      <c r="B18" s="29" t="s">
        <v>60</v>
      </c>
      <c r="C18" s="101">
        <f>'קרנות נאמנות'!L11</f>
        <v>8.6141500000000004</v>
      </c>
      <c r="D18" s="102">
        <f t="shared" si="0"/>
        <v>2.9791339921725257E-3</v>
      </c>
    </row>
    <row r="19" spans="1:4">
      <c r="A19" s="54" t="s">
        <v>129</v>
      </c>
      <c r="B19" s="29" t="s">
        <v>61</v>
      </c>
      <c r="C19" s="101" t="s" vm="4">
        <v>377</v>
      </c>
      <c r="D19" s="102" t="s" vm="5">
        <v>377</v>
      </c>
    </row>
    <row r="20" spans="1:4">
      <c r="A20" s="54" t="s">
        <v>129</v>
      </c>
      <c r="B20" s="29" t="s">
        <v>62</v>
      </c>
      <c r="C20" s="101" t="s" vm="6">
        <v>377</v>
      </c>
      <c r="D20" s="102" t="s" vm="7">
        <v>377</v>
      </c>
    </row>
    <row r="21" spans="1:4">
      <c r="A21" s="54" t="s">
        <v>129</v>
      </c>
      <c r="B21" s="29" t="s">
        <v>63</v>
      </c>
      <c r="C21" s="101" t="s" vm="8">
        <v>377</v>
      </c>
      <c r="D21" s="102" t="s" vm="9">
        <v>377</v>
      </c>
    </row>
    <row r="22" spans="1:4">
      <c r="A22" s="54" t="s">
        <v>129</v>
      </c>
      <c r="B22" s="29" t="s">
        <v>64</v>
      </c>
      <c r="C22" s="101" t="s" vm="10">
        <v>377</v>
      </c>
      <c r="D22" s="102" t="s" vm="11">
        <v>377</v>
      </c>
    </row>
    <row r="23" spans="1:4">
      <c r="B23" s="28" t="s">
        <v>186</v>
      </c>
      <c r="C23" s="101">
        <f>C31</f>
        <v>0.73632000000000009</v>
      </c>
      <c r="D23" s="102">
        <f>C23/$C$42</f>
        <v>2.5465030689231954E-4</v>
      </c>
    </row>
    <row r="24" spans="1:4">
      <c r="A24" s="54" t="s">
        <v>129</v>
      </c>
      <c r="B24" s="29" t="s">
        <v>65</v>
      </c>
      <c r="C24" s="101" t="s" vm="12">
        <v>377</v>
      </c>
      <c r="D24" s="102" t="s" vm="13">
        <v>377</v>
      </c>
    </row>
    <row r="25" spans="1:4">
      <c r="A25" s="54" t="s">
        <v>129</v>
      </c>
      <c r="B25" s="29" t="s">
        <v>66</v>
      </c>
      <c r="C25" s="101" t="s" vm="14">
        <v>377</v>
      </c>
      <c r="D25" s="102" t="s" vm="15">
        <v>377</v>
      </c>
    </row>
    <row r="26" spans="1:4">
      <c r="A26" s="54" t="s">
        <v>129</v>
      </c>
      <c r="B26" s="29" t="s">
        <v>57</v>
      </c>
      <c r="C26" s="101" t="s" vm="16">
        <v>377</v>
      </c>
      <c r="D26" s="102" t="s" vm="17">
        <v>377</v>
      </c>
    </row>
    <row r="27" spans="1:4">
      <c r="A27" s="54" t="s">
        <v>129</v>
      </c>
      <c r="B27" s="29" t="s">
        <v>67</v>
      </c>
      <c r="C27" s="101" t="s" vm="18">
        <v>377</v>
      </c>
      <c r="D27" s="102" t="s" vm="19">
        <v>377</v>
      </c>
    </row>
    <row r="28" spans="1:4">
      <c r="A28" s="54" t="s">
        <v>129</v>
      </c>
      <c r="B28" s="29" t="s">
        <v>68</v>
      </c>
      <c r="C28" s="101" t="s" vm="20">
        <v>377</v>
      </c>
      <c r="D28" s="102" t="s" vm="21">
        <v>377</v>
      </c>
    </row>
    <row r="29" spans="1:4">
      <c r="A29" s="54" t="s">
        <v>129</v>
      </c>
      <c r="B29" s="29" t="s">
        <v>69</v>
      </c>
      <c r="C29" s="101" t="s" vm="22">
        <v>377</v>
      </c>
      <c r="D29" s="102" t="s" vm="23">
        <v>377</v>
      </c>
    </row>
    <row r="30" spans="1:4">
      <c r="A30" s="54" t="s">
        <v>129</v>
      </c>
      <c r="B30" s="29" t="s">
        <v>209</v>
      </c>
      <c r="C30" s="101" t="s" vm="24">
        <v>377</v>
      </c>
      <c r="D30" s="102" t="s" vm="25">
        <v>377</v>
      </c>
    </row>
    <row r="31" spans="1:4">
      <c r="A31" s="54" t="s">
        <v>129</v>
      </c>
      <c r="B31" s="29" t="s">
        <v>92</v>
      </c>
      <c r="C31" s="101">
        <f>'לא סחיר - חוזים עתידיים'!I11</f>
        <v>0.73632000000000009</v>
      </c>
      <c r="D31" s="102">
        <f>C31/$C$42</f>
        <v>2.5465030689231954E-4</v>
      </c>
    </row>
    <row r="32" spans="1:4">
      <c r="A32" s="54" t="s">
        <v>129</v>
      </c>
      <c r="B32" s="29" t="s">
        <v>70</v>
      </c>
      <c r="C32" s="101" t="s" vm="26">
        <v>377</v>
      </c>
      <c r="D32" s="102" t="s" vm="27">
        <v>377</v>
      </c>
    </row>
    <row r="33" spans="1:4">
      <c r="A33" s="54" t="s">
        <v>129</v>
      </c>
      <c r="B33" s="28" t="s">
        <v>187</v>
      </c>
      <c r="C33" s="101" t="s" vm="28">
        <v>377</v>
      </c>
      <c r="D33" s="102" t="s" vm="29">
        <v>377</v>
      </c>
    </row>
    <row r="34" spans="1:4">
      <c r="A34" s="54" t="s">
        <v>129</v>
      </c>
      <c r="B34" s="28" t="s">
        <v>188</v>
      </c>
      <c r="C34" s="101" t="s" vm="30">
        <v>377</v>
      </c>
      <c r="D34" s="102" t="s" vm="31">
        <v>377</v>
      </c>
    </row>
    <row r="35" spans="1:4">
      <c r="A35" s="54" t="s">
        <v>129</v>
      </c>
      <c r="B35" s="28" t="s">
        <v>189</v>
      </c>
      <c r="C35" s="101" t="s" vm="32">
        <v>377</v>
      </c>
      <c r="D35" s="102" t="s" vm="33">
        <v>377</v>
      </c>
    </row>
    <row r="36" spans="1:4">
      <c r="A36" s="54" t="s">
        <v>129</v>
      </c>
      <c r="B36" s="55" t="s">
        <v>190</v>
      </c>
      <c r="C36" s="101" t="s" vm="34">
        <v>377</v>
      </c>
      <c r="D36" s="102" t="s" vm="35">
        <v>377</v>
      </c>
    </row>
    <row r="37" spans="1:4">
      <c r="A37" s="54" t="s">
        <v>129</v>
      </c>
      <c r="B37" s="28" t="s">
        <v>191</v>
      </c>
      <c r="C37" s="101"/>
      <c r="D37" s="102"/>
    </row>
    <row r="38" spans="1:4">
      <c r="A38" s="54"/>
      <c r="B38" s="67" t="s">
        <v>193</v>
      </c>
      <c r="C38" s="101">
        <v>0</v>
      </c>
      <c r="D38" s="102">
        <f>C38/$C$42</f>
        <v>0</v>
      </c>
    </row>
    <row r="39" spans="1:4">
      <c r="A39" s="54" t="s">
        <v>129</v>
      </c>
      <c r="B39" s="68" t="s">
        <v>194</v>
      </c>
      <c r="C39" s="101" t="s" vm="36">
        <v>377</v>
      </c>
      <c r="D39" s="102" t="s" vm="37">
        <v>377</v>
      </c>
    </row>
    <row r="40" spans="1:4">
      <c r="A40" s="54" t="s">
        <v>129</v>
      </c>
      <c r="B40" s="68" t="s">
        <v>221</v>
      </c>
      <c r="C40" s="101" t="s" vm="38">
        <v>377</v>
      </c>
      <c r="D40" s="102" t="s" vm="39">
        <v>377</v>
      </c>
    </row>
    <row r="41" spans="1:4">
      <c r="A41" s="54" t="s">
        <v>129</v>
      </c>
      <c r="B41" s="68" t="s">
        <v>195</v>
      </c>
      <c r="C41" s="101" t="s" vm="40">
        <v>377</v>
      </c>
      <c r="D41" s="102" t="s" vm="41">
        <v>377</v>
      </c>
    </row>
    <row r="42" spans="1:4">
      <c r="B42" s="68" t="s">
        <v>71</v>
      </c>
      <c r="C42" s="101">
        <f>C38+C10</f>
        <v>2891.4946500000001</v>
      </c>
      <c r="D42" s="102">
        <f>D38+D10</f>
        <v>1</v>
      </c>
    </row>
    <row r="43" spans="1:4">
      <c r="A43" s="54" t="s">
        <v>129</v>
      </c>
      <c r="B43" s="68" t="s">
        <v>192</v>
      </c>
      <c r="C43" s="101">
        <v>0</v>
      </c>
      <c r="D43" s="102"/>
    </row>
    <row r="44" spans="1:4">
      <c r="B44" s="6" t="s">
        <v>97</v>
      </c>
    </row>
    <row r="45" spans="1:4">
      <c r="C45" s="74" t="s">
        <v>174</v>
      </c>
      <c r="D45" s="35" t="s">
        <v>91</v>
      </c>
    </row>
    <row r="46" spans="1:4">
      <c r="C46" s="75" t="s">
        <v>1</v>
      </c>
      <c r="D46" s="24" t="s">
        <v>2</v>
      </c>
    </row>
    <row r="47" spans="1:4">
      <c r="C47" s="103" t="s">
        <v>155</v>
      </c>
      <c r="D47" s="104" vm="42">
        <v>2.6831999999999998</v>
      </c>
    </row>
    <row r="48" spans="1:4">
      <c r="C48" s="103" t="s">
        <v>164</v>
      </c>
      <c r="D48" s="104">
        <v>1.056065732237796</v>
      </c>
    </row>
    <row r="49" spans="2:4">
      <c r="C49" s="103" t="s">
        <v>160</v>
      </c>
      <c r="D49" s="104" vm="43">
        <v>2.6907999999999999</v>
      </c>
    </row>
    <row r="50" spans="2:4">
      <c r="B50" s="12"/>
      <c r="C50" s="103" t="s">
        <v>378</v>
      </c>
      <c r="D50" s="104" vm="44">
        <v>3.6467999999999998</v>
      </c>
    </row>
    <row r="51" spans="2:4">
      <c r="C51" s="103" t="s">
        <v>153</v>
      </c>
      <c r="D51" s="104" vm="45">
        <v>3.9859</v>
      </c>
    </row>
    <row r="52" spans="2:4">
      <c r="C52" s="103" t="s">
        <v>154</v>
      </c>
      <c r="D52" s="104" vm="46">
        <v>4.5420999999999996</v>
      </c>
    </row>
    <row r="53" spans="2:4">
      <c r="C53" s="103" t="s">
        <v>156</v>
      </c>
      <c r="D53" s="104">
        <v>0.44789504701873062</v>
      </c>
    </row>
    <row r="54" spans="2:4">
      <c r="C54" s="103" t="s">
        <v>161</v>
      </c>
      <c r="D54" s="104" vm="47">
        <v>3.1240000000000001</v>
      </c>
    </row>
    <row r="55" spans="2:4">
      <c r="C55" s="103" t="s">
        <v>162</v>
      </c>
      <c r="D55" s="104">
        <v>0.19270626626096926</v>
      </c>
    </row>
    <row r="56" spans="2:4">
      <c r="C56" s="103" t="s">
        <v>159</v>
      </c>
      <c r="D56" s="104" vm="48">
        <v>0.53600000000000003</v>
      </c>
    </row>
    <row r="57" spans="2:4">
      <c r="C57" s="103" t="s">
        <v>379</v>
      </c>
      <c r="D57" s="123">
        <v>2.5608</v>
      </c>
    </row>
    <row r="58" spans="2:4">
      <c r="C58" s="103" t="s">
        <v>158</v>
      </c>
      <c r="D58" s="104" vm="49">
        <v>0.41299999999999998</v>
      </c>
    </row>
    <row r="59" spans="2:4">
      <c r="C59" s="103" t="s">
        <v>151</v>
      </c>
      <c r="D59" s="104" vm="50">
        <v>3.496</v>
      </c>
    </row>
    <row r="60" spans="2:4">
      <c r="C60" s="103" t="s">
        <v>165</v>
      </c>
      <c r="D60" s="104" vm="51">
        <v>0.2671</v>
      </c>
    </row>
    <row r="61" spans="2:4">
      <c r="C61" s="103" t="s">
        <v>380</v>
      </c>
      <c r="D61" s="104" vm="52">
        <v>0.41749999999999998</v>
      </c>
    </row>
    <row r="62" spans="2:4">
      <c r="C62" s="103" t="s">
        <v>152</v>
      </c>
      <c r="D62" s="10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234</v>
      </c>
    </row>
    <row r="2" spans="2:60">
      <c r="B2" s="56" t="s">
        <v>166</v>
      </c>
      <c r="C2" s="76" t="s">
        <v>235</v>
      </c>
    </row>
    <row r="3" spans="2:60">
      <c r="B3" s="56" t="s">
        <v>168</v>
      </c>
      <c r="C3" s="76" t="s">
        <v>236</v>
      </c>
    </row>
    <row r="4" spans="2:60">
      <c r="B4" s="56" t="s">
        <v>169</v>
      </c>
      <c r="C4" s="76">
        <v>2148</v>
      </c>
    </row>
    <row r="6" spans="2:60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0" ht="26.25" customHeight="1">
      <c r="B7" s="169" t="s">
        <v>80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H7" s="3"/>
    </row>
    <row r="8" spans="2:60" s="3" customFormat="1" ht="78.75">
      <c r="B8" s="22" t="s">
        <v>104</v>
      </c>
      <c r="C8" s="30" t="s">
        <v>39</v>
      </c>
      <c r="D8" s="30" t="s">
        <v>107</v>
      </c>
      <c r="E8" s="30" t="s">
        <v>51</v>
      </c>
      <c r="F8" s="30" t="s">
        <v>89</v>
      </c>
      <c r="G8" s="30" t="s">
        <v>220</v>
      </c>
      <c r="H8" s="30" t="s">
        <v>219</v>
      </c>
      <c r="I8" s="30" t="s">
        <v>50</v>
      </c>
      <c r="J8" s="30" t="s">
        <v>49</v>
      </c>
      <c r="K8" s="30" t="s">
        <v>170</v>
      </c>
      <c r="L8" s="30" t="s">
        <v>172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229</v>
      </c>
      <c r="H9" s="16"/>
      <c r="I9" s="16" t="s">
        <v>223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BC11" s="1"/>
      <c r="BD11" s="3"/>
      <c r="BE11" s="1"/>
      <c r="BG11" s="1"/>
    </row>
    <row r="12" spans="2:60" s="4" customFormat="1" ht="18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BC12" s="1"/>
      <c r="BD12" s="3"/>
      <c r="BE12" s="1"/>
      <c r="BG12" s="1"/>
    </row>
    <row r="13" spans="2:60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BD13" s="3"/>
    </row>
    <row r="14" spans="2:60" ht="20.25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BD14" s="4"/>
    </row>
    <row r="15" spans="2:60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60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2:5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2:5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2:56" ht="2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BC19" s="4"/>
    </row>
    <row r="20" spans="2:5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BD20" s="3"/>
    </row>
    <row r="21" spans="2:5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5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5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5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5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5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5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5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5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5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5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5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167</v>
      </c>
      <c r="C1" s="76" t="s" vm="1">
        <v>234</v>
      </c>
    </row>
    <row r="2" spans="2:61">
      <c r="B2" s="56" t="s">
        <v>166</v>
      </c>
      <c r="C2" s="76" t="s">
        <v>235</v>
      </c>
    </row>
    <row r="3" spans="2:61">
      <c r="B3" s="56" t="s">
        <v>168</v>
      </c>
      <c r="C3" s="76" t="s">
        <v>236</v>
      </c>
    </row>
    <row r="4" spans="2:61">
      <c r="B4" s="56" t="s">
        <v>169</v>
      </c>
      <c r="C4" s="76">
        <v>2148</v>
      </c>
    </row>
    <row r="6" spans="2:61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1" ht="26.25" customHeight="1">
      <c r="B7" s="169" t="s">
        <v>81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I7" s="3"/>
    </row>
    <row r="8" spans="2:61" s="3" customFormat="1" ht="78.75">
      <c r="B8" s="22" t="s">
        <v>104</v>
      </c>
      <c r="C8" s="30" t="s">
        <v>39</v>
      </c>
      <c r="D8" s="30" t="s">
        <v>107</v>
      </c>
      <c r="E8" s="30" t="s">
        <v>51</v>
      </c>
      <c r="F8" s="30" t="s">
        <v>89</v>
      </c>
      <c r="G8" s="30" t="s">
        <v>220</v>
      </c>
      <c r="H8" s="30" t="s">
        <v>219</v>
      </c>
      <c r="I8" s="30" t="s">
        <v>50</v>
      </c>
      <c r="J8" s="30" t="s">
        <v>49</v>
      </c>
      <c r="K8" s="30" t="s">
        <v>170</v>
      </c>
      <c r="L8" s="31" t="s">
        <v>172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229</v>
      </c>
      <c r="H9" s="16"/>
      <c r="I9" s="16" t="s">
        <v>223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BD11" s="1"/>
      <c r="BE11" s="3"/>
      <c r="BF11" s="1"/>
      <c r="BH11" s="1"/>
    </row>
    <row r="12" spans="2:6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BE12" s="3"/>
    </row>
    <row r="13" spans="2:61" ht="20.25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BE13" s="4"/>
    </row>
    <row r="14" spans="2:61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61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6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2:5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2:56" ht="2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BD18" s="4"/>
    </row>
    <row r="19" spans="2:56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2:5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2:5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BD21" s="3"/>
    </row>
    <row r="22" spans="2:5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5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5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5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5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5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5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5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5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5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5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167</v>
      </c>
      <c r="C1" s="76" t="s" vm="1">
        <v>234</v>
      </c>
    </row>
    <row r="2" spans="1:60">
      <c r="B2" s="56" t="s">
        <v>166</v>
      </c>
      <c r="C2" s="76" t="s">
        <v>235</v>
      </c>
    </row>
    <row r="3" spans="1:60">
      <c r="B3" s="56" t="s">
        <v>168</v>
      </c>
      <c r="C3" s="76" t="s">
        <v>236</v>
      </c>
    </row>
    <row r="4" spans="1:60">
      <c r="B4" s="56" t="s">
        <v>169</v>
      </c>
      <c r="C4" s="76">
        <v>2148</v>
      </c>
    </row>
    <row r="6" spans="1:60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1"/>
      <c r="BD6" s="1" t="s">
        <v>108</v>
      </c>
      <c r="BF6" s="1" t="s">
        <v>175</v>
      </c>
      <c r="BH6" s="3" t="s">
        <v>152</v>
      </c>
    </row>
    <row r="7" spans="1:60" ht="26.25" customHeight="1">
      <c r="B7" s="169" t="s">
        <v>82</v>
      </c>
      <c r="C7" s="170"/>
      <c r="D7" s="170"/>
      <c r="E7" s="170"/>
      <c r="F7" s="170"/>
      <c r="G7" s="170"/>
      <c r="H7" s="170"/>
      <c r="I7" s="170"/>
      <c r="J7" s="170"/>
      <c r="K7" s="171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2" t="s">
        <v>104</v>
      </c>
      <c r="C8" s="30" t="s">
        <v>39</v>
      </c>
      <c r="D8" s="30" t="s">
        <v>107</v>
      </c>
      <c r="E8" s="30" t="s">
        <v>51</v>
      </c>
      <c r="F8" s="30" t="s">
        <v>89</v>
      </c>
      <c r="G8" s="30" t="s">
        <v>220</v>
      </c>
      <c r="H8" s="30" t="s">
        <v>219</v>
      </c>
      <c r="I8" s="30" t="s">
        <v>50</v>
      </c>
      <c r="J8" s="30" t="s">
        <v>170</v>
      </c>
      <c r="K8" s="30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229</v>
      </c>
      <c r="H9" s="16"/>
      <c r="I9" s="16" t="s">
        <v>223</v>
      </c>
      <c r="J9" s="32" t="s">
        <v>20</v>
      </c>
      <c r="K9" s="57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P13" s="1"/>
      <c r="BC13" s="1" t="s">
        <v>117</v>
      </c>
      <c r="BE13" s="1" t="s">
        <v>135</v>
      </c>
      <c r="BG13" s="1" t="s">
        <v>157</v>
      </c>
    </row>
    <row r="14" spans="1:60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P14" s="1"/>
      <c r="BC14" s="1" t="s">
        <v>114</v>
      </c>
      <c r="BE14" s="1" t="s">
        <v>136</v>
      </c>
      <c r="BG14" s="1" t="s">
        <v>159</v>
      </c>
    </row>
    <row r="15" spans="1:60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96"/>
      <c r="C16" s="96"/>
      <c r="D16" s="96"/>
      <c r="E16" s="96"/>
      <c r="F16" s="96"/>
      <c r="G16" s="96"/>
      <c r="H16" s="96"/>
      <c r="I16" s="96"/>
      <c r="J16" s="96"/>
      <c r="K16" s="96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96"/>
      <c r="C17" s="96"/>
      <c r="D17" s="96"/>
      <c r="E17" s="96"/>
      <c r="F17" s="96"/>
      <c r="G17" s="96"/>
      <c r="H17" s="96"/>
      <c r="I17" s="96"/>
      <c r="J17" s="96"/>
      <c r="K17" s="96"/>
      <c r="P17" s="1"/>
      <c r="BC17" s="1" t="s">
        <v>121</v>
      </c>
      <c r="BE17" s="1" t="s">
        <v>138</v>
      </c>
      <c r="BG17" s="1" t="s">
        <v>163</v>
      </c>
    </row>
    <row r="18" spans="2:60">
      <c r="B18" s="96"/>
      <c r="C18" s="96"/>
      <c r="D18" s="96"/>
      <c r="E18" s="96"/>
      <c r="F18" s="96"/>
      <c r="G18" s="96"/>
      <c r="H18" s="96"/>
      <c r="I18" s="96"/>
      <c r="J18" s="96"/>
      <c r="K18" s="96"/>
      <c r="BD18" s="1" t="s">
        <v>109</v>
      </c>
      <c r="BF18" s="1" t="s">
        <v>139</v>
      </c>
      <c r="BH18" s="1" t="s">
        <v>29</v>
      </c>
    </row>
    <row r="19" spans="2:60">
      <c r="B19" s="96"/>
      <c r="C19" s="96"/>
      <c r="D19" s="96"/>
      <c r="E19" s="96"/>
      <c r="F19" s="96"/>
      <c r="G19" s="96"/>
      <c r="H19" s="96"/>
      <c r="I19" s="96"/>
      <c r="J19" s="96"/>
      <c r="K19" s="96"/>
      <c r="BD19" s="1" t="s">
        <v>122</v>
      </c>
      <c r="BF19" s="1" t="s">
        <v>140</v>
      </c>
    </row>
    <row r="20" spans="2:60">
      <c r="B20" s="96"/>
      <c r="C20" s="96"/>
      <c r="D20" s="96"/>
      <c r="E20" s="96"/>
      <c r="F20" s="96"/>
      <c r="G20" s="96"/>
      <c r="H20" s="96"/>
      <c r="I20" s="96"/>
      <c r="J20" s="96"/>
      <c r="K20" s="96"/>
      <c r="BD20" s="1" t="s">
        <v>127</v>
      </c>
      <c r="BF20" s="1" t="s">
        <v>141</v>
      </c>
    </row>
    <row r="21" spans="2:60">
      <c r="B21" s="96"/>
      <c r="C21" s="96"/>
      <c r="D21" s="96"/>
      <c r="E21" s="96"/>
      <c r="F21" s="96"/>
      <c r="G21" s="96"/>
      <c r="H21" s="96"/>
      <c r="I21" s="96"/>
      <c r="J21" s="96"/>
      <c r="K21" s="96"/>
      <c r="BD21" s="1" t="s">
        <v>112</v>
      </c>
      <c r="BE21" s="1" t="s">
        <v>128</v>
      </c>
      <c r="BF21" s="1" t="s">
        <v>142</v>
      </c>
    </row>
    <row r="22" spans="2:60">
      <c r="B22" s="96"/>
      <c r="C22" s="96"/>
      <c r="D22" s="96"/>
      <c r="E22" s="96"/>
      <c r="F22" s="96"/>
      <c r="G22" s="96"/>
      <c r="H22" s="96"/>
      <c r="I22" s="96"/>
      <c r="J22" s="96"/>
      <c r="K22" s="96"/>
      <c r="BD22" s="1" t="s">
        <v>118</v>
      </c>
      <c r="BF22" s="1" t="s">
        <v>143</v>
      </c>
    </row>
    <row r="23" spans="2:60">
      <c r="B23" s="96"/>
      <c r="C23" s="96"/>
      <c r="D23" s="96"/>
      <c r="E23" s="96"/>
      <c r="F23" s="96"/>
      <c r="G23" s="96"/>
      <c r="H23" s="96"/>
      <c r="I23" s="96"/>
      <c r="J23" s="96"/>
      <c r="K23" s="96"/>
      <c r="BD23" s="1" t="s">
        <v>29</v>
      </c>
      <c r="BE23" s="1" t="s">
        <v>119</v>
      </c>
      <c r="BF23" s="1" t="s">
        <v>178</v>
      </c>
    </row>
    <row r="24" spans="2:60">
      <c r="B24" s="96"/>
      <c r="C24" s="96"/>
      <c r="D24" s="96"/>
      <c r="E24" s="96"/>
      <c r="F24" s="96"/>
      <c r="G24" s="96"/>
      <c r="H24" s="96"/>
      <c r="I24" s="96"/>
      <c r="J24" s="96"/>
      <c r="K24" s="96"/>
      <c r="BF24" s="1" t="s">
        <v>181</v>
      </c>
    </row>
    <row r="25" spans="2:60">
      <c r="B25" s="96"/>
      <c r="C25" s="96"/>
      <c r="D25" s="96"/>
      <c r="E25" s="96"/>
      <c r="F25" s="96"/>
      <c r="G25" s="96"/>
      <c r="H25" s="96"/>
      <c r="I25" s="96"/>
      <c r="J25" s="96"/>
      <c r="K25" s="96"/>
      <c r="BF25" s="1" t="s">
        <v>144</v>
      </c>
    </row>
    <row r="26" spans="2:60">
      <c r="B26" s="96"/>
      <c r="C26" s="96"/>
      <c r="D26" s="96"/>
      <c r="E26" s="96"/>
      <c r="F26" s="96"/>
      <c r="G26" s="96"/>
      <c r="H26" s="96"/>
      <c r="I26" s="96"/>
      <c r="J26" s="96"/>
      <c r="K26" s="96"/>
      <c r="BF26" s="1" t="s">
        <v>145</v>
      </c>
    </row>
    <row r="27" spans="2:60">
      <c r="B27" s="96"/>
      <c r="C27" s="96"/>
      <c r="D27" s="96"/>
      <c r="E27" s="96"/>
      <c r="F27" s="96"/>
      <c r="G27" s="96"/>
      <c r="H27" s="96"/>
      <c r="I27" s="96"/>
      <c r="J27" s="96"/>
      <c r="K27" s="96"/>
      <c r="BF27" s="1" t="s">
        <v>180</v>
      </c>
    </row>
    <row r="28" spans="2:60">
      <c r="B28" s="96"/>
      <c r="C28" s="96"/>
      <c r="D28" s="96"/>
      <c r="E28" s="96"/>
      <c r="F28" s="96"/>
      <c r="G28" s="96"/>
      <c r="H28" s="96"/>
      <c r="I28" s="96"/>
      <c r="J28" s="96"/>
      <c r="K28" s="96"/>
      <c r="BF28" s="1" t="s">
        <v>146</v>
      </c>
    </row>
    <row r="29" spans="2:60">
      <c r="B29" s="96"/>
      <c r="C29" s="96"/>
      <c r="D29" s="96"/>
      <c r="E29" s="96"/>
      <c r="F29" s="96"/>
      <c r="G29" s="96"/>
      <c r="H29" s="96"/>
      <c r="I29" s="96"/>
      <c r="J29" s="96"/>
      <c r="K29" s="96"/>
      <c r="BF29" s="1" t="s">
        <v>147</v>
      </c>
    </row>
    <row r="30" spans="2:60">
      <c r="B30" s="96"/>
      <c r="C30" s="96"/>
      <c r="D30" s="96"/>
      <c r="E30" s="96"/>
      <c r="F30" s="96"/>
      <c r="G30" s="96"/>
      <c r="H30" s="96"/>
      <c r="I30" s="96"/>
      <c r="J30" s="96"/>
      <c r="K30" s="96"/>
      <c r="BF30" s="1" t="s">
        <v>179</v>
      </c>
    </row>
    <row r="31" spans="2:60">
      <c r="B31" s="96"/>
      <c r="C31" s="96"/>
      <c r="D31" s="96"/>
      <c r="E31" s="96"/>
      <c r="F31" s="96"/>
      <c r="G31" s="96"/>
      <c r="H31" s="96"/>
      <c r="I31" s="96"/>
      <c r="J31" s="96"/>
      <c r="K31" s="96"/>
      <c r="BF31" s="1" t="s">
        <v>29</v>
      </c>
    </row>
    <row r="32" spans="2:60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96"/>
      <c r="C110" s="96"/>
      <c r="D110" s="96"/>
      <c r="E110" s="96"/>
      <c r="F110" s="96"/>
      <c r="G110" s="96"/>
      <c r="H110" s="96"/>
      <c r="I110" s="96"/>
      <c r="J110" s="96"/>
      <c r="K110" s="96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167</v>
      </c>
      <c r="C1" s="76" t="s" vm="1">
        <v>234</v>
      </c>
    </row>
    <row r="2" spans="2:81">
      <c r="B2" s="56" t="s">
        <v>166</v>
      </c>
      <c r="C2" s="76" t="s">
        <v>235</v>
      </c>
    </row>
    <row r="3" spans="2:81">
      <c r="B3" s="56" t="s">
        <v>168</v>
      </c>
      <c r="C3" s="76" t="s">
        <v>236</v>
      </c>
      <c r="E3" s="2"/>
    </row>
    <row r="4" spans="2:81">
      <c r="B4" s="56" t="s">
        <v>169</v>
      </c>
      <c r="C4" s="76">
        <v>2148</v>
      </c>
    </row>
    <row r="6" spans="2:81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81" ht="26.25" customHeight="1">
      <c r="B7" s="169" t="s">
        <v>83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81" s="3" customFormat="1" ht="47.25">
      <c r="B8" s="22" t="s">
        <v>104</v>
      </c>
      <c r="C8" s="30" t="s">
        <v>39</v>
      </c>
      <c r="D8" s="13" t="s">
        <v>42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50</v>
      </c>
      <c r="O8" s="30" t="s">
        <v>49</v>
      </c>
      <c r="P8" s="30" t="s">
        <v>170</v>
      </c>
      <c r="Q8" s="31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229</v>
      </c>
      <c r="M9" s="32"/>
      <c r="N9" s="32" t="s">
        <v>223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2:81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2:81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2:81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2:8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2:17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2:17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2:17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2:17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2:17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2:17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2:17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17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17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17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17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17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17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17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17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17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  <row r="110" spans="2:17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B12" sqref="B12:B15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167</v>
      </c>
      <c r="C1" s="76" t="s" vm="1">
        <v>234</v>
      </c>
    </row>
    <row r="2" spans="2:72">
      <c r="B2" s="56" t="s">
        <v>166</v>
      </c>
      <c r="C2" s="76" t="s">
        <v>235</v>
      </c>
    </row>
    <row r="3" spans="2:72">
      <c r="B3" s="56" t="s">
        <v>168</v>
      </c>
      <c r="C3" s="76" t="s">
        <v>236</v>
      </c>
    </row>
    <row r="4" spans="2:72">
      <c r="B4" s="56" t="s">
        <v>169</v>
      </c>
      <c r="C4" s="76">
        <v>2148</v>
      </c>
    </row>
    <row r="6" spans="2:72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72" ht="26.25" customHeight="1">
      <c r="B7" s="169" t="s">
        <v>74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1"/>
    </row>
    <row r="8" spans="2:72" s="3" customFormat="1" ht="78.75">
      <c r="B8" s="22" t="s">
        <v>104</v>
      </c>
      <c r="C8" s="30" t="s">
        <v>39</v>
      </c>
      <c r="D8" s="30" t="s">
        <v>15</v>
      </c>
      <c r="E8" s="30" t="s">
        <v>52</v>
      </c>
      <c r="F8" s="30" t="s">
        <v>90</v>
      </c>
      <c r="G8" s="30" t="s">
        <v>18</v>
      </c>
      <c r="H8" s="30" t="s">
        <v>89</v>
      </c>
      <c r="I8" s="30" t="s">
        <v>17</v>
      </c>
      <c r="J8" s="30" t="s">
        <v>19</v>
      </c>
      <c r="K8" s="30" t="s">
        <v>220</v>
      </c>
      <c r="L8" s="30" t="s">
        <v>219</v>
      </c>
      <c r="M8" s="30" t="s">
        <v>98</v>
      </c>
      <c r="N8" s="30" t="s">
        <v>49</v>
      </c>
      <c r="O8" s="30" t="s">
        <v>170</v>
      </c>
      <c r="P8" s="31" t="s">
        <v>172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229</v>
      </c>
      <c r="L9" s="32"/>
      <c r="M9" s="32" t="s">
        <v>223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72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2:72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72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72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167</v>
      </c>
      <c r="C1" s="76" t="s" vm="1">
        <v>234</v>
      </c>
    </row>
    <row r="2" spans="2:65">
      <c r="B2" s="56" t="s">
        <v>166</v>
      </c>
      <c r="C2" s="76" t="s">
        <v>235</v>
      </c>
    </row>
    <row r="3" spans="2:65">
      <c r="B3" s="56" t="s">
        <v>168</v>
      </c>
      <c r="C3" s="76" t="s">
        <v>236</v>
      </c>
    </row>
    <row r="4" spans="2:65">
      <c r="B4" s="56" t="s">
        <v>169</v>
      </c>
      <c r="C4" s="76">
        <v>2148</v>
      </c>
    </row>
    <row r="6" spans="2:65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65" ht="26.25" customHeight="1">
      <c r="B7" s="169" t="s">
        <v>75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65" s="3" customFormat="1" ht="78.75">
      <c r="B8" s="22" t="s">
        <v>104</v>
      </c>
      <c r="C8" s="30" t="s">
        <v>39</v>
      </c>
      <c r="D8" s="30" t="s">
        <v>106</v>
      </c>
      <c r="E8" s="30" t="s">
        <v>105</v>
      </c>
      <c r="F8" s="30" t="s">
        <v>51</v>
      </c>
      <c r="G8" s="30" t="s">
        <v>15</v>
      </c>
      <c r="H8" s="30" t="s">
        <v>52</v>
      </c>
      <c r="I8" s="30" t="s">
        <v>90</v>
      </c>
      <c r="J8" s="30" t="s">
        <v>18</v>
      </c>
      <c r="K8" s="30" t="s">
        <v>89</v>
      </c>
      <c r="L8" s="30" t="s">
        <v>17</v>
      </c>
      <c r="M8" s="70" t="s">
        <v>19</v>
      </c>
      <c r="N8" s="30" t="s">
        <v>220</v>
      </c>
      <c r="O8" s="30" t="s">
        <v>219</v>
      </c>
      <c r="P8" s="30" t="s">
        <v>98</v>
      </c>
      <c r="Q8" s="30" t="s">
        <v>49</v>
      </c>
      <c r="R8" s="30" t="s">
        <v>170</v>
      </c>
      <c r="S8" s="31" t="s">
        <v>172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229</v>
      </c>
      <c r="O9" s="32"/>
      <c r="P9" s="32" t="s">
        <v>223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101</v>
      </c>
      <c r="R10" s="20" t="s">
        <v>102</v>
      </c>
      <c r="S10" s="20" t="s">
        <v>173</v>
      </c>
      <c r="T10" s="5"/>
      <c r="BJ10" s="1"/>
    </row>
    <row r="11" spans="2:65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5"/>
      <c r="BJ11" s="1"/>
      <c r="BM11" s="1"/>
    </row>
    <row r="12" spans="2:65" ht="20.2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</row>
    <row r="13" spans="2:65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</row>
    <row r="14" spans="2:65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65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</row>
    <row r="16" spans="2:6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</row>
    <row r="17" spans="2:19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</row>
    <row r="18" spans="2:19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</row>
    <row r="19" spans="2:19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</row>
    <row r="20" spans="2:19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2:19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</row>
    <row r="22" spans="2:19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</row>
    <row r="23" spans="2:19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</row>
    <row r="24" spans="2:19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</row>
    <row r="25" spans="2:19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</row>
    <row r="26" spans="2:19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2:19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</row>
    <row r="28" spans="2:19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</row>
    <row r="29" spans="2:19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</row>
    <row r="30" spans="2:19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</row>
    <row r="31" spans="2:19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</row>
    <row r="32" spans="2:19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2:19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</row>
    <row r="34" spans="2:19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19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</row>
    <row r="36" spans="2:19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2:19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2:19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2:19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2:19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2:19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2:19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2:19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2:19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2:19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2:19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2:19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2:19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2:19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2:19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2:19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2:19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2:19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2:19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2:19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2:19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2:19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2:19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2:19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2:19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2:19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2:19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2:19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2:19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2:19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2:19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2:19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2:19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2:19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2:19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2:19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2:19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2:19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2:19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2:19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2:19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2:19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2:19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2:19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2:19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2:19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</row>
    <row r="82" spans="2:19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</row>
    <row r="83" spans="2:19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</row>
    <row r="84" spans="2:19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</row>
    <row r="85" spans="2:19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</row>
    <row r="86" spans="2:19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</row>
    <row r="87" spans="2:19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</row>
    <row r="88" spans="2:19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</row>
    <row r="89" spans="2:19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</row>
    <row r="90" spans="2:19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</row>
    <row r="91" spans="2:19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</row>
    <row r="92" spans="2:19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</row>
    <row r="93" spans="2:19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</row>
    <row r="94" spans="2:19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</row>
    <row r="95" spans="2:19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</row>
    <row r="96" spans="2:19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</row>
    <row r="97" spans="2:19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</row>
    <row r="98" spans="2:19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</row>
    <row r="99" spans="2:19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</row>
    <row r="100" spans="2:19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</row>
    <row r="101" spans="2:19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</row>
    <row r="102" spans="2:19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</row>
    <row r="103" spans="2:19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</row>
    <row r="104" spans="2:19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</row>
    <row r="105" spans="2:19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</row>
    <row r="106" spans="2:19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</row>
    <row r="107" spans="2:19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</row>
    <row r="108" spans="2:19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</row>
    <row r="109" spans="2:19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</row>
    <row r="110" spans="2:19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167</v>
      </c>
      <c r="C1" s="76" t="s" vm="1">
        <v>234</v>
      </c>
    </row>
    <row r="2" spans="2:81">
      <c r="B2" s="56" t="s">
        <v>166</v>
      </c>
      <c r="C2" s="76" t="s">
        <v>235</v>
      </c>
    </row>
    <row r="3" spans="2:81">
      <c r="B3" s="56" t="s">
        <v>168</v>
      </c>
      <c r="C3" s="76" t="s">
        <v>236</v>
      </c>
    </row>
    <row r="4" spans="2:81">
      <c r="B4" s="56" t="s">
        <v>169</v>
      </c>
      <c r="C4" s="76">
        <v>2148</v>
      </c>
    </row>
    <row r="6" spans="2:81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81" ht="26.25" customHeight="1">
      <c r="B7" s="169" t="s">
        <v>76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81" s="3" customFormat="1" ht="78.75">
      <c r="B8" s="22" t="s">
        <v>104</v>
      </c>
      <c r="C8" s="30" t="s">
        <v>39</v>
      </c>
      <c r="D8" s="30" t="s">
        <v>106</v>
      </c>
      <c r="E8" s="30" t="s">
        <v>105</v>
      </c>
      <c r="F8" s="30" t="s">
        <v>51</v>
      </c>
      <c r="G8" s="30" t="s">
        <v>15</v>
      </c>
      <c r="H8" s="30" t="s">
        <v>52</v>
      </c>
      <c r="I8" s="30" t="s">
        <v>90</v>
      </c>
      <c r="J8" s="30" t="s">
        <v>18</v>
      </c>
      <c r="K8" s="30" t="s">
        <v>89</v>
      </c>
      <c r="L8" s="30" t="s">
        <v>17</v>
      </c>
      <c r="M8" s="70" t="s">
        <v>19</v>
      </c>
      <c r="N8" s="70" t="s">
        <v>220</v>
      </c>
      <c r="O8" s="30" t="s">
        <v>219</v>
      </c>
      <c r="P8" s="30" t="s">
        <v>98</v>
      </c>
      <c r="Q8" s="30" t="s">
        <v>49</v>
      </c>
      <c r="R8" s="30" t="s">
        <v>170</v>
      </c>
      <c r="S8" s="31" t="s">
        <v>172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229</v>
      </c>
      <c r="O9" s="32"/>
      <c r="P9" s="32" t="s">
        <v>223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20" t="s">
        <v>102</v>
      </c>
      <c r="S10" s="20" t="s">
        <v>173</v>
      </c>
      <c r="T10" s="5"/>
      <c r="BZ10" s="1"/>
    </row>
    <row r="11" spans="2:81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5"/>
      <c r="BZ11" s="1"/>
      <c r="CC11" s="1"/>
    </row>
    <row r="12" spans="2:81" ht="17.2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</row>
    <row r="13" spans="2:81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</row>
    <row r="14" spans="2:81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81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</row>
    <row r="16" spans="2:8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</row>
    <row r="17" spans="2:19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</row>
    <row r="18" spans="2:19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</row>
    <row r="19" spans="2:19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</row>
    <row r="20" spans="2:19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2:19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</row>
    <row r="22" spans="2:19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</row>
    <row r="23" spans="2:19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</row>
    <row r="24" spans="2:19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</row>
    <row r="25" spans="2:19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</row>
    <row r="26" spans="2:19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2:19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</row>
    <row r="28" spans="2:19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</row>
    <row r="29" spans="2:19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</row>
    <row r="30" spans="2:19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</row>
    <row r="31" spans="2:19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</row>
    <row r="32" spans="2:19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2:19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</row>
    <row r="34" spans="2:19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19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</row>
    <row r="36" spans="2:19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2:19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2:19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2:19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2:19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2:19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2:19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2:19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2:19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2:19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2:19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2:19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2:19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2:19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2:19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2:19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2:19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2:19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2:19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2:19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2:19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2:19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2:19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2:19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2:19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2:19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2:19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2:19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2:19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2:19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2:19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2:19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2:19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2:19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2:19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2:19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2:19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2:19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2:19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2:19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2:19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2:19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2:19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2:19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2:19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2:19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</row>
    <row r="82" spans="2:19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</row>
    <row r="83" spans="2:19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</row>
    <row r="84" spans="2:19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</row>
    <row r="85" spans="2:19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</row>
    <row r="86" spans="2:19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</row>
    <row r="87" spans="2:19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</row>
    <row r="88" spans="2:19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</row>
    <row r="89" spans="2:19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</row>
    <row r="90" spans="2:19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</row>
    <row r="91" spans="2:19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</row>
    <row r="92" spans="2:19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</row>
    <row r="93" spans="2:19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</row>
    <row r="94" spans="2:19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</row>
    <row r="95" spans="2:19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</row>
    <row r="96" spans="2:19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</row>
    <row r="97" spans="2:19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</row>
    <row r="98" spans="2:19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</row>
    <row r="99" spans="2:19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</row>
    <row r="100" spans="2:19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</row>
    <row r="101" spans="2:19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</row>
    <row r="102" spans="2:19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</row>
    <row r="103" spans="2:19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</row>
    <row r="104" spans="2:19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</row>
    <row r="105" spans="2:19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</row>
    <row r="106" spans="2:19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</row>
    <row r="107" spans="2:19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</row>
    <row r="108" spans="2:19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</row>
    <row r="109" spans="2:19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</row>
    <row r="110" spans="2:19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167</v>
      </c>
      <c r="C1" s="76" t="s" vm="1">
        <v>234</v>
      </c>
    </row>
    <row r="2" spans="2:98">
      <c r="B2" s="56" t="s">
        <v>166</v>
      </c>
      <c r="C2" s="76" t="s">
        <v>235</v>
      </c>
    </row>
    <row r="3" spans="2:98">
      <c r="B3" s="56" t="s">
        <v>168</v>
      </c>
      <c r="C3" s="76" t="s">
        <v>236</v>
      </c>
    </row>
    <row r="4" spans="2:98">
      <c r="B4" s="56" t="s">
        <v>169</v>
      </c>
      <c r="C4" s="76">
        <v>2148</v>
      </c>
    </row>
    <row r="6" spans="2:98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2:98" ht="26.25" customHeight="1">
      <c r="B7" s="169" t="s">
        <v>77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</row>
    <row r="8" spans="2:98" s="3" customFormat="1" ht="78.75">
      <c r="B8" s="22" t="s">
        <v>104</v>
      </c>
      <c r="C8" s="30" t="s">
        <v>39</v>
      </c>
      <c r="D8" s="30" t="s">
        <v>106</v>
      </c>
      <c r="E8" s="30" t="s">
        <v>105</v>
      </c>
      <c r="F8" s="30" t="s">
        <v>51</v>
      </c>
      <c r="G8" s="30" t="s">
        <v>89</v>
      </c>
      <c r="H8" s="30" t="s">
        <v>220</v>
      </c>
      <c r="I8" s="30" t="s">
        <v>219</v>
      </c>
      <c r="J8" s="30" t="s">
        <v>98</v>
      </c>
      <c r="K8" s="30" t="s">
        <v>49</v>
      </c>
      <c r="L8" s="30" t="s">
        <v>170</v>
      </c>
      <c r="M8" s="31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229</v>
      </c>
      <c r="I9" s="32"/>
      <c r="J9" s="32" t="s">
        <v>223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</row>
    <row r="13" spans="2:98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  <row r="14" spans="2:98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</row>
    <row r="15" spans="2:98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</row>
    <row r="16" spans="2:9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</row>
    <row r="17" spans="2:13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</row>
    <row r="18" spans="2:13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</row>
    <row r="19" spans="2:13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</row>
    <row r="20" spans="2:13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</row>
    <row r="21" spans="2:13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2:13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2:13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</row>
    <row r="24" spans="2:13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</row>
    <row r="25" spans="2:13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spans="2:13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spans="2:13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</row>
    <row r="28" spans="2:13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</row>
    <row r="29" spans="2:13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</row>
    <row r="30" spans="2:13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</row>
    <row r="31" spans="2:13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</row>
    <row r="32" spans="2:13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</row>
    <row r="33" spans="2:13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</row>
    <row r="34" spans="2:13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spans="2:13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2:13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</row>
    <row r="37" spans="2:13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</row>
    <row r="38" spans="2:13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2:13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2:13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</row>
    <row r="41" spans="2:13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</row>
    <row r="42" spans="2:13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</row>
    <row r="43" spans="2:13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</row>
    <row r="44" spans="2:13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</row>
    <row r="45" spans="2:13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</row>
    <row r="46" spans="2:13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</row>
    <row r="47" spans="2:13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</row>
    <row r="48" spans="2:13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</row>
    <row r="49" spans="2:13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</row>
    <row r="50" spans="2:13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</row>
    <row r="51" spans="2:13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</row>
    <row r="52" spans="2:13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</row>
    <row r="53" spans="2:13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</row>
    <row r="54" spans="2:13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</row>
    <row r="55" spans="2:13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</row>
    <row r="56" spans="2:13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</row>
    <row r="57" spans="2:13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</row>
    <row r="58" spans="2:13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</row>
    <row r="59" spans="2:13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</row>
    <row r="60" spans="2:13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</row>
    <row r="61" spans="2:13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</row>
    <row r="62" spans="2:13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</row>
    <row r="63" spans="2:13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</row>
    <row r="64" spans="2:13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</row>
    <row r="65" spans="2:13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</row>
    <row r="66" spans="2:13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</row>
    <row r="67" spans="2:13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</row>
    <row r="68" spans="2:13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</row>
    <row r="69" spans="2:13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</row>
    <row r="70" spans="2:13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</row>
    <row r="71" spans="2:13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</row>
    <row r="72" spans="2:13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</row>
    <row r="73" spans="2:13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</row>
    <row r="74" spans="2:13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</row>
    <row r="75" spans="2:13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</row>
    <row r="76" spans="2:13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</row>
    <row r="77" spans="2:13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</row>
    <row r="78" spans="2:13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</row>
    <row r="79" spans="2:13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</row>
    <row r="80" spans="2:13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</row>
    <row r="81" spans="2:13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</row>
    <row r="82" spans="2:13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</row>
    <row r="83" spans="2:13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</row>
    <row r="84" spans="2:13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</row>
    <row r="85" spans="2:13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</row>
    <row r="86" spans="2:13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</row>
    <row r="87" spans="2:13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</row>
    <row r="88" spans="2:13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</row>
    <row r="89" spans="2:13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</row>
    <row r="90" spans="2:13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</row>
    <row r="91" spans="2:13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</row>
    <row r="92" spans="2:13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</row>
    <row r="93" spans="2:13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</row>
    <row r="94" spans="2:13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</row>
    <row r="95" spans="2:13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</row>
    <row r="96" spans="2:13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</row>
    <row r="97" spans="2:13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</row>
    <row r="98" spans="2:13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</row>
    <row r="99" spans="2:13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</row>
    <row r="100" spans="2:13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</row>
    <row r="101" spans="2:13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</row>
    <row r="102" spans="2:13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</row>
    <row r="103" spans="2:13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</row>
    <row r="104" spans="2:13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</row>
    <row r="105" spans="2:13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</row>
    <row r="106" spans="2:13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</row>
    <row r="107" spans="2:13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</row>
    <row r="108" spans="2:13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</row>
    <row r="109" spans="2:13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</row>
    <row r="110" spans="2:13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167</v>
      </c>
      <c r="C1" s="76" t="s" vm="1">
        <v>234</v>
      </c>
    </row>
    <row r="2" spans="2:55">
      <c r="B2" s="56" t="s">
        <v>166</v>
      </c>
      <c r="C2" s="76" t="s">
        <v>235</v>
      </c>
    </row>
    <row r="3" spans="2:55">
      <c r="B3" s="56" t="s">
        <v>168</v>
      </c>
      <c r="C3" s="76" t="s">
        <v>236</v>
      </c>
    </row>
    <row r="4" spans="2:55">
      <c r="B4" s="56" t="s">
        <v>169</v>
      </c>
      <c r="C4" s="76">
        <v>2148</v>
      </c>
    </row>
    <row r="6" spans="2:55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55" ht="26.25" customHeight="1">
      <c r="B7" s="169" t="s">
        <v>84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55" s="3" customFormat="1" ht="78.75">
      <c r="B8" s="22" t="s">
        <v>104</v>
      </c>
      <c r="C8" s="30" t="s">
        <v>39</v>
      </c>
      <c r="D8" s="30" t="s">
        <v>89</v>
      </c>
      <c r="E8" s="30" t="s">
        <v>90</v>
      </c>
      <c r="F8" s="30" t="s">
        <v>220</v>
      </c>
      <c r="G8" s="30" t="s">
        <v>219</v>
      </c>
      <c r="H8" s="30" t="s">
        <v>98</v>
      </c>
      <c r="I8" s="30" t="s">
        <v>49</v>
      </c>
      <c r="J8" s="30" t="s">
        <v>170</v>
      </c>
      <c r="K8" s="31" t="s">
        <v>172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229</v>
      </c>
      <c r="G9" s="32"/>
      <c r="H9" s="32" t="s">
        <v>223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V12" s="1"/>
    </row>
    <row r="13" spans="2:55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V13" s="1"/>
    </row>
    <row r="14" spans="2:55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V14" s="1"/>
    </row>
    <row r="15" spans="2:55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V15" s="1"/>
    </row>
    <row r="16" spans="2:55">
      <c r="B16" s="96"/>
      <c r="C16" s="96"/>
      <c r="D16" s="96"/>
      <c r="E16" s="96"/>
      <c r="F16" s="96"/>
      <c r="G16" s="96"/>
      <c r="H16" s="96"/>
      <c r="I16" s="96"/>
      <c r="J16" s="96"/>
      <c r="K16" s="96"/>
      <c r="V16" s="1"/>
    </row>
    <row r="17" spans="2:22">
      <c r="B17" s="96"/>
      <c r="C17" s="96"/>
      <c r="D17" s="96"/>
      <c r="E17" s="96"/>
      <c r="F17" s="96"/>
      <c r="G17" s="96"/>
      <c r="H17" s="96"/>
      <c r="I17" s="96"/>
      <c r="J17" s="96"/>
      <c r="K17" s="96"/>
      <c r="V17" s="1"/>
    </row>
    <row r="18" spans="2:22">
      <c r="B18" s="96"/>
      <c r="C18" s="96"/>
      <c r="D18" s="96"/>
      <c r="E18" s="96"/>
      <c r="F18" s="96"/>
      <c r="G18" s="96"/>
      <c r="H18" s="96"/>
      <c r="I18" s="96"/>
      <c r="J18" s="96"/>
      <c r="K18" s="96"/>
      <c r="V18" s="1"/>
    </row>
    <row r="19" spans="2:22">
      <c r="B19" s="96"/>
      <c r="C19" s="96"/>
      <c r="D19" s="96"/>
      <c r="E19" s="96"/>
      <c r="F19" s="96"/>
      <c r="G19" s="96"/>
      <c r="H19" s="96"/>
      <c r="I19" s="96"/>
      <c r="J19" s="96"/>
      <c r="K19" s="96"/>
      <c r="V19" s="1"/>
    </row>
    <row r="20" spans="2:22">
      <c r="B20" s="96"/>
      <c r="C20" s="96"/>
      <c r="D20" s="96"/>
      <c r="E20" s="96"/>
      <c r="F20" s="96"/>
      <c r="G20" s="96"/>
      <c r="H20" s="96"/>
      <c r="I20" s="96"/>
      <c r="J20" s="96"/>
      <c r="K20" s="96"/>
      <c r="V20" s="1"/>
    </row>
    <row r="21" spans="2:22">
      <c r="B21" s="96"/>
      <c r="C21" s="96"/>
      <c r="D21" s="96"/>
      <c r="E21" s="96"/>
      <c r="F21" s="96"/>
      <c r="G21" s="96"/>
      <c r="H21" s="96"/>
      <c r="I21" s="96"/>
      <c r="J21" s="96"/>
      <c r="K21" s="96"/>
      <c r="V21" s="1"/>
    </row>
    <row r="22" spans="2:22" ht="16.5" customHeight="1">
      <c r="B22" s="96"/>
      <c r="C22" s="96"/>
      <c r="D22" s="96"/>
      <c r="E22" s="96"/>
      <c r="F22" s="96"/>
      <c r="G22" s="96"/>
      <c r="H22" s="96"/>
      <c r="I22" s="96"/>
      <c r="J22" s="96"/>
      <c r="K22" s="96"/>
      <c r="V22" s="1"/>
    </row>
    <row r="23" spans="2:22" ht="16.5" customHeight="1">
      <c r="B23" s="96"/>
      <c r="C23" s="96"/>
      <c r="D23" s="96"/>
      <c r="E23" s="96"/>
      <c r="F23" s="96"/>
      <c r="G23" s="96"/>
      <c r="H23" s="96"/>
      <c r="I23" s="96"/>
      <c r="J23" s="96"/>
      <c r="K23" s="96"/>
      <c r="V23" s="1"/>
    </row>
    <row r="24" spans="2:22" ht="16.5" customHeight="1">
      <c r="B24" s="96"/>
      <c r="C24" s="96"/>
      <c r="D24" s="96"/>
      <c r="E24" s="96"/>
      <c r="F24" s="96"/>
      <c r="G24" s="96"/>
      <c r="H24" s="96"/>
      <c r="I24" s="96"/>
      <c r="J24" s="96"/>
      <c r="K24" s="96"/>
      <c r="V24" s="1"/>
    </row>
    <row r="25" spans="2:22">
      <c r="B25" s="96"/>
      <c r="C25" s="96"/>
      <c r="D25" s="96"/>
      <c r="E25" s="96"/>
      <c r="F25" s="96"/>
      <c r="G25" s="96"/>
      <c r="H25" s="96"/>
      <c r="I25" s="96"/>
      <c r="J25" s="96"/>
      <c r="K25" s="96"/>
      <c r="V25" s="1"/>
    </row>
    <row r="26" spans="2:22">
      <c r="B26" s="96"/>
      <c r="C26" s="96"/>
      <c r="D26" s="96"/>
      <c r="E26" s="96"/>
      <c r="F26" s="96"/>
      <c r="G26" s="96"/>
      <c r="H26" s="96"/>
      <c r="I26" s="96"/>
      <c r="J26" s="96"/>
      <c r="K26" s="96"/>
      <c r="V26" s="1"/>
    </row>
    <row r="27" spans="2:22">
      <c r="B27" s="96"/>
      <c r="C27" s="96"/>
      <c r="D27" s="96"/>
      <c r="E27" s="96"/>
      <c r="F27" s="96"/>
      <c r="G27" s="96"/>
      <c r="H27" s="96"/>
      <c r="I27" s="96"/>
      <c r="J27" s="96"/>
      <c r="K27" s="96"/>
      <c r="V27" s="1"/>
    </row>
    <row r="28" spans="2:22">
      <c r="B28" s="96"/>
      <c r="C28" s="96"/>
      <c r="D28" s="96"/>
      <c r="E28" s="96"/>
      <c r="F28" s="96"/>
      <c r="G28" s="96"/>
      <c r="H28" s="96"/>
      <c r="I28" s="96"/>
      <c r="J28" s="96"/>
      <c r="K28" s="96"/>
      <c r="V28" s="1"/>
    </row>
    <row r="29" spans="2:22">
      <c r="B29" s="96"/>
      <c r="C29" s="96"/>
      <c r="D29" s="96"/>
      <c r="E29" s="96"/>
      <c r="F29" s="96"/>
      <c r="G29" s="96"/>
      <c r="H29" s="96"/>
      <c r="I29" s="96"/>
      <c r="J29" s="96"/>
      <c r="K29" s="96"/>
      <c r="V29" s="1"/>
    </row>
    <row r="30" spans="2:22">
      <c r="B30" s="96"/>
      <c r="C30" s="96"/>
      <c r="D30" s="96"/>
      <c r="E30" s="96"/>
      <c r="F30" s="96"/>
      <c r="G30" s="96"/>
      <c r="H30" s="96"/>
      <c r="I30" s="96"/>
      <c r="J30" s="96"/>
      <c r="K30" s="96"/>
      <c r="V30" s="1"/>
    </row>
    <row r="31" spans="2:22">
      <c r="B31" s="96"/>
      <c r="C31" s="96"/>
      <c r="D31" s="96"/>
      <c r="E31" s="96"/>
      <c r="F31" s="96"/>
      <c r="G31" s="96"/>
      <c r="H31" s="96"/>
      <c r="I31" s="96"/>
      <c r="J31" s="96"/>
      <c r="K31" s="96"/>
      <c r="V31" s="1"/>
    </row>
    <row r="32" spans="2:22">
      <c r="B32" s="96"/>
      <c r="C32" s="96"/>
      <c r="D32" s="96"/>
      <c r="E32" s="96"/>
      <c r="F32" s="96"/>
      <c r="G32" s="96"/>
      <c r="H32" s="96"/>
      <c r="I32" s="96"/>
      <c r="J32" s="96"/>
      <c r="K32" s="96"/>
      <c r="V32" s="1"/>
    </row>
    <row r="33" spans="2:22">
      <c r="B33" s="96"/>
      <c r="C33" s="96"/>
      <c r="D33" s="96"/>
      <c r="E33" s="96"/>
      <c r="F33" s="96"/>
      <c r="G33" s="96"/>
      <c r="H33" s="96"/>
      <c r="I33" s="96"/>
      <c r="J33" s="96"/>
      <c r="K33" s="96"/>
      <c r="V33" s="1"/>
    </row>
    <row r="34" spans="2:22">
      <c r="B34" s="96"/>
      <c r="C34" s="96"/>
      <c r="D34" s="96"/>
      <c r="E34" s="96"/>
      <c r="F34" s="96"/>
      <c r="G34" s="96"/>
      <c r="H34" s="96"/>
      <c r="I34" s="96"/>
      <c r="J34" s="96"/>
      <c r="K34" s="96"/>
      <c r="V34" s="1"/>
    </row>
    <row r="35" spans="2:22">
      <c r="B35" s="96"/>
      <c r="C35" s="96"/>
      <c r="D35" s="96"/>
      <c r="E35" s="96"/>
      <c r="F35" s="96"/>
      <c r="G35" s="96"/>
      <c r="H35" s="96"/>
      <c r="I35" s="96"/>
      <c r="J35" s="96"/>
      <c r="K35" s="96"/>
      <c r="V35" s="1"/>
    </row>
    <row r="36" spans="2:22">
      <c r="B36" s="96"/>
      <c r="C36" s="96"/>
      <c r="D36" s="96"/>
      <c r="E36" s="96"/>
      <c r="F36" s="96"/>
      <c r="G36" s="96"/>
      <c r="H36" s="96"/>
      <c r="I36" s="96"/>
      <c r="J36" s="96"/>
      <c r="K36" s="96"/>
      <c r="V36" s="1"/>
    </row>
    <row r="37" spans="2:22">
      <c r="B37" s="96"/>
      <c r="C37" s="96"/>
      <c r="D37" s="96"/>
      <c r="E37" s="96"/>
      <c r="F37" s="96"/>
      <c r="G37" s="96"/>
      <c r="H37" s="96"/>
      <c r="I37" s="96"/>
      <c r="J37" s="96"/>
      <c r="K37" s="96"/>
      <c r="V37" s="1"/>
    </row>
    <row r="38" spans="2:22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22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22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22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22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22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22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22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22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22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22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96"/>
      <c r="C110" s="96"/>
      <c r="D110" s="96"/>
      <c r="E110" s="96"/>
      <c r="F110" s="96"/>
      <c r="G110" s="96"/>
      <c r="H110" s="96"/>
      <c r="I110" s="96"/>
      <c r="J110" s="96"/>
      <c r="K110" s="96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167</v>
      </c>
      <c r="C1" s="76" t="s" vm="1">
        <v>234</v>
      </c>
    </row>
    <row r="2" spans="2:59">
      <c r="B2" s="56" t="s">
        <v>166</v>
      </c>
      <c r="C2" s="76" t="s">
        <v>235</v>
      </c>
    </row>
    <row r="3" spans="2:59">
      <c r="B3" s="56" t="s">
        <v>168</v>
      </c>
      <c r="C3" s="76" t="s">
        <v>236</v>
      </c>
    </row>
    <row r="4" spans="2:59">
      <c r="B4" s="56" t="s">
        <v>169</v>
      </c>
      <c r="C4" s="76">
        <v>2148</v>
      </c>
    </row>
    <row r="6" spans="2:59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9" ht="26.25" customHeight="1">
      <c r="B7" s="169" t="s">
        <v>85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9" s="3" customFormat="1" ht="78.75">
      <c r="B8" s="22" t="s">
        <v>104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49</v>
      </c>
      <c r="K8" s="30" t="s">
        <v>170</v>
      </c>
      <c r="L8" s="31" t="s">
        <v>172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229</v>
      </c>
      <c r="H9" s="16"/>
      <c r="I9" s="16" t="s">
        <v>223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1"/>
      <c r="N11" s="1"/>
      <c r="O11" s="1"/>
      <c r="P11" s="1"/>
      <c r="BG11" s="1"/>
    </row>
    <row r="12" spans="2:59" ht="21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2:59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2:59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59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59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2:12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2:12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2:12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2:12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2:12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12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12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12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12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12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12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12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12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12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12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12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72</v>
      </c>
      <c r="C6" s="13" t="s">
        <v>39</v>
      </c>
      <c r="E6" s="13" t="s">
        <v>105</v>
      </c>
      <c r="I6" s="13" t="s">
        <v>15</v>
      </c>
      <c r="J6" s="13" t="s">
        <v>52</v>
      </c>
      <c r="M6" s="13" t="s">
        <v>89</v>
      </c>
      <c r="Q6" s="13" t="s">
        <v>17</v>
      </c>
      <c r="R6" s="13" t="s">
        <v>19</v>
      </c>
      <c r="U6" s="13" t="s">
        <v>50</v>
      </c>
      <c r="W6" s="14" t="s">
        <v>48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74</v>
      </c>
      <c r="C8" s="30" t="s">
        <v>39</v>
      </c>
      <c r="D8" s="30" t="s">
        <v>107</v>
      </c>
      <c r="I8" s="30" t="s">
        <v>15</v>
      </c>
      <c r="J8" s="30" t="s">
        <v>52</v>
      </c>
      <c r="K8" s="30" t="s">
        <v>90</v>
      </c>
      <c r="L8" s="30" t="s">
        <v>18</v>
      </c>
      <c r="M8" s="30" t="s">
        <v>89</v>
      </c>
      <c r="Q8" s="30" t="s">
        <v>17</v>
      </c>
      <c r="R8" s="30" t="s">
        <v>19</v>
      </c>
      <c r="S8" s="30" t="s">
        <v>0</v>
      </c>
      <c r="T8" s="30" t="s">
        <v>93</v>
      </c>
      <c r="U8" s="30" t="s">
        <v>50</v>
      </c>
      <c r="V8" s="30" t="s">
        <v>49</v>
      </c>
      <c r="W8" s="31" t="s">
        <v>99</v>
      </c>
    </row>
    <row r="9" spans="2:25" ht="31.5">
      <c r="B9" s="48" t="str">
        <f>'תעודות חוב מסחריות '!B7:T7</f>
        <v>2. תעודות חוב מסחריות</v>
      </c>
      <c r="C9" s="13" t="s">
        <v>39</v>
      </c>
      <c r="D9" s="13" t="s">
        <v>107</v>
      </c>
      <c r="E9" s="41" t="s">
        <v>105</v>
      </c>
      <c r="G9" s="13" t="s">
        <v>51</v>
      </c>
      <c r="I9" s="13" t="s">
        <v>15</v>
      </c>
      <c r="J9" s="13" t="s">
        <v>52</v>
      </c>
      <c r="K9" s="13" t="s">
        <v>90</v>
      </c>
      <c r="L9" s="13" t="s">
        <v>18</v>
      </c>
      <c r="M9" s="13" t="s">
        <v>89</v>
      </c>
      <c r="Q9" s="13" t="s">
        <v>17</v>
      </c>
      <c r="R9" s="13" t="s">
        <v>19</v>
      </c>
      <c r="S9" s="13" t="s">
        <v>0</v>
      </c>
      <c r="T9" s="13" t="s">
        <v>93</v>
      </c>
      <c r="U9" s="13" t="s">
        <v>50</v>
      </c>
      <c r="V9" s="13" t="s">
        <v>49</v>
      </c>
      <c r="W9" s="38" t="s">
        <v>99</v>
      </c>
    </row>
    <row r="10" spans="2:25" ht="31.5">
      <c r="B10" s="48" t="str">
        <f>'אג"ח קונצרני'!B7:U7</f>
        <v>3. אג"ח קונצרני</v>
      </c>
      <c r="C10" s="30" t="s">
        <v>39</v>
      </c>
      <c r="D10" s="13" t="s">
        <v>107</v>
      </c>
      <c r="E10" s="41" t="s">
        <v>105</v>
      </c>
      <c r="G10" s="30" t="s">
        <v>51</v>
      </c>
      <c r="I10" s="30" t="s">
        <v>15</v>
      </c>
      <c r="J10" s="30" t="s">
        <v>52</v>
      </c>
      <c r="K10" s="30" t="s">
        <v>90</v>
      </c>
      <c r="L10" s="30" t="s">
        <v>18</v>
      </c>
      <c r="M10" s="30" t="s">
        <v>89</v>
      </c>
      <c r="Q10" s="30" t="s">
        <v>17</v>
      </c>
      <c r="R10" s="30" t="s">
        <v>19</v>
      </c>
      <c r="S10" s="30" t="s">
        <v>0</v>
      </c>
      <c r="T10" s="30" t="s">
        <v>93</v>
      </c>
      <c r="U10" s="30" t="s">
        <v>50</v>
      </c>
      <c r="V10" s="13" t="s">
        <v>49</v>
      </c>
      <c r="W10" s="31" t="s">
        <v>99</v>
      </c>
    </row>
    <row r="11" spans="2:25" ht="31.5">
      <c r="B11" s="48" t="str">
        <f>מניות!B7</f>
        <v>4. מניות</v>
      </c>
      <c r="C11" s="30" t="s">
        <v>39</v>
      </c>
      <c r="D11" s="13" t="s">
        <v>107</v>
      </c>
      <c r="E11" s="41" t="s">
        <v>105</v>
      </c>
      <c r="H11" s="30" t="s">
        <v>89</v>
      </c>
      <c r="S11" s="30" t="s">
        <v>0</v>
      </c>
      <c r="T11" s="13" t="s">
        <v>93</v>
      </c>
      <c r="U11" s="13" t="s">
        <v>50</v>
      </c>
      <c r="V11" s="13" t="s">
        <v>49</v>
      </c>
      <c r="W11" s="14" t="s">
        <v>99</v>
      </c>
    </row>
    <row r="12" spans="2:25" ht="31.5">
      <c r="B12" s="48" t="str">
        <f>'תעודות סל'!B7:N7</f>
        <v>5. תעודות סל</v>
      </c>
      <c r="C12" s="30" t="s">
        <v>39</v>
      </c>
      <c r="D12" s="13" t="s">
        <v>107</v>
      </c>
      <c r="E12" s="41" t="s">
        <v>105</v>
      </c>
      <c r="H12" s="30" t="s">
        <v>89</v>
      </c>
      <c r="S12" s="30" t="s">
        <v>0</v>
      </c>
      <c r="T12" s="30" t="s">
        <v>93</v>
      </c>
      <c r="U12" s="30" t="s">
        <v>50</v>
      </c>
      <c r="V12" s="30" t="s">
        <v>49</v>
      </c>
      <c r="W12" s="31" t="s">
        <v>99</v>
      </c>
    </row>
    <row r="13" spans="2:25" ht="31.5">
      <c r="B13" s="48" t="str">
        <f>'קרנות נאמנות'!B7:O7</f>
        <v>6. קרנות נאמנות</v>
      </c>
      <c r="C13" s="30" t="s">
        <v>39</v>
      </c>
      <c r="D13" s="30" t="s">
        <v>107</v>
      </c>
      <c r="G13" s="30" t="s">
        <v>51</v>
      </c>
      <c r="H13" s="30" t="s">
        <v>89</v>
      </c>
      <c r="S13" s="30" t="s">
        <v>0</v>
      </c>
      <c r="T13" s="30" t="s">
        <v>93</v>
      </c>
      <c r="U13" s="30" t="s">
        <v>50</v>
      </c>
      <c r="V13" s="30" t="s">
        <v>49</v>
      </c>
      <c r="W13" s="31" t="s">
        <v>99</v>
      </c>
    </row>
    <row r="14" spans="2:25" ht="31.5">
      <c r="B14" s="48" t="str">
        <f>'כתבי אופציה'!B7:L7</f>
        <v>7. כתבי אופציה</v>
      </c>
      <c r="C14" s="30" t="s">
        <v>39</v>
      </c>
      <c r="D14" s="30" t="s">
        <v>107</v>
      </c>
      <c r="G14" s="30" t="s">
        <v>51</v>
      </c>
      <c r="H14" s="30" t="s">
        <v>89</v>
      </c>
      <c r="S14" s="30" t="s">
        <v>0</v>
      </c>
      <c r="T14" s="30" t="s">
        <v>93</v>
      </c>
      <c r="U14" s="30" t="s">
        <v>50</v>
      </c>
      <c r="V14" s="30" t="s">
        <v>49</v>
      </c>
      <c r="W14" s="31" t="s">
        <v>99</v>
      </c>
    </row>
    <row r="15" spans="2:25" ht="31.5">
      <c r="B15" s="48" t="str">
        <f>אופציות!B7</f>
        <v>8. אופציות</v>
      </c>
      <c r="C15" s="30" t="s">
        <v>39</v>
      </c>
      <c r="D15" s="30" t="s">
        <v>107</v>
      </c>
      <c r="G15" s="30" t="s">
        <v>51</v>
      </c>
      <c r="H15" s="30" t="s">
        <v>89</v>
      </c>
      <c r="S15" s="30" t="s">
        <v>0</v>
      </c>
      <c r="T15" s="30" t="s">
        <v>93</v>
      </c>
      <c r="U15" s="30" t="s">
        <v>50</v>
      </c>
      <c r="V15" s="30" t="s">
        <v>49</v>
      </c>
      <c r="W15" s="31" t="s">
        <v>99</v>
      </c>
    </row>
    <row r="16" spans="2:25" ht="31.5">
      <c r="B16" s="48" t="str">
        <f>'חוזים עתידיים'!B7:I7</f>
        <v>9. חוזים עתידיים</v>
      </c>
      <c r="C16" s="30" t="s">
        <v>39</v>
      </c>
      <c r="D16" s="30" t="s">
        <v>107</v>
      </c>
      <c r="G16" s="30" t="s">
        <v>51</v>
      </c>
      <c r="H16" s="30" t="s">
        <v>89</v>
      </c>
      <c r="S16" s="30" t="s">
        <v>0</v>
      </c>
      <c r="T16" s="31" t="s">
        <v>93</v>
      </c>
    </row>
    <row r="17" spans="2:25" ht="31.5">
      <c r="B17" s="48" t="str">
        <f>'מוצרים מובנים'!B7:Q7</f>
        <v>10. מוצרים מובנים</v>
      </c>
      <c r="C17" s="30" t="s">
        <v>39</v>
      </c>
      <c r="F17" s="13" t="s">
        <v>42</v>
      </c>
      <c r="I17" s="30" t="s">
        <v>15</v>
      </c>
      <c r="J17" s="30" t="s">
        <v>52</v>
      </c>
      <c r="K17" s="30" t="s">
        <v>90</v>
      </c>
      <c r="L17" s="30" t="s">
        <v>18</v>
      </c>
      <c r="M17" s="30" t="s">
        <v>89</v>
      </c>
      <c r="Q17" s="30" t="s">
        <v>17</v>
      </c>
      <c r="R17" s="30" t="s">
        <v>19</v>
      </c>
      <c r="S17" s="30" t="s">
        <v>0</v>
      </c>
      <c r="T17" s="30" t="s">
        <v>93</v>
      </c>
      <c r="U17" s="30" t="s">
        <v>50</v>
      </c>
      <c r="V17" s="30" t="s">
        <v>49</v>
      </c>
      <c r="W17" s="31" t="s">
        <v>99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39</v>
      </c>
      <c r="I19" s="30" t="s">
        <v>15</v>
      </c>
      <c r="J19" s="30" t="s">
        <v>52</v>
      </c>
      <c r="K19" s="30" t="s">
        <v>90</v>
      </c>
      <c r="L19" s="30" t="s">
        <v>18</v>
      </c>
      <c r="M19" s="30" t="s">
        <v>89</v>
      </c>
      <c r="Q19" s="30" t="s">
        <v>17</v>
      </c>
      <c r="R19" s="30" t="s">
        <v>19</v>
      </c>
      <c r="S19" s="30" t="s">
        <v>0</v>
      </c>
      <c r="T19" s="30" t="s">
        <v>93</v>
      </c>
      <c r="U19" s="30" t="s">
        <v>98</v>
      </c>
      <c r="V19" s="30" t="s">
        <v>49</v>
      </c>
      <c r="W19" s="31" t="s">
        <v>99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39</v>
      </c>
      <c r="D20" s="41" t="s">
        <v>106</v>
      </c>
      <c r="E20" s="41" t="s">
        <v>105</v>
      </c>
      <c r="G20" s="30" t="s">
        <v>51</v>
      </c>
      <c r="I20" s="30" t="s">
        <v>15</v>
      </c>
      <c r="J20" s="30" t="s">
        <v>52</v>
      </c>
      <c r="K20" s="30" t="s">
        <v>90</v>
      </c>
      <c r="L20" s="30" t="s">
        <v>18</v>
      </c>
      <c r="M20" s="30" t="s">
        <v>89</v>
      </c>
      <c r="Q20" s="30" t="s">
        <v>17</v>
      </c>
      <c r="R20" s="30" t="s">
        <v>19</v>
      </c>
      <c r="S20" s="30" t="s">
        <v>0</v>
      </c>
      <c r="T20" s="30" t="s">
        <v>93</v>
      </c>
      <c r="U20" s="30" t="s">
        <v>98</v>
      </c>
      <c r="V20" s="30" t="s">
        <v>49</v>
      </c>
      <c r="W20" s="31" t="s">
        <v>99</v>
      </c>
    </row>
    <row r="21" spans="2:25" ht="31.5">
      <c r="B21" s="48" t="str">
        <f>'לא סחיר - אג"ח קונצרני'!B7:S7</f>
        <v>3. אג"ח קונצרני</v>
      </c>
      <c r="C21" s="30" t="s">
        <v>39</v>
      </c>
      <c r="D21" s="41" t="s">
        <v>106</v>
      </c>
      <c r="E21" s="41" t="s">
        <v>105</v>
      </c>
      <c r="G21" s="30" t="s">
        <v>51</v>
      </c>
      <c r="I21" s="30" t="s">
        <v>15</v>
      </c>
      <c r="J21" s="30" t="s">
        <v>52</v>
      </c>
      <c r="K21" s="30" t="s">
        <v>90</v>
      </c>
      <c r="L21" s="30" t="s">
        <v>18</v>
      </c>
      <c r="M21" s="30" t="s">
        <v>89</v>
      </c>
      <c r="Q21" s="30" t="s">
        <v>17</v>
      </c>
      <c r="R21" s="30" t="s">
        <v>19</v>
      </c>
      <c r="S21" s="30" t="s">
        <v>0</v>
      </c>
      <c r="T21" s="30" t="s">
        <v>93</v>
      </c>
      <c r="U21" s="30" t="s">
        <v>98</v>
      </c>
      <c r="V21" s="30" t="s">
        <v>49</v>
      </c>
      <c r="W21" s="31" t="s">
        <v>99</v>
      </c>
    </row>
    <row r="22" spans="2:25" ht="31.5">
      <c r="B22" s="48" t="str">
        <f>'לא סחיר - מניות'!B7:M7</f>
        <v>4. מניות</v>
      </c>
      <c r="C22" s="30" t="s">
        <v>39</v>
      </c>
      <c r="D22" s="41" t="s">
        <v>106</v>
      </c>
      <c r="E22" s="41" t="s">
        <v>105</v>
      </c>
      <c r="G22" s="30" t="s">
        <v>51</v>
      </c>
      <c r="H22" s="30" t="s">
        <v>89</v>
      </c>
      <c r="S22" s="30" t="s">
        <v>0</v>
      </c>
      <c r="T22" s="30" t="s">
        <v>93</v>
      </c>
      <c r="U22" s="30" t="s">
        <v>98</v>
      </c>
      <c r="V22" s="30" t="s">
        <v>49</v>
      </c>
      <c r="W22" s="31" t="s">
        <v>99</v>
      </c>
    </row>
    <row r="23" spans="2:25" ht="31.5">
      <c r="B23" s="48" t="str">
        <f>'לא סחיר - קרנות השקעה'!B7:K7</f>
        <v>5. קרנות השקעה</v>
      </c>
      <c r="C23" s="30" t="s">
        <v>39</v>
      </c>
      <c r="G23" s="30" t="s">
        <v>51</v>
      </c>
      <c r="H23" s="30" t="s">
        <v>89</v>
      </c>
      <c r="K23" s="30" t="s">
        <v>90</v>
      </c>
      <c r="S23" s="30" t="s">
        <v>0</v>
      </c>
      <c r="T23" s="30" t="s">
        <v>93</v>
      </c>
      <c r="U23" s="30" t="s">
        <v>98</v>
      </c>
      <c r="V23" s="30" t="s">
        <v>49</v>
      </c>
      <c r="W23" s="31" t="s">
        <v>99</v>
      </c>
    </row>
    <row r="24" spans="2:25" ht="31.5">
      <c r="B24" s="48" t="str">
        <f>'לא סחיר - כתבי אופציה'!B7:L7</f>
        <v>6. כתבי אופציה</v>
      </c>
      <c r="C24" s="30" t="s">
        <v>39</v>
      </c>
      <c r="G24" s="30" t="s">
        <v>51</v>
      </c>
      <c r="H24" s="30" t="s">
        <v>89</v>
      </c>
      <c r="K24" s="30" t="s">
        <v>90</v>
      </c>
      <c r="S24" s="30" t="s">
        <v>0</v>
      </c>
      <c r="T24" s="30" t="s">
        <v>93</v>
      </c>
      <c r="U24" s="30" t="s">
        <v>98</v>
      </c>
      <c r="V24" s="30" t="s">
        <v>49</v>
      </c>
      <c r="W24" s="31" t="s">
        <v>99</v>
      </c>
    </row>
    <row r="25" spans="2:25" ht="31.5">
      <c r="B25" s="48" t="str">
        <f>'לא סחיר - אופציות'!B7:L7</f>
        <v>7. אופציות</v>
      </c>
      <c r="C25" s="30" t="s">
        <v>39</v>
      </c>
      <c r="G25" s="30" t="s">
        <v>51</v>
      </c>
      <c r="H25" s="30" t="s">
        <v>89</v>
      </c>
      <c r="K25" s="30" t="s">
        <v>90</v>
      </c>
      <c r="S25" s="30" t="s">
        <v>0</v>
      </c>
      <c r="T25" s="30" t="s">
        <v>93</v>
      </c>
      <c r="U25" s="30" t="s">
        <v>98</v>
      </c>
      <c r="V25" s="30" t="s">
        <v>49</v>
      </c>
      <c r="W25" s="31" t="s">
        <v>99</v>
      </c>
    </row>
    <row r="26" spans="2:25" ht="31.5">
      <c r="B26" s="48" t="str">
        <f>'לא סחיר - חוזים עתידיים'!B7:K7</f>
        <v>8. חוזים עתידיים</v>
      </c>
      <c r="C26" s="30" t="s">
        <v>39</v>
      </c>
      <c r="G26" s="30" t="s">
        <v>51</v>
      </c>
      <c r="H26" s="30" t="s">
        <v>89</v>
      </c>
      <c r="K26" s="30" t="s">
        <v>90</v>
      </c>
      <c r="S26" s="30" t="s">
        <v>0</v>
      </c>
      <c r="T26" s="30" t="s">
        <v>93</v>
      </c>
      <c r="U26" s="30" t="s">
        <v>98</v>
      </c>
      <c r="V26" s="31" t="s">
        <v>99</v>
      </c>
    </row>
    <row r="27" spans="2:25" ht="31.5">
      <c r="B27" s="48" t="str">
        <f>'לא סחיר - מוצרים מובנים'!B7:Q7</f>
        <v>9. מוצרים מובנים</v>
      </c>
      <c r="C27" s="30" t="s">
        <v>39</v>
      </c>
      <c r="F27" s="30" t="s">
        <v>42</v>
      </c>
      <c r="I27" s="30" t="s">
        <v>15</v>
      </c>
      <c r="J27" s="30" t="s">
        <v>52</v>
      </c>
      <c r="K27" s="30" t="s">
        <v>90</v>
      </c>
      <c r="L27" s="30" t="s">
        <v>18</v>
      </c>
      <c r="M27" s="30" t="s">
        <v>89</v>
      </c>
      <c r="Q27" s="30" t="s">
        <v>17</v>
      </c>
      <c r="R27" s="30" t="s">
        <v>19</v>
      </c>
      <c r="S27" s="30" t="s">
        <v>0</v>
      </c>
      <c r="T27" s="30" t="s">
        <v>93</v>
      </c>
      <c r="U27" s="30" t="s">
        <v>98</v>
      </c>
      <c r="V27" s="30" t="s">
        <v>49</v>
      </c>
      <c r="W27" s="31" t="s">
        <v>99</v>
      </c>
    </row>
    <row r="28" spans="2:25" ht="31.5">
      <c r="B28" s="52" t="str">
        <f>הלוואות!B6</f>
        <v>1.ד. הלוואות:</v>
      </c>
      <c r="C28" s="30" t="s">
        <v>39</v>
      </c>
      <c r="I28" s="30" t="s">
        <v>15</v>
      </c>
      <c r="J28" s="30" t="s">
        <v>52</v>
      </c>
      <c r="L28" s="30" t="s">
        <v>18</v>
      </c>
      <c r="M28" s="30" t="s">
        <v>89</v>
      </c>
      <c r="Q28" s="13" t="s">
        <v>35</v>
      </c>
      <c r="R28" s="30" t="s">
        <v>19</v>
      </c>
      <c r="S28" s="30" t="s">
        <v>0</v>
      </c>
      <c r="T28" s="30" t="s">
        <v>93</v>
      </c>
      <c r="U28" s="30" t="s">
        <v>98</v>
      </c>
      <c r="V28" s="31" t="s">
        <v>99</v>
      </c>
    </row>
    <row r="29" spans="2:25" ht="47.25">
      <c r="B29" s="52" t="str">
        <f>'פקדונות מעל 3 חודשים'!B6:O6</f>
        <v>1.ה. פקדונות מעל 3 חודשים:</v>
      </c>
      <c r="C29" s="30" t="s">
        <v>39</v>
      </c>
      <c r="E29" s="30" t="s">
        <v>105</v>
      </c>
      <c r="I29" s="30" t="s">
        <v>15</v>
      </c>
      <c r="J29" s="30" t="s">
        <v>52</v>
      </c>
      <c r="L29" s="30" t="s">
        <v>18</v>
      </c>
      <c r="M29" s="30" t="s">
        <v>89</v>
      </c>
      <c r="O29" s="49" t="s">
        <v>43</v>
      </c>
      <c r="P29" s="50"/>
      <c r="R29" s="30" t="s">
        <v>19</v>
      </c>
      <c r="S29" s="30" t="s">
        <v>0</v>
      </c>
      <c r="T29" s="30" t="s">
        <v>93</v>
      </c>
      <c r="U29" s="30" t="s">
        <v>98</v>
      </c>
      <c r="V29" s="31" t="s">
        <v>99</v>
      </c>
    </row>
    <row r="30" spans="2:25" ht="63">
      <c r="B30" s="52" t="str">
        <f>'זכויות מקרקעין'!B6</f>
        <v>1. ו. זכויות במקרקעין:</v>
      </c>
      <c r="C30" s="13" t="s">
        <v>45</v>
      </c>
      <c r="N30" s="49" t="s">
        <v>73</v>
      </c>
      <c r="P30" s="50" t="s">
        <v>46</v>
      </c>
      <c r="U30" s="30" t="s">
        <v>98</v>
      </c>
      <c r="V30" s="14" t="s">
        <v>48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47</v>
      </c>
      <c r="R31" s="13" t="s">
        <v>44</v>
      </c>
      <c r="U31" s="30" t="s">
        <v>98</v>
      </c>
      <c r="V31" s="14" t="s">
        <v>48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95</v>
      </c>
      <c r="Y32" s="14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167</v>
      </c>
      <c r="C1" s="76" t="s" vm="1">
        <v>234</v>
      </c>
    </row>
    <row r="2" spans="2:54">
      <c r="B2" s="56" t="s">
        <v>166</v>
      </c>
      <c r="C2" s="76" t="s">
        <v>235</v>
      </c>
    </row>
    <row r="3" spans="2:54">
      <c r="B3" s="56" t="s">
        <v>168</v>
      </c>
      <c r="C3" s="76" t="s">
        <v>236</v>
      </c>
    </row>
    <row r="4" spans="2:54">
      <c r="B4" s="56" t="s">
        <v>169</v>
      </c>
      <c r="C4" s="76">
        <v>2148</v>
      </c>
    </row>
    <row r="6" spans="2:54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4" ht="26.25" customHeight="1">
      <c r="B7" s="169" t="s">
        <v>86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4" s="3" customFormat="1" ht="78.75">
      <c r="B8" s="22" t="s">
        <v>104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49</v>
      </c>
      <c r="K8" s="30" t="s">
        <v>170</v>
      </c>
      <c r="L8" s="31" t="s">
        <v>172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229</v>
      </c>
      <c r="H9" s="16"/>
      <c r="I9" s="16" t="s">
        <v>223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AZ11" s="1"/>
    </row>
    <row r="12" spans="2:54" ht="19.5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2:54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2:54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54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54" s="7" customFormat="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AZ16" s="1"/>
      <c r="BB16" s="1"/>
    </row>
    <row r="17" spans="2:54" s="7" customFormat="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AZ17" s="1"/>
      <c r="BB17" s="1"/>
    </row>
    <row r="18" spans="2:54" s="7" customFormat="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AZ18" s="1"/>
      <c r="BB18" s="1"/>
    </row>
    <row r="19" spans="2:54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2:54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2:54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2:54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2:54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2:54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2:54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2:54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2:54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2:54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2:54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2:54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2:54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2:54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2:12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2:12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2:12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2:12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2:12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2:12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2:12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2:12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2:12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2:12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</row>
    <row r="43" spans="2:12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2:12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2:12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2:12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2:12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2:12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2:12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2:12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2:12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2:12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2:12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</row>
    <row r="54" spans="2:12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2:12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2:12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7" spans="2:12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2:12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2:12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2:12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2:1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2:12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2:12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2:12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2:12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2:1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2:1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r="68" spans="2:1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2:1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2:1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2:12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2:12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2:12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2:1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2:12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2:12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2:12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2:1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2:1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2:1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2:1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2:1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2:1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2:1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2:1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2:1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2:1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2:1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2:1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2:1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2:1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2:12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2:12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2:12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2:12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2:12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2:12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2:12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2:12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2:12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2:12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2:12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2:12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2:12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2:12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2:12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2:12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2:12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2:12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7" workbookViewId="0">
      <selection activeCell="D13" sqref="D13:E24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167</v>
      </c>
      <c r="C1" s="76" t="s" vm="1">
        <v>234</v>
      </c>
    </row>
    <row r="2" spans="2:51">
      <c r="B2" s="56" t="s">
        <v>166</v>
      </c>
      <c r="C2" s="76" t="s">
        <v>235</v>
      </c>
    </row>
    <row r="3" spans="2:51">
      <c r="B3" s="56" t="s">
        <v>168</v>
      </c>
      <c r="C3" s="76" t="s">
        <v>236</v>
      </c>
    </row>
    <row r="4" spans="2:51">
      <c r="B4" s="56" t="s">
        <v>169</v>
      </c>
      <c r="C4" s="76">
        <v>2148</v>
      </c>
    </row>
    <row r="6" spans="2:51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51" ht="26.25" customHeight="1">
      <c r="B7" s="169" t="s">
        <v>87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51" s="3" customFormat="1" ht="63">
      <c r="B8" s="22" t="s">
        <v>104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220</v>
      </c>
      <c r="H8" s="30" t="s">
        <v>219</v>
      </c>
      <c r="I8" s="30" t="s">
        <v>98</v>
      </c>
      <c r="J8" s="30" t="s">
        <v>170</v>
      </c>
      <c r="K8" s="31" t="s">
        <v>172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229</v>
      </c>
      <c r="H9" s="16"/>
      <c r="I9" s="16" t="s">
        <v>223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5" t="s">
        <v>41</v>
      </c>
      <c r="C11" s="106"/>
      <c r="D11" s="106"/>
      <c r="E11" s="106"/>
      <c r="F11" s="106"/>
      <c r="G11" s="107"/>
      <c r="H11" s="121"/>
      <c r="I11" s="107">
        <v>0.73632000000000009</v>
      </c>
      <c r="J11" s="108">
        <v>1</v>
      </c>
      <c r="K11" s="108">
        <f>I11/'סכום נכסי הקרן'!$C$42</f>
        <v>2.5465030689231954E-4</v>
      </c>
      <c r="AW11" s="1"/>
    </row>
    <row r="12" spans="2:51" ht="19.5" customHeight="1">
      <c r="B12" s="105" t="s">
        <v>34</v>
      </c>
      <c r="C12" s="106"/>
      <c r="D12" s="106"/>
      <c r="E12" s="106"/>
      <c r="F12" s="106"/>
      <c r="G12" s="107"/>
      <c r="H12" s="121"/>
      <c r="I12" s="107">
        <v>0.73632000000000009</v>
      </c>
      <c r="J12" s="108">
        <v>1</v>
      </c>
      <c r="K12" s="108">
        <f>I12/'סכום נכסי הקרן'!$C$42</f>
        <v>2.5465030689231954E-4</v>
      </c>
    </row>
    <row r="13" spans="2:51">
      <c r="B13" s="105" t="s">
        <v>368</v>
      </c>
      <c r="C13" s="106"/>
      <c r="D13" s="106"/>
      <c r="E13" s="106"/>
      <c r="F13" s="106"/>
      <c r="G13" s="107"/>
      <c r="H13" s="121"/>
      <c r="I13" s="107">
        <v>1.1026100000000001</v>
      </c>
      <c r="J13" s="108">
        <v>1.4974603433289873</v>
      </c>
      <c r="K13" s="108">
        <f>I13/'סכום נכסי הקרן'!$C$42</f>
        <v>3.8132873598780478E-4</v>
      </c>
    </row>
    <row r="14" spans="2:51">
      <c r="B14" s="82" t="s">
        <v>369</v>
      </c>
      <c r="C14" s="80" t="s">
        <v>370</v>
      </c>
      <c r="D14" s="92"/>
      <c r="E14" s="92" t="s">
        <v>151</v>
      </c>
      <c r="F14" s="100">
        <v>42913</v>
      </c>
      <c r="G14" s="89">
        <v>17496</v>
      </c>
      <c r="H14" s="91">
        <v>0.48449999999999999</v>
      </c>
      <c r="I14" s="89">
        <v>8.4769999999999998E-2</v>
      </c>
      <c r="J14" s="90">
        <v>0.11512657540199911</v>
      </c>
      <c r="K14" s="90">
        <f>I14/'סכום נכסי הקרן'!$C$42</f>
        <v>2.9317017757580841E-5</v>
      </c>
    </row>
    <row r="15" spans="2:51">
      <c r="B15" s="82" t="s">
        <v>371</v>
      </c>
      <c r="C15" s="80" t="s">
        <v>372</v>
      </c>
      <c r="D15" s="92"/>
      <c r="E15" s="92" t="s">
        <v>151</v>
      </c>
      <c r="F15" s="100">
        <v>42913</v>
      </c>
      <c r="G15" s="89">
        <v>188014.44</v>
      </c>
      <c r="H15" s="91">
        <v>0.54139999999999999</v>
      </c>
      <c r="I15" s="89">
        <v>1.0178400000000001</v>
      </c>
      <c r="J15" s="90">
        <v>1.3823337679269883</v>
      </c>
      <c r="K15" s="90">
        <f>I15/'סכום נכסי הקרן'!$C$42</f>
        <v>3.5201171823022394E-4</v>
      </c>
    </row>
    <row r="16" spans="2:51" s="7" customFormat="1">
      <c r="B16" s="79"/>
      <c r="C16" s="80"/>
      <c r="D16" s="80"/>
      <c r="E16" s="80"/>
      <c r="F16" s="80"/>
      <c r="G16" s="89"/>
      <c r="H16" s="91"/>
      <c r="I16" s="80"/>
      <c r="J16" s="90"/>
      <c r="K16" s="80"/>
      <c r="AW16" s="1"/>
      <c r="AY16" s="1"/>
    </row>
    <row r="17" spans="2:51" s="7" customFormat="1">
      <c r="B17" s="110" t="s">
        <v>215</v>
      </c>
      <c r="C17" s="78"/>
      <c r="D17" s="78"/>
      <c r="E17" s="78"/>
      <c r="F17" s="78"/>
      <c r="G17" s="86"/>
      <c r="H17" s="88"/>
      <c r="I17" s="86">
        <v>-0.36629</v>
      </c>
      <c r="J17" s="87">
        <v>-0.49746034332898736</v>
      </c>
      <c r="K17" s="87">
        <f>I17/'סכום נכסי הקרן'!$C$42</f>
        <v>-1.2667842909548527E-4</v>
      </c>
      <c r="AW17" s="1"/>
      <c r="AY17" s="1"/>
    </row>
    <row r="18" spans="2:51" s="7" customFormat="1">
      <c r="B18" s="82" t="s">
        <v>373</v>
      </c>
      <c r="C18" s="80" t="s">
        <v>374</v>
      </c>
      <c r="D18" s="92"/>
      <c r="E18" s="92" t="s">
        <v>153</v>
      </c>
      <c r="F18" s="100">
        <v>42913</v>
      </c>
      <c r="G18" s="89">
        <v>4783.08</v>
      </c>
      <c r="H18" s="91">
        <v>0.94420000000000004</v>
      </c>
      <c r="I18" s="89">
        <v>4.5159999999999999E-2</v>
      </c>
      <c r="J18" s="90">
        <v>6.1332029552368529E-2</v>
      </c>
      <c r="K18" s="90">
        <f>I18/'סכום נכסי הקרן'!$C$42</f>
        <v>1.5618220147839457E-5</v>
      </c>
      <c r="AW18" s="1"/>
      <c r="AY18" s="1"/>
    </row>
    <row r="19" spans="2:51">
      <c r="B19" s="82" t="s">
        <v>375</v>
      </c>
      <c r="C19" s="80" t="s">
        <v>376</v>
      </c>
      <c r="D19" s="92"/>
      <c r="E19" s="92" t="s">
        <v>153</v>
      </c>
      <c r="F19" s="100">
        <v>42891</v>
      </c>
      <c r="G19" s="89">
        <v>39580.31</v>
      </c>
      <c r="H19" s="91">
        <v>-1.0395000000000001</v>
      </c>
      <c r="I19" s="89">
        <v>-0.41144999999999998</v>
      </c>
      <c r="J19" s="90">
        <v>-0.55879237288135586</v>
      </c>
      <c r="K19" s="90">
        <f>I19/'סכום נכסי הקרן'!$C$42</f>
        <v>-1.4229664924332472E-4</v>
      </c>
    </row>
    <row r="20" spans="2:51">
      <c r="B20" s="79"/>
      <c r="C20" s="80"/>
      <c r="D20" s="80"/>
      <c r="E20" s="80"/>
      <c r="F20" s="80"/>
      <c r="G20" s="89"/>
      <c r="H20" s="91"/>
      <c r="I20" s="80"/>
      <c r="J20" s="90"/>
      <c r="K20" s="80"/>
    </row>
    <row r="21" spans="2:51"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2:51"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2:51">
      <c r="B23" s="94" t="s">
        <v>233</v>
      </c>
      <c r="C23" s="96"/>
      <c r="D23" s="96"/>
      <c r="E23" s="96"/>
      <c r="F23" s="96"/>
      <c r="G23" s="96"/>
      <c r="H23" s="96"/>
      <c r="I23" s="96"/>
      <c r="J23" s="96"/>
      <c r="K23" s="96"/>
    </row>
    <row r="24" spans="2:51">
      <c r="B24" s="94" t="s">
        <v>100</v>
      </c>
      <c r="C24" s="96"/>
      <c r="D24" s="96"/>
      <c r="E24" s="96"/>
      <c r="F24" s="96"/>
      <c r="G24" s="96"/>
      <c r="H24" s="96"/>
      <c r="I24" s="96"/>
      <c r="J24" s="96"/>
      <c r="K24" s="96"/>
    </row>
    <row r="25" spans="2:51">
      <c r="B25" s="94" t="s">
        <v>218</v>
      </c>
      <c r="C25" s="96"/>
      <c r="D25" s="96"/>
      <c r="E25" s="96"/>
      <c r="F25" s="96"/>
      <c r="G25" s="96"/>
      <c r="H25" s="96"/>
      <c r="I25" s="96"/>
      <c r="J25" s="96"/>
      <c r="K25" s="96"/>
    </row>
    <row r="26" spans="2:51">
      <c r="B26" s="94" t="s">
        <v>228</v>
      </c>
      <c r="C26" s="96"/>
      <c r="D26" s="96"/>
      <c r="E26" s="96"/>
      <c r="F26" s="96"/>
      <c r="G26" s="96"/>
      <c r="H26" s="96"/>
      <c r="I26" s="96"/>
      <c r="J26" s="96"/>
      <c r="K26" s="96"/>
    </row>
    <row r="27" spans="2:5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5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5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5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5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5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B110" s="96"/>
      <c r="C110" s="96"/>
      <c r="D110" s="96"/>
      <c r="E110" s="96"/>
      <c r="F110" s="96"/>
      <c r="G110" s="96"/>
      <c r="H110" s="96"/>
      <c r="I110" s="96"/>
      <c r="J110" s="96"/>
      <c r="K110" s="96"/>
    </row>
    <row r="111" spans="2:11">
      <c r="B111" s="96"/>
      <c r="C111" s="96"/>
      <c r="D111" s="96"/>
      <c r="E111" s="96"/>
      <c r="F111" s="96"/>
      <c r="G111" s="96"/>
      <c r="H111" s="96"/>
      <c r="I111" s="96"/>
      <c r="J111" s="96"/>
      <c r="K111" s="96"/>
    </row>
    <row r="112" spans="2:11">
      <c r="B112" s="96"/>
      <c r="C112" s="96"/>
      <c r="D112" s="96"/>
      <c r="E112" s="96"/>
      <c r="F112" s="96"/>
      <c r="G112" s="96"/>
      <c r="H112" s="96"/>
      <c r="I112" s="96"/>
      <c r="J112" s="96"/>
      <c r="K112" s="96"/>
    </row>
    <row r="113" spans="2:11">
      <c r="B113" s="96"/>
      <c r="C113" s="96"/>
      <c r="D113" s="96"/>
      <c r="E113" s="96"/>
      <c r="F113" s="96"/>
      <c r="G113" s="96"/>
      <c r="H113" s="96"/>
      <c r="I113" s="96"/>
      <c r="J113" s="96"/>
      <c r="K113" s="96"/>
    </row>
    <row r="114" spans="2:11">
      <c r="B114" s="96"/>
      <c r="C114" s="96"/>
      <c r="D114" s="96"/>
      <c r="E114" s="96"/>
      <c r="F114" s="96"/>
      <c r="G114" s="96"/>
      <c r="H114" s="96"/>
      <c r="I114" s="96"/>
      <c r="J114" s="96"/>
      <c r="K114" s="96"/>
    </row>
    <row r="115" spans="2:11">
      <c r="B115" s="96"/>
      <c r="C115" s="96"/>
      <c r="D115" s="96"/>
      <c r="E115" s="96"/>
      <c r="F115" s="96"/>
      <c r="G115" s="96"/>
      <c r="H115" s="96"/>
      <c r="I115" s="96"/>
      <c r="J115" s="96"/>
      <c r="K115" s="96"/>
    </row>
    <row r="116" spans="2:11">
      <c r="B116" s="96"/>
      <c r="C116" s="96"/>
      <c r="D116" s="96"/>
      <c r="E116" s="96"/>
      <c r="F116" s="96"/>
      <c r="G116" s="96"/>
      <c r="H116" s="96"/>
      <c r="I116" s="96"/>
      <c r="J116" s="96"/>
      <c r="K116" s="96"/>
    </row>
    <row r="117" spans="2:11">
      <c r="B117" s="96"/>
      <c r="C117" s="96"/>
      <c r="D117" s="96"/>
      <c r="E117" s="96"/>
      <c r="F117" s="96"/>
      <c r="G117" s="96"/>
      <c r="H117" s="96"/>
      <c r="I117" s="96"/>
      <c r="J117" s="96"/>
      <c r="K117" s="96"/>
    </row>
    <row r="118" spans="2:11">
      <c r="B118" s="96"/>
      <c r="C118" s="96"/>
      <c r="D118" s="96"/>
      <c r="E118" s="96"/>
      <c r="F118" s="96"/>
      <c r="G118" s="96"/>
      <c r="H118" s="96"/>
      <c r="I118" s="96"/>
      <c r="J118" s="96"/>
      <c r="K118" s="96"/>
    </row>
    <row r="119" spans="2:11">
      <c r="B119" s="96"/>
      <c r="C119" s="96"/>
      <c r="D119" s="96"/>
      <c r="E119" s="96"/>
      <c r="F119" s="96"/>
      <c r="G119" s="96"/>
      <c r="H119" s="96"/>
      <c r="I119" s="96"/>
      <c r="J119" s="96"/>
      <c r="K119" s="96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167</v>
      </c>
      <c r="C1" s="76" t="s" vm="1">
        <v>234</v>
      </c>
    </row>
    <row r="2" spans="2:78">
      <c r="B2" s="56" t="s">
        <v>166</v>
      </c>
      <c r="C2" s="76" t="s">
        <v>235</v>
      </c>
    </row>
    <row r="3" spans="2:78">
      <c r="B3" s="56" t="s">
        <v>168</v>
      </c>
      <c r="C3" s="76" t="s">
        <v>236</v>
      </c>
    </row>
    <row r="4" spans="2:78">
      <c r="B4" s="56" t="s">
        <v>169</v>
      </c>
      <c r="C4" s="76">
        <v>2148</v>
      </c>
    </row>
    <row r="6" spans="2:78" ht="26.25" customHeight="1">
      <c r="B6" s="169" t="s">
        <v>198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78" ht="26.25" customHeight="1">
      <c r="B7" s="169" t="s">
        <v>88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78" s="3" customFormat="1" ht="47.25">
      <c r="B8" s="22" t="s">
        <v>104</v>
      </c>
      <c r="C8" s="30" t="s">
        <v>39</v>
      </c>
      <c r="D8" s="30" t="s">
        <v>42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98</v>
      </c>
      <c r="O8" s="30" t="s">
        <v>49</v>
      </c>
      <c r="P8" s="30" t="s">
        <v>170</v>
      </c>
      <c r="Q8" s="31" t="s">
        <v>172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229</v>
      </c>
      <c r="M9" s="16"/>
      <c r="N9" s="16" t="s">
        <v>223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101</v>
      </c>
      <c r="R10" s="1"/>
      <c r="S10" s="1"/>
      <c r="T10" s="1"/>
      <c r="U10" s="1"/>
      <c r="V10" s="1"/>
    </row>
    <row r="11" spans="2:78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1"/>
      <c r="S11" s="1"/>
      <c r="T11" s="1"/>
      <c r="U11" s="1"/>
      <c r="V11" s="1"/>
      <c r="BZ11" s="1"/>
    </row>
    <row r="12" spans="2:78" ht="18" customHeight="1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2:78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2:78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2:78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2:7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2:17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2:17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2:17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2:17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2:17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2:17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2:17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17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17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17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17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17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17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17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17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17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  <row r="110" spans="2:17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167</v>
      </c>
      <c r="C1" s="76" t="s" vm="1">
        <v>234</v>
      </c>
    </row>
    <row r="2" spans="2:61">
      <c r="B2" s="56" t="s">
        <v>166</v>
      </c>
      <c r="C2" s="76" t="s">
        <v>235</v>
      </c>
    </row>
    <row r="3" spans="2:61">
      <c r="B3" s="56" t="s">
        <v>168</v>
      </c>
      <c r="C3" s="76" t="s">
        <v>236</v>
      </c>
    </row>
    <row r="4" spans="2:61">
      <c r="B4" s="56" t="s">
        <v>169</v>
      </c>
      <c r="C4" s="76">
        <v>2148</v>
      </c>
    </row>
    <row r="6" spans="2:61" ht="26.25" customHeight="1">
      <c r="B6" s="169" t="s">
        <v>199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61" s="3" customFormat="1" ht="78.75">
      <c r="B7" s="22" t="s">
        <v>104</v>
      </c>
      <c r="C7" s="30" t="s">
        <v>211</v>
      </c>
      <c r="D7" s="30" t="s">
        <v>39</v>
      </c>
      <c r="E7" s="30" t="s">
        <v>105</v>
      </c>
      <c r="F7" s="30" t="s">
        <v>15</v>
      </c>
      <c r="G7" s="30" t="s">
        <v>90</v>
      </c>
      <c r="H7" s="30" t="s">
        <v>52</v>
      </c>
      <c r="I7" s="30" t="s">
        <v>18</v>
      </c>
      <c r="J7" s="30" t="s">
        <v>89</v>
      </c>
      <c r="K7" s="13" t="s">
        <v>35</v>
      </c>
      <c r="L7" s="70" t="s">
        <v>19</v>
      </c>
      <c r="M7" s="30" t="s">
        <v>220</v>
      </c>
      <c r="N7" s="30" t="s">
        <v>219</v>
      </c>
      <c r="O7" s="30" t="s">
        <v>98</v>
      </c>
      <c r="P7" s="30" t="s">
        <v>170</v>
      </c>
      <c r="Q7" s="31" t="s">
        <v>172</v>
      </c>
      <c r="R7" s="1"/>
      <c r="S7" s="1"/>
      <c r="T7" s="1"/>
      <c r="U7" s="1"/>
      <c r="V7" s="1"/>
      <c r="W7" s="1"/>
      <c r="BH7" s="3" t="s">
        <v>150</v>
      </c>
      <c r="BI7" s="3" t="s">
        <v>152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229</v>
      </c>
      <c r="N8" s="16"/>
      <c r="O8" s="16" t="s">
        <v>223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148</v>
      </c>
      <c r="BI8" s="3" t="s">
        <v>151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101</v>
      </c>
      <c r="R9" s="1"/>
      <c r="S9" s="1"/>
      <c r="T9" s="1"/>
      <c r="U9" s="1"/>
      <c r="V9" s="1"/>
      <c r="W9" s="1"/>
      <c r="BH9" s="4" t="s">
        <v>149</v>
      </c>
      <c r="BI9" s="4" t="s">
        <v>153</v>
      </c>
    </row>
    <row r="10" spans="2:61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"/>
      <c r="S10" s="1"/>
      <c r="T10" s="1"/>
      <c r="U10" s="1"/>
      <c r="V10" s="1"/>
      <c r="W10" s="1"/>
      <c r="BH10" s="1" t="s">
        <v>29</v>
      </c>
      <c r="BI10" s="4" t="s">
        <v>154</v>
      </c>
    </row>
    <row r="11" spans="2:61" ht="21.75" customHeight="1">
      <c r="B11" s="94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BI11" s="1" t="s">
        <v>160</v>
      </c>
    </row>
    <row r="12" spans="2:61">
      <c r="B12" s="94" t="s">
        <v>100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BI12" s="1" t="s">
        <v>155</v>
      </c>
    </row>
    <row r="13" spans="2:61">
      <c r="B13" s="94" t="s">
        <v>218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BI13" s="1" t="s">
        <v>156</v>
      </c>
    </row>
    <row r="14" spans="2:61">
      <c r="B14" s="94" t="s">
        <v>228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BI14" s="1" t="s">
        <v>157</v>
      </c>
    </row>
    <row r="15" spans="2:6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BI15" s="1" t="s">
        <v>159</v>
      </c>
    </row>
    <row r="16" spans="2:6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BI16" s="1" t="s">
        <v>158</v>
      </c>
    </row>
    <row r="17" spans="2:6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BI17" s="1" t="s">
        <v>161</v>
      </c>
    </row>
    <row r="18" spans="2:6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BI18" s="1" t="s">
        <v>162</v>
      </c>
    </row>
    <row r="19" spans="2:6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BI19" s="1" t="s">
        <v>163</v>
      </c>
    </row>
    <row r="20" spans="2:61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BI20" s="1" t="s">
        <v>164</v>
      </c>
    </row>
    <row r="21" spans="2:61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BI21" s="1" t="s">
        <v>165</v>
      </c>
    </row>
    <row r="22" spans="2:61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BI22" s="1" t="s">
        <v>29</v>
      </c>
    </row>
    <row r="23" spans="2:61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2:61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2:61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2:61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</row>
    <row r="27" spans="2:61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 spans="2:61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2:61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2:61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2:61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2:61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2:17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</row>
    <row r="34" spans="2:17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</row>
    <row r="35" spans="2:17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</row>
    <row r="36" spans="2:17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2:17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</row>
    <row r="38" spans="2:17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</row>
    <row r="39" spans="2:17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</row>
    <row r="40" spans="2:17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</row>
    <row r="41" spans="2:17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</row>
    <row r="42" spans="2:17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</row>
    <row r="43" spans="2:17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</row>
    <row r="44" spans="2:17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</row>
    <row r="45" spans="2:17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</row>
    <row r="46" spans="2:17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</row>
    <row r="47" spans="2:17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</row>
    <row r="48" spans="2:17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</row>
    <row r="49" spans="2:17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</row>
    <row r="50" spans="2:17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</row>
    <row r="51" spans="2:17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</row>
    <row r="52" spans="2:17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</row>
    <row r="53" spans="2:17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</row>
    <row r="54" spans="2:17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</row>
    <row r="55" spans="2:17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</row>
    <row r="56" spans="2:17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</row>
    <row r="57" spans="2:17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</row>
    <row r="58" spans="2:17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</row>
    <row r="59" spans="2:17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</row>
    <row r="60" spans="2:17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</row>
    <row r="61" spans="2:17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2:17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</row>
    <row r="63" spans="2:17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</row>
    <row r="64" spans="2:17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</row>
    <row r="65" spans="2:17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</row>
    <row r="66" spans="2:17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</row>
    <row r="67" spans="2:17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</row>
    <row r="68" spans="2:17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</row>
    <row r="69" spans="2:17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</row>
    <row r="70" spans="2:17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</row>
    <row r="71" spans="2:17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</row>
    <row r="72" spans="2:17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</row>
    <row r="73" spans="2:17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</row>
    <row r="74" spans="2:17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</row>
    <row r="75" spans="2:17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</row>
    <row r="76" spans="2:17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</row>
    <row r="77" spans="2:17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</row>
    <row r="78" spans="2:17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</row>
    <row r="79" spans="2:17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</row>
    <row r="80" spans="2:17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</row>
    <row r="81" spans="2:17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</row>
    <row r="82" spans="2:17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</row>
    <row r="83" spans="2:17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spans="2:17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  <row r="85" spans="2:17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</row>
    <row r="86" spans="2:17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</row>
    <row r="87" spans="2:17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</row>
    <row r="88" spans="2:17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</row>
    <row r="89" spans="2:17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</row>
    <row r="90" spans="2:17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</row>
    <row r="91" spans="2:17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</row>
    <row r="92" spans="2:17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</row>
    <row r="93" spans="2:17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2:17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</row>
    <row r="95" spans="2:17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2:17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2:17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2:17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2:17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2:17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2:17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2:17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2:17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2:17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2:17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2:17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2:17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  <row r="108" spans="2:17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</row>
    <row r="109" spans="2:17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1:B1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167</v>
      </c>
      <c r="C1" s="76" t="s" vm="1">
        <v>234</v>
      </c>
    </row>
    <row r="2" spans="2:64">
      <c r="B2" s="56" t="s">
        <v>166</v>
      </c>
      <c r="C2" s="76" t="s">
        <v>235</v>
      </c>
    </row>
    <row r="3" spans="2:64">
      <c r="B3" s="56" t="s">
        <v>168</v>
      </c>
      <c r="C3" s="76" t="s">
        <v>236</v>
      </c>
    </row>
    <row r="4" spans="2:64">
      <c r="B4" s="56" t="s">
        <v>169</v>
      </c>
      <c r="C4" s="76">
        <v>2148</v>
      </c>
    </row>
    <row r="6" spans="2:64" ht="26.25" customHeight="1">
      <c r="B6" s="169" t="s">
        <v>200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64" s="3" customFormat="1" ht="78.75">
      <c r="B7" s="59" t="s">
        <v>104</v>
      </c>
      <c r="C7" s="60" t="s">
        <v>39</v>
      </c>
      <c r="D7" s="60" t="s">
        <v>105</v>
      </c>
      <c r="E7" s="60" t="s">
        <v>15</v>
      </c>
      <c r="F7" s="60" t="s">
        <v>52</v>
      </c>
      <c r="G7" s="60" t="s">
        <v>18</v>
      </c>
      <c r="H7" s="60" t="s">
        <v>89</v>
      </c>
      <c r="I7" s="60" t="s">
        <v>43</v>
      </c>
      <c r="J7" s="60" t="s">
        <v>19</v>
      </c>
      <c r="K7" s="60" t="s">
        <v>220</v>
      </c>
      <c r="L7" s="60" t="s">
        <v>219</v>
      </c>
      <c r="M7" s="60" t="s">
        <v>98</v>
      </c>
      <c r="N7" s="60" t="s">
        <v>170</v>
      </c>
      <c r="O7" s="62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229</v>
      </c>
      <c r="L8" s="32"/>
      <c r="M8" s="32" t="s">
        <v>223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</row>
    <row r="12" spans="2:64">
      <c r="B12" s="94" t="s">
        <v>100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</row>
    <row r="13" spans="2:64">
      <c r="B13" s="94" t="s">
        <v>218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</row>
    <row r="14" spans="2:64">
      <c r="B14" s="94" t="s">
        <v>228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</row>
    <row r="15" spans="2:64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</row>
    <row r="16" spans="2:64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2:1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2:1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2:1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</row>
    <row r="20" spans="2:15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</row>
    <row r="21" spans="2:15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2:15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2:1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2:15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5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2:15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2:15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2:15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2:15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2:15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2:15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2:15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2:15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2:15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2:15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2:15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2:15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2:15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2:15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2:15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2:15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2:15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2:15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2:15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2:15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2:15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2:15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5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2:15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2:15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2:15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2:15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2:15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2:15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2:15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2:15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2:15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2:15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2:15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2:15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2:15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2:15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2:15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2:15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2:15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2:15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2:15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2:15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2:15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2:15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2:15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2:15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2:15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2:15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2:15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2:15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2:15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  <row r="78" spans="2:15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</row>
    <row r="79" spans="2:15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  <row r="80" spans="2:15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  <row r="81" spans="2:15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2:15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2:15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  <row r="84" spans="2:15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  <row r="85" spans="2:15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  <row r="86" spans="2:15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</row>
    <row r="87" spans="2:15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2:15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2:15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2:15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2:15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2:15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</row>
    <row r="93" spans="2:15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</row>
    <row r="94" spans="2:15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</row>
    <row r="95" spans="2:15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</row>
    <row r="96" spans="2:15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</row>
    <row r="97" spans="2:15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</row>
    <row r="98" spans="2:15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</row>
    <row r="99" spans="2:15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</row>
    <row r="100" spans="2:15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</row>
    <row r="101" spans="2:15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  <row r="102" spans="2:15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  <row r="103" spans="2:15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</row>
    <row r="104" spans="2:15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</row>
    <row r="105" spans="2:15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</row>
    <row r="106" spans="2:15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</row>
    <row r="107" spans="2:15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  <row r="108" spans="2:15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</row>
    <row r="109" spans="2:15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167</v>
      </c>
      <c r="C1" s="76" t="s" vm="1">
        <v>234</v>
      </c>
    </row>
    <row r="2" spans="2:56">
      <c r="B2" s="56" t="s">
        <v>166</v>
      </c>
      <c r="C2" s="76" t="s">
        <v>235</v>
      </c>
    </row>
    <row r="3" spans="2:56">
      <c r="B3" s="56" t="s">
        <v>168</v>
      </c>
      <c r="C3" s="76" t="s">
        <v>236</v>
      </c>
    </row>
    <row r="4" spans="2:56">
      <c r="B4" s="56" t="s">
        <v>169</v>
      </c>
      <c r="C4" s="76">
        <v>2148</v>
      </c>
    </row>
    <row r="6" spans="2:56" ht="26.25" customHeight="1">
      <c r="B6" s="169" t="s">
        <v>201</v>
      </c>
      <c r="C6" s="170"/>
      <c r="D6" s="170"/>
      <c r="E6" s="170"/>
      <c r="F6" s="170"/>
      <c r="G6" s="170"/>
      <c r="H6" s="170"/>
      <c r="I6" s="170"/>
      <c r="J6" s="171"/>
    </row>
    <row r="7" spans="2:56" s="3" customFormat="1" ht="78.75">
      <c r="B7" s="59" t="s">
        <v>104</v>
      </c>
      <c r="C7" s="61" t="s">
        <v>45</v>
      </c>
      <c r="D7" s="61" t="s">
        <v>73</v>
      </c>
      <c r="E7" s="61" t="s">
        <v>46</v>
      </c>
      <c r="F7" s="61" t="s">
        <v>89</v>
      </c>
      <c r="G7" s="61" t="s">
        <v>212</v>
      </c>
      <c r="H7" s="61" t="s">
        <v>170</v>
      </c>
      <c r="I7" s="63" t="s">
        <v>171</v>
      </c>
      <c r="J7" s="63" t="s">
        <v>232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9"/>
      <c r="C11" s="96"/>
      <c r="D11" s="96"/>
      <c r="E11" s="96"/>
      <c r="F11" s="96"/>
      <c r="G11" s="96"/>
      <c r="H11" s="96"/>
      <c r="I11" s="96"/>
      <c r="J11" s="96"/>
    </row>
    <row r="12" spans="2:56">
      <c r="B12" s="99"/>
      <c r="C12" s="96"/>
      <c r="D12" s="96"/>
      <c r="E12" s="96"/>
      <c r="F12" s="96"/>
      <c r="G12" s="96"/>
      <c r="H12" s="96"/>
      <c r="I12" s="96"/>
      <c r="J12" s="96"/>
    </row>
    <row r="13" spans="2:56">
      <c r="B13" s="94" t="s">
        <v>233</v>
      </c>
      <c r="C13" s="96"/>
      <c r="D13" s="96"/>
      <c r="E13" s="96"/>
      <c r="F13" s="96"/>
      <c r="G13" s="96"/>
      <c r="H13" s="96"/>
      <c r="I13" s="96"/>
      <c r="J13" s="96"/>
    </row>
    <row r="14" spans="2:56">
      <c r="B14" s="94" t="s">
        <v>100</v>
      </c>
      <c r="C14" s="96"/>
      <c r="D14" s="96"/>
      <c r="E14" s="96"/>
      <c r="F14" s="96"/>
      <c r="G14" s="96"/>
      <c r="H14" s="96"/>
      <c r="I14" s="96"/>
      <c r="J14" s="96"/>
    </row>
    <row r="15" spans="2:56">
      <c r="B15" s="94" t="s">
        <v>218</v>
      </c>
      <c r="C15" s="96"/>
      <c r="D15" s="96"/>
      <c r="E15" s="96"/>
      <c r="F15" s="96"/>
      <c r="G15" s="96"/>
      <c r="H15" s="96"/>
      <c r="I15" s="96"/>
      <c r="J15" s="96"/>
    </row>
    <row r="16" spans="2:56">
      <c r="B16" s="94" t="s">
        <v>228</v>
      </c>
      <c r="C16" s="96"/>
      <c r="D16" s="96"/>
      <c r="E16" s="96"/>
      <c r="F16" s="96"/>
      <c r="G16" s="96"/>
      <c r="H16" s="96"/>
      <c r="I16" s="96"/>
      <c r="J16" s="96"/>
    </row>
    <row r="17" spans="2:10">
      <c r="B17" s="96"/>
      <c r="C17" s="96"/>
      <c r="D17" s="96"/>
      <c r="E17" s="96"/>
      <c r="F17" s="96"/>
      <c r="G17" s="96"/>
      <c r="H17" s="96"/>
      <c r="I17" s="96"/>
      <c r="J17" s="96"/>
    </row>
    <row r="18" spans="2:10">
      <c r="B18" s="96"/>
      <c r="C18" s="96"/>
      <c r="D18" s="96"/>
      <c r="E18" s="96"/>
      <c r="F18" s="96"/>
      <c r="G18" s="96"/>
      <c r="H18" s="96"/>
      <c r="I18" s="96"/>
      <c r="J18" s="96"/>
    </row>
    <row r="19" spans="2:10">
      <c r="B19" s="96"/>
      <c r="C19" s="96"/>
      <c r="D19" s="96"/>
      <c r="E19" s="96"/>
      <c r="F19" s="96"/>
      <c r="G19" s="96"/>
      <c r="H19" s="96"/>
      <c r="I19" s="96"/>
      <c r="J19" s="96"/>
    </row>
    <row r="20" spans="2:10">
      <c r="B20" s="96"/>
      <c r="C20" s="96"/>
      <c r="D20" s="96"/>
      <c r="E20" s="96"/>
      <c r="F20" s="96"/>
      <c r="G20" s="96"/>
      <c r="H20" s="96"/>
      <c r="I20" s="96"/>
      <c r="J20" s="96"/>
    </row>
    <row r="21" spans="2:10">
      <c r="B21" s="96"/>
      <c r="C21" s="96"/>
      <c r="D21" s="96"/>
      <c r="E21" s="96"/>
      <c r="F21" s="96"/>
      <c r="G21" s="96"/>
      <c r="H21" s="96"/>
      <c r="I21" s="96"/>
      <c r="J21" s="96"/>
    </row>
    <row r="22" spans="2:10">
      <c r="B22" s="96"/>
      <c r="C22" s="96"/>
      <c r="D22" s="96"/>
      <c r="E22" s="96"/>
      <c r="F22" s="96"/>
      <c r="G22" s="96"/>
      <c r="H22" s="96"/>
      <c r="I22" s="96"/>
      <c r="J22" s="96"/>
    </row>
    <row r="23" spans="2:10">
      <c r="B23" s="96"/>
      <c r="C23" s="96"/>
      <c r="D23" s="96"/>
      <c r="E23" s="96"/>
      <c r="F23" s="96"/>
      <c r="G23" s="96"/>
      <c r="H23" s="96"/>
      <c r="I23" s="96"/>
      <c r="J23" s="96"/>
    </row>
    <row r="24" spans="2:10">
      <c r="B24" s="96"/>
      <c r="C24" s="96"/>
      <c r="D24" s="96"/>
      <c r="E24" s="96"/>
      <c r="F24" s="96"/>
      <c r="G24" s="96"/>
      <c r="H24" s="96"/>
      <c r="I24" s="96"/>
      <c r="J24" s="96"/>
    </row>
    <row r="25" spans="2:10">
      <c r="B25" s="96"/>
      <c r="C25" s="96"/>
      <c r="D25" s="96"/>
      <c r="E25" s="96"/>
      <c r="F25" s="96"/>
      <c r="G25" s="96"/>
      <c r="H25" s="96"/>
      <c r="I25" s="96"/>
      <c r="J25" s="96"/>
    </row>
    <row r="26" spans="2:10">
      <c r="B26" s="96"/>
      <c r="C26" s="96"/>
      <c r="D26" s="96"/>
      <c r="E26" s="96"/>
      <c r="F26" s="96"/>
      <c r="G26" s="96"/>
      <c r="H26" s="96"/>
      <c r="I26" s="96"/>
      <c r="J26" s="96"/>
    </row>
    <row r="27" spans="2:10">
      <c r="B27" s="96"/>
      <c r="C27" s="96"/>
      <c r="D27" s="96"/>
      <c r="E27" s="96"/>
      <c r="F27" s="96"/>
      <c r="G27" s="96"/>
      <c r="H27" s="96"/>
      <c r="I27" s="96"/>
      <c r="J27" s="96"/>
    </row>
    <row r="28" spans="2:10">
      <c r="B28" s="96"/>
      <c r="C28" s="96"/>
      <c r="D28" s="96"/>
      <c r="E28" s="96"/>
      <c r="F28" s="96"/>
      <c r="G28" s="96"/>
      <c r="H28" s="96"/>
      <c r="I28" s="96"/>
      <c r="J28" s="96"/>
    </row>
    <row r="29" spans="2:10">
      <c r="B29" s="96"/>
      <c r="C29" s="96"/>
      <c r="D29" s="96"/>
      <c r="E29" s="96"/>
      <c r="F29" s="96"/>
      <c r="G29" s="96"/>
      <c r="H29" s="96"/>
      <c r="I29" s="96"/>
      <c r="J29" s="96"/>
    </row>
    <row r="30" spans="2:10">
      <c r="B30" s="96"/>
      <c r="C30" s="96"/>
      <c r="D30" s="96"/>
      <c r="E30" s="96"/>
      <c r="F30" s="96"/>
      <c r="G30" s="96"/>
      <c r="H30" s="96"/>
      <c r="I30" s="96"/>
      <c r="J30" s="96"/>
    </row>
    <row r="31" spans="2:10">
      <c r="B31" s="96"/>
      <c r="C31" s="96"/>
      <c r="D31" s="96"/>
      <c r="E31" s="96"/>
      <c r="F31" s="96"/>
      <c r="G31" s="96"/>
      <c r="H31" s="96"/>
      <c r="I31" s="96"/>
      <c r="J31" s="96"/>
    </row>
    <row r="32" spans="2:10">
      <c r="B32" s="96"/>
      <c r="C32" s="96"/>
      <c r="D32" s="96"/>
      <c r="E32" s="96"/>
      <c r="F32" s="96"/>
      <c r="G32" s="96"/>
      <c r="H32" s="96"/>
      <c r="I32" s="96"/>
      <c r="J32" s="96"/>
    </row>
    <row r="33" spans="2:10">
      <c r="B33" s="96"/>
      <c r="C33" s="96"/>
      <c r="D33" s="96"/>
      <c r="E33" s="96"/>
      <c r="F33" s="96"/>
      <c r="G33" s="96"/>
      <c r="H33" s="96"/>
      <c r="I33" s="96"/>
      <c r="J33" s="96"/>
    </row>
    <row r="34" spans="2:10">
      <c r="B34" s="96"/>
      <c r="C34" s="96"/>
      <c r="D34" s="96"/>
      <c r="E34" s="96"/>
      <c r="F34" s="96"/>
      <c r="G34" s="96"/>
      <c r="H34" s="96"/>
      <c r="I34" s="96"/>
      <c r="J34" s="96"/>
    </row>
    <row r="35" spans="2:10">
      <c r="B35" s="96"/>
      <c r="C35" s="96"/>
      <c r="D35" s="96"/>
      <c r="E35" s="96"/>
      <c r="F35" s="96"/>
      <c r="G35" s="96"/>
      <c r="H35" s="96"/>
      <c r="I35" s="96"/>
      <c r="J35" s="96"/>
    </row>
    <row r="36" spans="2:10">
      <c r="B36" s="96"/>
      <c r="C36" s="96"/>
      <c r="D36" s="96"/>
      <c r="E36" s="96"/>
      <c r="F36" s="96"/>
      <c r="G36" s="96"/>
      <c r="H36" s="96"/>
      <c r="I36" s="96"/>
      <c r="J36" s="96"/>
    </row>
    <row r="37" spans="2:10">
      <c r="B37" s="96"/>
      <c r="C37" s="96"/>
      <c r="D37" s="96"/>
      <c r="E37" s="96"/>
      <c r="F37" s="96"/>
      <c r="G37" s="96"/>
      <c r="H37" s="96"/>
      <c r="I37" s="96"/>
      <c r="J37" s="96"/>
    </row>
    <row r="38" spans="2:10">
      <c r="B38" s="96"/>
      <c r="C38" s="96"/>
      <c r="D38" s="96"/>
      <c r="E38" s="96"/>
      <c r="F38" s="96"/>
      <c r="G38" s="96"/>
      <c r="H38" s="96"/>
      <c r="I38" s="96"/>
      <c r="J38" s="96"/>
    </row>
    <row r="39" spans="2:10">
      <c r="B39" s="96"/>
      <c r="C39" s="96"/>
      <c r="D39" s="96"/>
      <c r="E39" s="96"/>
      <c r="F39" s="96"/>
      <c r="G39" s="96"/>
      <c r="H39" s="96"/>
      <c r="I39" s="96"/>
      <c r="J39" s="96"/>
    </row>
    <row r="40" spans="2:10">
      <c r="B40" s="96"/>
      <c r="C40" s="96"/>
      <c r="D40" s="96"/>
      <c r="E40" s="96"/>
      <c r="F40" s="96"/>
      <c r="G40" s="96"/>
      <c r="H40" s="96"/>
      <c r="I40" s="96"/>
      <c r="J40" s="96"/>
    </row>
    <row r="41" spans="2:10">
      <c r="B41" s="96"/>
      <c r="C41" s="96"/>
      <c r="D41" s="96"/>
      <c r="E41" s="96"/>
      <c r="F41" s="96"/>
      <c r="G41" s="96"/>
      <c r="H41" s="96"/>
      <c r="I41" s="96"/>
      <c r="J41" s="96"/>
    </row>
    <row r="42" spans="2:10">
      <c r="B42" s="96"/>
      <c r="C42" s="96"/>
      <c r="D42" s="96"/>
      <c r="E42" s="96"/>
      <c r="F42" s="96"/>
      <c r="G42" s="96"/>
      <c r="H42" s="96"/>
      <c r="I42" s="96"/>
      <c r="J42" s="96"/>
    </row>
    <row r="43" spans="2:10">
      <c r="B43" s="96"/>
      <c r="C43" s="96"/>
      <c r="D43" s="96"/>
      <c r="E43" s="96"/>
      <c r="F43" s="96"/>
      <c r="G43" s="96"/>
      <c r="H43" s="96"/>
      <c r="I43" s="96"/>
      <c r="J43" s="96"/>
    </row>
    <row r="44" spans="2:10">
      <c r="B44" s="96"/>
      <c r="C44" s="96"/>
      <c r="D44" s="96"/>
      <c r="E44" s="96"/>
      <c r="F44" s="96"/>
      <c r="G44" s="96"/>
      <c r="H44" s="96"/>
      <c r="I44" s="96"/>
      <c r="J44" s="96"/>
    </row>
    <row r="45" spans="2:10">
      <c r="B45" s="96"/>
      <c r="C45" s="96"/>
      <c r="D45" s="96"/>
      <c r="E45" s="96"/>
      <c r="F45" s="96"/>
      <c r="G45" s="96"/>
      <c r="H45" s="96"/>
      <c r="I45" s="96"/>
      <c r="J45" s="96"/>
    </row>
    <row r="46" spans="2:10">
      <c r="B46" s="96"/>
      <c r="C46" s="96"/>
      <c r="D46" s="96"/>
      <c r="E46" s="96"/>
      <c r="F46" s="96"/>
      <c r="G46" s="96"/>
      <c r="H46" s="96"/>
      <c r="I46" s="96"/>
      <c r="J46" s="96"/>
    </row>
    <row r="47" spans="2:10">
      <c r="B47" s="96"/>
      <c r="C47" s="96"/>
      <c r="D47" s="96"/>
      <c r="E47" s="96"/>
      <c r="F47" s="96"/>
      <c r="G47" s="96"/>
      <c r="H47" s="96"/>
      <c r="I47" s="96"/>
      <c r="J47" s="96"/>
    </row>
    <row r="48" spans="2:10">
      <c r="B48" s="96"/>
      <c r="C48" s="96"/>
      <c r="D48" s="96"/>
      <c r="E48" s="96"/>
      <c r="F48" s="96"/>
      <c r="G48" s="96"/>
      <c r="H48" s="96"/>
      <c r="I48" s="96"/>
      <c r="J48" s="96"/>
    </row>
    <row r="49" spans="2:10">
      <c r="B49" s="96"/>
      <c r="C49" s="96"/>
      <c r="D49" s="96"/>
      <c r="E49" s="96"/>
      <c r="F49" s="96"/>
      <c r="G49" s="96"/>
      <c r="H49" s="96"/>
      <c r="I49" s="96"/>
      <c r="J49" s="96"/>
    </row>
    <row r="50" spans="2:10">
      <c r="B50" s="96"/>
      <c r="C50" s="96"/>
      <c r="D50" s="96"/>
      <c r="E50" s="96"/>
      <c r="F50" s="96"/>
      <c r="G50" s="96"/>
      <c r="H50" s="96"/>
      <c r="I50" s="96"/>
      <c r="J50" s="96"/>
    </row>
    <row r="51" spans="2:10">
      <c r="B51" s="96"/>
      <c r="C51" s="96"/>
      <c r="D51" s="96"/>
      <c r="E51" s="96"/>
      <c r="F51" s="96"/>
      <c r="G51" s="96"/>
      <c r="H51" s="96"/>
      <c r="I51" s="96"/>
      <c r="J51" s="96"/>
    </row>
    <row r="52" spans="2:10">
      <c r="B52" s="96"/>
      <c r="C52" s="96"/>
      <c r="D52" s="96"/>
      <c r="E52" s="96"/>
      <c r="F52" s="96"/>
      <c r="G52" s="96"/>
      <c r="H52" s="96"/>
      <c r="I52" s="96"/>
      <c r="J52" s="96"/>
    </row>
    <row r="53" spans="2:10">
      <c r="B53" s="96"/>
      <c r="C53" s="96"/>
      <c r="D53" s="96"/>
      <c r="E53" s="96"/>
      <c r="F53" s="96"/>
      <c r="G53" s="96"/>
      <c r="H53" s="96"/>
      <c r="I53" s="96"/>
      <c r="J53" s="96"/>
    </row>
    <row r="54" spans="2:10">
      <c r="B54" s="96"/>
      <c r="C54" s="96"/>
      <c r="D54" s="96"/>
      <c r="E54" s="96"/>
      <c r="F54" s="96"/>
      <c r="G54" s="96"/>
      <c r="H54" s="96"/>
      <c r="I54" s="96"/>
      <c r="J54" s="96"/>
    </row>
    <row r="55" spans="2:10">
      <c r="B55" s="96"/>
      <c r="C55" s="96"/>
      <c r="D55" s="96"/>
      <c r="E55" s="96"/>
      <c r="F55" s="96"/>
      <c r="G55" s="96"/>
      <c r="H55" s="96"/>
      <c r="I55" s="96"/>
      <c r="J55" s="96"/>
    </row>
    <row r="56" spans="2:10">
      <c r="B56" s="96"/>
      <c r="C56" s="96"/>
      <c r="D56" s="96"/>
      <c r="E56" s="96"/>
      <c r="F56" s="96"/>
      <c r="G56" s="96"/>
      <c r="H56" s="96"/>
      <c r="I56" s="96"/>
      <c r="J56" s="96"/>
    </row>
    <row r="57" spans="2:10">
      <c r="B57" s="96"/>
      <c r="C57" s="96"/>
      <c r="D57" s="96"/>
      <c r="E57" s="96"/>
      <c r="F57" s="96"/>
      <c r="G57" s="96"/>
      <c r="H57" s="96"/>
      <c r="I57" s="96"/>
      <c r="J57" s="96"/>
    </row>
    <row r="58" spans="2:10">
      <c r="B58" s="96"/>
      <c r="C58" s="96"/>
      <c r="D58" s="96"/>
      <c r="E58" s="96"/>
      <c r="F58" s="96"/>
      <c r="G58" s="96"/>
      <c r="H58" s="96"/>
      <c r="I58" s="96"/>
      <c r="J58" s="96"/>
    </row>
    <row r="59" spans="2:10">
      <c r="B59" s="96"/>
      <c r="C59" s="96"/>
      <c r="D59" s="96"/>
      <c r="E59" s="96"/>
      <c r="F59" s="96"/>
      <c r="G59" s="96"/>
      <c r="H59" s="96"/>
      <c r="I59" s="96"/>
      <c r="J59" s="96"/>
    </row>
    <row r="60" spans="2:10">
      <c r="B60" s="96"/>
      <c r="C60" s="96"/>
      <c r="D60" s="96"/>
      <c r="E60" s="96"/>
      <c r="F60" s="96"/>
      <c r="G60" s="96"/>
      <c r="H60" s="96"/>
      <c r="I60" s="96"/>
      <c r="J60" s="96"/>
    </row>
    <row r="61" spans="2:10">
      <c r="B61" s="96"/>
      <c r="C61" s="96"/>
      <c r="D61" s="96"/>
      <c r="E61" s="96"/>
      <c r="F61" s="96"/>
      <c r="G61" s="96"/>
      <c r="H61" s="96"/>
      <c r="I61" s="96"/>
      <c r="J61" s="96"/>
    </row>
    <row r="62" spans="2:10">
      <c r="B62" s="96"/>
      <c r="C62" s="96"/>
      <c r="D62" s="96"/>
      <c r="E62" s="96"/>
      <c r="F62" s="96"/>
      <c r="G62" s="96"/>
      <c r="H62" s="96"/>
      <c r="I62" s="96"/>
      <c r="J62" s="96"/>
    </row>
    <row r="63" spans="2:10">
      <c r="B63" s="96"/>
      <c r="C63" s="96"/>
      <c r="D63" s="96"/>
      <c r="E63" s="96"/>
      <c r="F63" s="96"/>
      <c r="G63" s="96"/>
      <c r="H63" s="96"/>
      <c r="I63" s="96"/>
      <c r="J63" s="96"/>
    </row>
    <row r="64" spans="2:10">
      <c r="B64" s="96"/>
      <c r="C64" s="96"/>
      <c r="D64" s="96"/>
      <c r="E64" s="96"/>
      <c r="F64" s="96"/>
      <c r="G64" s="96"/>
      <c r="H64" s="96"/>
      <c r="I64" s="96"/>
      <c r="J64" s="96"/>
    </row>
    <row r="65" spans="2:10">
      <c r="B65" s="96"/>
      <c r="C65" s="96"/>
      <c r="D65" s="96"/>
      <c r="E65" s="96"/>
      <c r="F65" s="96"/>
      <c r="G65" s="96"/>
      <c r="H65" s="96"/>
      <c r="I65" s="96"/>
      <c r="J65" s="96"/>
    </row>
    <row r="66" spans="2:10">
      <c r="B66" s="96"/>
      <c r="C66" s="96"/>
      <c r="D66" s="96"/>
      <c r="E66" s="96"/>
      <c r="F66" s="96"/>
      <c r="G66" s="96"/>
      <c r="H66" s="96"/>
      <c r="I66" s="96"/>
      <c r="J66" s="96"/>
    </row>
    <row r="67" spans="2:10">
      <c r="B67" s="96"/>
      <c r="C67" s="96"/>
      <c r="D67" s="96"/>
      <c r="E67" s="96"/>
      <c r="F67" s="96"/>
      <c r="G67" s="96"/>
      <c r="H67" s="96"/>
      <c r="I67" s="96"/>
      <c r="J67" s="96"/>
    </row>
    <row r="68" spans="2:10">
      <c r="B68" s="96"/>
      <c r="C68" s="96"/>
      <c r="D68" s="96"/>
      <c r="E68" s="96"/>
      <c r="F68" s="96"/>
      <c r="G68" s="96"/>
      <c r="H68" s="96"/>
      <c r="I68" s="96"/>
      <c r="J68" s="96"/>
    </row>
    <row r="69" spans="2:10">
      <c r="B69" s="96"/>
      <c r="C69" s="96"/>
      <c r="D69" s="96"/>
      <c r="E69" s="96"/>
      <c r="F69" s="96"/>
      <c r="G69" s="96"/>
      <c r="H69" s="96"/>
      <c r="I69" s="96"/>
      <c r="J69" s="96"/>
    </row>
    <row r="70" spans="2:10">
      <c r="B70" s="96"/>
      <c r="C70" s="96"/>
      <c r="D70" s="96"/>
      <c r="E70" s="96"/>
      <c r="F70" s="96"/>
      <c r="G70" s="96"/>
      <c r="H70" s="96"/>
      <c r="I70" s="96"/>
      <c r="J70" s="96"/>
    </row>
    <row r="71" spans="2:10">
      <c r="B71" s="96"/>
      <c r="C71" s="96"/>
      <c r="D71" s="96"/>
      <c r="E71" s="96"/>
      <c r="F71" s="96"/>
      <c r="G71" s="96"/>
      <c r="H71" s="96"/>
      <c r="I71" s="96"/>
      <c r="J71" s="96"/>
    </row>
    <row r="72" spans="2:10">
      <c r="B72" s="96"/>
      <c r="C72" s="96"/>
      <c r="D72" s="96"/>
      <c r="E72" s="96"/>
      <c r="F72" s="96"/>
      <c r="G72" s="96"/>
      <c r="H72" s="96"/>
      <c r="I72" s="96"/>
      <c r="J72" s="96"/>
    </row>
    <row r="73" spans="2:10">
      <c r="B73" s="96"/>
      <c r="C73" s="96"/>
      <c r="D73" s="96"/>
      <c r="E73" s="96"/>
      <c r="F73" s="96"/>
      <c r="G73" s="96"/>
      <c r="H73" s="96"/>
      <c r="I73" s="96"/>
      <c r="J73" s="96"/>
    </row>
    <row r="74" spans="2:10">
      <c r="B74" s="96"/>
      <c r="C74" s="96"/>
      <c r="D74" s="96"/>
      <c r="E74" s="96"/>
      <c r="F74" s="96"/>
      <c r="G74" s="96"/>
      <c r="H74" s="96"/>
      <c r="I74" s="96"/>
      <c r="J74" s="96"/>
    </row>
    <row r="75" spans="2:10">
      <c r="B75" s="96"/>
      <c r="C75" s="96"/>
      <c r="D75" s="96"/>
      <c r="E75" s="96"/>
      <c r="F75" s="96"/>
      <c r="G75" s="96"/>
      <c r="H75" s="96"/>
      <c r="I75" s="96"/>
      <c r="J75" s="96"/>
    </row>
    <row r="76" spans="2:10">
      <c r="B76" s="96"/>
      <c r="C76" s="96"/>
      <c r="D76" s="96"/>
      <c r="E76" s="96"/>
      <c r="F76" s="96"/>
      <c r="G76" s="96"/>
      <c r="H76" s="96"/>
      <c r="I76" s="96"/>
      <c r="J76" s="96"/>
    </row>
    <row r="77" spans="2:10">
      <c r="B77" s="96"/>
      <c r="C77" s="96"/>
      <c r="D77" s="96"/>
      <c r="E77" s="96"/>
      <c r="F77" s="96"/>
      <c r="G77" s="96"/>
      <c r="H77" s="96"/>
      <c r="I77" s="96"/>
      <c r="J77" s="96"/>
    </row>
    <row r="78" spans="2:10">
      <c r="B78" s="96"/>
      <c r="C78" s="96"/>
      <c r="D78" s="96"/>
      <c r="E78" s="96"/>
      <c r="F78" s="96"/>
      <c r="G78" s="96"/>
      <c r="H78" s="96"/>
      <c r="I78" s="96"/>
      <c r="J78" s="96"/>
    </row>
    <row r="79" spans="2:10">
      <c r="B79" s="96"/>
      <c r="C79" s="96"/>
      <c r="D79" s="96"/>
      <c r="E79" s="96"/>
      <c r="F79" s="96"/>
      <c r="G79" s="96"/>
      <c r="H79" s="96"/>
      <c r="I79" s="96"/>
      <c r="J79" s="96"/>
    </row>
    <row r="80" spans="2:10">
      <c r="B80" s="96"/>
      <c r="C80" s="96"/>
      <c r="D80" s="96"/>
      <c r="E80" s="96"/>
      <c r="F80" s="96"/>
      <c r="G80" s="96"/>
      <c r="H80" s="96"/>
      <c r="I80" s="96"/>
      <c r="J80" s="96"/>
    </row>
    <row r="81" spans="2:10">
      <c r="B81" s="96"/>
      <c r="C81" s="96"/>
      <c r="D81" s="96"/>
      <c r="E81" s="96"/>
      <c r="F81" s="96"/>
      <c r="G81" s="96"/>
      <c r="H81" s="96"/>
      <c r="I81" s="96"/>
      <c r="J81" s="96"/>
    </row>
    <row r="82" spans="2:10">
      <c r="B82" s="96"/>
      <c r="C82" s="96"/>
      <c r="D82" s="96"/>
      <c r="E82" s="96"/>
      <c r="F82" s="96"/>
      <c r="G82" s="96"/>
      <c r="H82" s="96"/>
      <c r="I82" s="96"/>
      <c r="J82" s="96"/>
    </row>
    <row r="83" spans="2:10">
      <c r="B83" s="96"/>
      <c r="C83" s="96"/>
      <c r="D83" s="96"/>
      <c r="E83" s="96"/>
      <c r="F83" s="96"/>
      <c r="G83" s="96"/>
      <c r="H83" s="96"/>
      <c r="I83" s="96"/>
      <c r="J83" s="96"/>
    </row>
    <row r="84" spans="2:10">
      <c r="B84" s="96"/>
      <c r="C84" s="96"/>
      <c r="D84" s="96"/>
      <c r="E84" s="96"/>
      <c r="F84" s="96"/>
      <c r="G84" s="96"/>
      <c r="H84" s="96"/>
      <c r="I84" s="96"/>
      <c r="J84" s="96"/>
    </row>
    <row r="85" spans="2:10">
      <c r="B85" s="96"/>
      <c r="C85" s="96"/>
      <c r="D85" s="96"/>
      <c r="E85" s="96"/>
      <c r="F85" s="96"/>
      <c r="G85" s="96"/>
      <c r="H85" s="96"/>
      <c r="I85" s="96"/>
      <c r="J85" s="96"/>
    </row>
    <row r="86" spans="2:10">
      <c r="B86" s="96"/>
      <c r="C86" s="96"/>
      <c r="D86" s="96"/>
      <c r="E86" s="96"/>
      <c r="F86" s="96"/>
      <c r="G86" s="96"/>
      <c r="H86" s="96"/>
      <c r="I86" s="96"/>
      <c r="J86" s="96"/>
    </row>
    <row r="87" spans="2:10">
      <c r="B87" s="96"/>
      <c r="C87" s="96"/>
      <c r="D87" s="96"/>
      <c r="E87" s="96"/>
      <c r="F87" s="96"/>
      <c r="G87" s="96"/>
      <c r="H87" s="96"/>
      <c r="I87" s="96"/>
      <c r="J87" s="96"/>
    </row>
    <row r="88" spans="2:10">
      <c r="B88" s="96"/>
      <c r="C88" s="96"/>
      <c r="D88" s="96"/>
      <c r="E88" s="96"/>
      <c r="F88" s="96"/>
      <c r="G88" s="96"/>
      <c r="H88" s="96"/>
      <c r="I88" s="96"/>
      <c r="J88" s="96"/>
    </row>
    <row r="89" spans="2:10">
      <c r="B89" s="96"/>
      <c r="C89" s="96"/>
      <c r="D89" s="96"/>
      <c r="E89" s="96"/>
      <c r="F89" s="96"/>
      <c r="G89" s="96"/>
      <c r="H89" s="96"/>
      <c r="I89" s="96"/>
      <c r="J89" s="96"/>
    </row>
    <row r="90" spans="2:10">
      <c r="B90" s="96"/>
      <c r="C90" s="96"/>
      <c r="D90" s="96"/>
      <c r="E90" s="96"/>
      <c r="F90" s="96"/>
      <c r="G90" s="96"/>
      <c r="H90" s="96"/>
      <c r="I90" s="96"/>
      <c r="J90" s="96"/>
    </row>
    <row r="91" spans="2:10">
      <c r="B91" s="96"/>
      <c r="C91" s="96"/>
      <c r="D91" s="96"/>
      <c r="E91" s="96"/>
      <c r="F91" s="96"/>
      <c r="G91" s="96"/>
      <c r="H91" s="96"/>
      <c r="I91" s="96"/>
      <c r="J91" s="96"/>
    </row>
    <row r="92" spans="2:10">
      <c r="B92" s="96"/>
      <c r="C92" s="96"/>
      <c r="D92" s="96"/>
      <c r="E92" s="96"/>
      <c r="F92" s="96"/>
      <c r="G92" s="96"/>
      <c r="H92" s="96"/>
      <c r="I92" s="96"/>
      <c r="J92" s="96"/>
    </row>
    <row r="93" spans="2:10">
      <c r="B93" s="96"/>
      <c r="C93" s="96"/>
      <c r="D93" s="96"/>
      <c r="E93" s="96"/>
      <c r="F93" s="96"/>
      <c r="G93" s="96"/>
      <c r="H93" s="96"/>
      <c r="I93" s="96"/>
      <c r="J93" s="96"/>
    </row>
    <row r="94" spans="2:10">
      <c r="B94" s="96"/>
      <c r="C94" s="96"/>
      <c r="D94" s="96"/>
      <c r="E94" s="96"/>
      <c r="F94" s="96"/>
      <c r="G94" s="96"/>
      <c r="H94" s="96"/>
      <c r="I94" s="96"/>
      <c r="J94" s="96"/>
    </row>
    <row r="95" spans="2:10">
      <c r="B95" s="96"/>
      <c r="C95" s="96"/>
      <c r="D95" s="96"/>
      <c r="E95" s="96"/>
      <c r="F95" s="96"/>
      <c r="G95" s="96"/>
      <c r="H95" s="96"/>
      <c r="I95" s="96"/>
      <c r="J95" s="96"/>
    </row>
    <row r="96" spans="2:10">
      <c r="B96" s="96"/>
      <c r="C96" s="96"/>
      <c r="D96" s="96"/>
      <c r="E96" s="96"/>
      <c r="F96" s="96"/>
      <c r="G96" s="96"/>
      <c r="H96" s="96"/>
      <c r="I96" s="96"/>
      <c r="J96" s="96"/>
    </row>
    <row r="97" spans="2:10">
      <c r="B97" s="96"/>
      <c r="C97" s="96"/>
      <c r="D97" s="96"/>
      <c r="E97" s="96"/>
      <c r="F97" s="96"/>
      <c r="G97" s="96"/>
      <c r="H97" s="96"/>
      <c r="I97" s="96"/>
      <c r="J97" s="96"/>
    </row>
    <row r="98" spans="2:10">
      <c r="B98" s="96"/>
      <c r="C98" s="96"/>
      <c r="D98" s="96"/>
      <c r="E98" s="96"/>
      <c r="F98" s="96"/>
      <c r="G98" s="96"/>
      <c r="H98" s="96"/>
      <c r="I98" s="96"/>
      <c r="J98" s="96"/>
    </row>
    <row r="99" spans="2:10">
      <c r="B99" s="96"/>
      <c r="C99" s="96"/>
      <c r="D99" s="96"/>
      <c r="E99" s="96"/>
      <c r="F99" s="96"/>
      <c r="G99" s="96"/>
      <c r="H99" s="96"/>
      <c r="I99" s="96"/>
      <c r="J99" s="96"/>
    </row>
    <row r="100" spans="2:10">
      <c r="B100" s="96"/>
      <c r="C100" s="96"/>
      <c r="D100" s="96"/>
      <c r="E100" s="96"/>
      <c r="F100" s="96"/>
      <c r="G100" s="96"/>
      <c r="H100" s="96"/>
      <c r="I100" s="96"/>
      <c r="J100" s="96"/>
    </row>
    <row r="101" spans="2:10">
      <c r="B101" s="96"/>
      <c r="C101" s="96"/>
      <c r="D101" s="96"/>
      <c r="E101" s="96"/>
      <c r="F101" s="96"/>
      <c r="G101" s="96"/>
      <c r="H101" s="96"/>
      <c r="I101" s="96"/>
      <c r="J101" s="96"/>
    </row>
    <row r="102" spans="2:10">
      <c r="B102" s="96"/>
      <c r="C102" s="96"/>
      <c r="D102" s="96"/>
      <c r="E102" s="96"/>
      <c r="F102" s="96"/>
      <c r="G102" s="96"/>
      <c r="H102" s="96"/>
      <c r="I102" s="96"/>
      <c r="J102" s="96"/>
    </row>
    <row r="103" spans="2:10">
      <c r="B103" s="96"/>
      <c r="C103" s="96"/>
      <c r="D103" s="96"/>
      <c r="E103" s="96"/>
      <c r="F103" s="96"/>
      <c r="G103" s="96"/>
      <c r="H103" s="96"/>
      <c r="I103" s="96"/>
      <c r="J103" s="96"/>
    </row>
    <row r="104" spans="2:10">
      <c r="B104" s="96"/>
      <c r="C104" s="96"/>
      <c r="D104" s="96"/>
      <c r="E104" s="96"/>
      <c r="F104" s="96"/>
      <c r="G104" s="96"/>
      <c r="H104" s="96"/>
      <c r="I104" s="96"/>
      <c r="J104" s="96"/>
    </row>
    <row r="105" spans="2:10">
      <c r="B105" s="96"/>
      <c r="C105" s="96"/>
      <c r="D105" s="96"/>
      <c r="E105" s="96"/>
      <c r="F105" s="96"/>
      <c r="G105" s="96"/>
      <c r="H105" s="96"/>
      <c r="I105" s="96"/>
      <c r="J105" s="96"/>
    </row>
    <row r="106" spans="2:10">
      <c r="B106" s="96"/>
      <c r="C106" s="96"/>
      <c r="D106" s="96"/>
      <c r="E106" s="96"/>
      <c r="F106" s="96"/>
      <c r="G106" s="96"/>
      <c r="H106" s="96"/>
      <c r="I106" s="96"/>
      <c r="J106" s="96"/>
    </row>
    <row r="107" spans="2:10">
      <c r="B107" s="96"/>
      <c r="C107" s="96"/>
      <c r="D107" s="96"/>
      <c r="E107" s="96"/>
      <c r="F107" s="96"/>
      <c r="G107" s="96"/>
      <c r="H107" s="96"/>
      <c r="I107" s="96"/>
      <c r="J107" s="96"/>
    </row>
    <row r="108" spans="2:10">
      <c r="B108" s="96"/>
      <c r="C108" s="96"/>
      <c r="D108" s="96"/>
      <c r="E108" s="96"/>
      <c r="F108" s="96"/>
      <c r="G108" s="96"/>
      <c r="H108" s="96"/>
      <c r="I108" s="96"/>
      <c r="J108" s="96"/>
    </row>
    <row r="109" spans="2:10">
      <c r="B109" s="96"/>
      <c r="C109" s="96"/>
      <c r="D109" s="96"/>
      <c r="E109" s="96"/>
      <c r="F109" s="96"/>
      <c r="G109" s="96"/>
      <c r="H109" s="96"/>
      <c r="I109" s="96"/>
      <c r="J109" s="96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6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J31" sqref="J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234</v>
      </c>
    </row>
    <row r="2" spans="2:60">
      <c r="B2" s="56" t="s">
        <v>166</v>
      </c>
      <c r="C2" s="76" t="s">
        <v>235</v>
      </c>
    </row>
    <row r="3" spans="2:60">
      <c r="B3" s="56" t="s">
        <v>168</v>
      </c>
      <c r="C3" s="76" t="s">
        <v>236</v>
      </c>
    </row>
    <row r="4" spans="2:60">
      <c r="B4" s="56" t="s">
        <v>169</v>
      </c>
      <c r="C4" s="76">
        <v>2148</v>
      </c>
    </row>
    <row r="6" spans="2:60" ht="26.25" customHeight="1">
      <c r="B6" s="169" t="s">
        <v>202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6">
      <c r="B7" s="59" t="s">
        <v>104</v>
      </c>
      <c r="C7" s="59" t="s">
        <v>105</v>
      </c>
      <c r="D7" s="59" t="s">
        <v>15</v>
      </c>
      <c r="E7" s="59" t="s">
        <v>16</v>
      </c>
      <c r="F7" s="59" t="s">
        <v>47</v>
      </c>
      <c r="G7" s="59" t="s">
        <v>89</v>
      </c>
      <c r="H7" s="59" t="s">
        <v>44</v>
      </c>
      <c r="I7" s="59" t="s">
        <v>98</v>
      </c>
      <c r="J7" s="59" t="s">
        <v>170</v>
      </c>
      <c r="K7" s="59" t="s">
        <v>171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96"/>
      <c r="D11" s="96"/>
      <c r="E11" s="96"/>
      <c r="F11" s="96"/>
      <c r="G11" s="96"/>
      <c r="H11" s="96"/>
      <c r="I11" s="96"/>
      <c r="J11" s="96"/>
      <c r="K11" s="96"/>
    </row>
    <row r="12" spans="2:60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</row>
    <row r="15" spans="2:60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6"/>
      <c r="C16" s="96"/>
      <c r="D16" s="96"/>
      <c r="E16" s="96"/>
      <c r="F16" s="96"/>
      <c r="G16" s="96"/>
      <c r="H16" s="96"/>
      <c r="I16" s="96"/>
      <c r="J16" s="96"/>
      <c r="K16" s="9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6"/>
      <c r="C17" s="96"/>
      <c r="D17" s="96"/>
      <c r="E17" s="96"/>
      <c r="F17" s="96"/>
      <c r="G17" s="96"/>
      <c r="H17" s="96"/>
      <c r="I17" s="96"/>
      <c r="J17" s="96"/>
      <c r="K17" s="96"/>
    </row>
    <row r="18" spans="2:11"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2:11"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2:11"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2:11"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2:11"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2:11">
      <c r="B23" s="96"/>
      <c r="C23" s="96"/>
      <c r="D23" s="96"/>
      <c r="E23" s="96"/>
      <c r="F23" s="96"/>
      <c r="G23" s="96"/>
      <c r="H23" s="96"/>
      <c r="I23" s="96"/>
      <c r="J23" s="96"/>
      <c r="K23" s="96"/>
    </row>
    <row r="24" spans="2:11"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2:11">
      <c r="B25" s="96"/>
      <c r="C25" s="96"/>
      <c r="D25" s="96"/>
      <c r="E25" s="96"/>
      <c r="F25" s="96"/>
      <c r="G25" s="96"/>
      <c r="H25" s="96"/>
      <c r="I25" s="96"/>
      <c r="J25" s="96"/>
      <c r="K25" s="96"/>
    </row>
    <row r="26" spans="2:11">
      <c r="B26" s="96"/>
      <c r="C26" s="96"/>
      <c r="D26" s="96"/>
      <c r="E26" s="96"/>
      <c r="F26" s="96"/>
      <c r="G26" s="96"/>
      <c r="H26" s="96"/>
      <c r="I26" s="96"/>
      <c r="J26" s="96"/>
      <c r="K26" s="96"/>
    </row>
    <row r="27" spans="2:1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1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1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1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1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1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N31" sqref="N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167</v>
      </c>
      <c r="C1" s="76" t="s" vm="1">
        <v>234</v>
      </c>
    </row>
    <row r="2" spans="2:60">
      <c r="B2" s="56" t="s">
        <v>166</v>
      </c>
      <c r="C2" s="76" t="s">
        <v>235</v>
      </c>
    </row>
    <row r="3" spans="2:60">
      <c r="B3" s="56" t="s">
        <v>168</v>
      </c>
      <c r="C3" s="76" t="s">
        <v>236</v>
      </c>
    </row>
    <row r="4" spans="2:60">
      <c r="B4" s="56" t="s">
        <v>169</v>
      </c>
      <c r="C4" s="76">
        <v>2148</v>
      </c>
    </row>
    <row r="6" spans="2:60" ht="26.25" customHeight="1">
      <c r="B6" s="169" t="s">
        <v>203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78.75">
      <c r="B7" s="59" t="s">
        <v>104</v>
      </c>
      <c r="C7" s="61" t="s">
        <v>39</v>
      </c>
      <c r="D7" s="61" t="s">
        <v>15</v>
      </c>
      <c r="E7" s="61" t="s">
        <v>16</v>
      </c>
      <c r="F7" s="61" t="s">
        <v>47</v>
      </c>
      <c r="G7" s="61" t="s">
        <v>89</v>
      </c>
      <c r="H7" s="61" t="s">
        <v>44</v>
      </c>
      <c r="I7" s="61" t="s">
        <v>98</v>
      </c>
      <c r="J7" s="61" t="s">
        <v>170</v>
      </c>
      <c r="K7" s="63" t="s">
        <v>171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96"/>
      <c r="D11" s="96"/>
      <c r="E11" s="96"/>
      <c r="F11" s="96"/>
      <c r="G11" s="96"/>
      <c r="H11" s="96"/>
      <c r="I11" s="96"/>
      <c r="J11" s="96"/>
      <c r="K11" s="96"/>
    </row>
    <row r="12" spans="2:60">
      <c r="B12" s="99"/>
      <c r="C12" s="96"/>
      <c r="D12" s="96"/>
      <c r="E12" s="96"/>
      <c r="F12" s="96"/>
      <c r="G12" s="96"/>
      <c r="H12" s="96"/>
      <c r="I12" s="96"/>
      <c r="J12" s="96"/>
      <c r="K12" s="9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6"/>
      <c r="C13" s="96"/>
      <c r="D13" s="96"/>
      <c r="E13" s="96"/>
      <c r="F13" s="96"/>
      <c r="G13" s="96"/>
      <c r="H13" s="96"/>
      <c r="I13" s="96"/>
      <c r="J13" s="96"/>
      <c r="K13" s="9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4" t="s">
        <v>233</v>
      </c>
      <c r="C14" s="96"/>
      <c r="D14" s="96"/>
      <c r="E14" s="96"/>
      <c r="F14" s="96"/>
      <c r="G14" s="96"/>
      <c r="H14" s="96"/>
      <c r="I14" s="96"/>
      <c r="J14" s="96"/>
      <c r="K14" s="96"/>
    </row>
    <row r="15" spans="2:60">
      <c r="B15" s="94" t="s">
        <v>100</v>
      </c>
      <c r="C15" s="96"/>
      <c r="D15" s="96"/>
      <c r="E15" s="96"/>
      <c r="F15" s="96"/>
      <c r="G15" s="96"/>
      <c r="H15" s="96"/>
      <c r="I15" s="96"/>
      <c r="J15" s="96"/>
      <c r="K15" s="9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4" t="s">
        <v>218</v>
      </c>
      <c r="C16" s="96"/>
      <c r="D16" s="96"/>
      <c r="E16" s="96"/>
      <c r="F16" s="96"/>
      <c r="G16" s="96"/>
      <c r="H16" s="96"/>
      <c r="I16" s="96"/>
      <c r="J16" s="96"/>
      <c r="K16" s="9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4" t="s">
        <v>228</v>
      </c>
      <c r="C17" s="96"/>
      <c r="D17" s="96"/>
      <c r="E17" s="96"/>
      <c r="F17" s="96"/>
      <c r="G17" s="96"/>
      <c r="H17" s="96"/>
      <c r="I17" s="96"/>
      <c r="J17" s="96"/>
      <c r="K17" s="96"/>
    </row>
    <row r="18" spans="2:11">
      <c r="B18" s="96"/>
      <c r="C18" s="96"/>
      <c r="D18" s="96"/>
      <c r="E18" s="96"/>
      <c r="F18" s="96"/>
      <c r="G18" s="96"/>
      <c r="H18" s="96"/>
      <c r="I18" s="96"/>
      <c r="J18" s="96"/>
      <c r="K18" s="96"/>
    </row>
    <row r="19" spans="2:11">
      <c r="B19" s="96"/>
      <c r="C19" s="96"/>
      <c r="D19" s="96"/>
      <c r="E19" s="96"/>
      <c r="F19" s="96"/>
      <c r="G19" s="96"/>
      <c r="H19" s="96"/>
      <c r="I19" s="96"/>
      <c r="J19" s="96"/>
      <c r="K19" s="96"/>
    </row>
    <row r="20" spans="2:11">
      <c r="B20" s="96"/>
      <c r="C20" s="96"/>
      <c r="D20" s="96"/>
      <c r="E20" s="96"/>
      <c r="F20" s="96"/>
      <c r="G20" s="96"/>
      <c r="H20" s="96"/>
      <c r="I20" s="96"/>
      <c r="J20" s="96"/>
      <c r="K20" s="96"/>
    </row>
    <row r="21" spans="2:11">
      <c r="B21" s="96"/>
      <c r="C21" s="96"/>
      <c r="D21" s="96"/>
      <c r="E21" s="96"/>
      <c r="F21" s="96"/>
      <c r="G21" s="96"/>
      <c r="H21" s="96"/>
      <c r="I21" s="96"/>
      <c r="J21" s="96"/>
      <c r="K21" s="96"/>
    </row>
    <row r="22" spans="2:11">
      <c r="B22" s="96"/>
      <c r="C22" s="96"/>
      <c r="D22" s="96"/>
      <c r="E22" s="96"/>
      <c r="F22" s="96"/>
      <c r="G22" s="96"/>
      <c r="H22" s="96"/>
      <c r="I22" s="96"/>
      <c r="J22" s="96"/>
      <c r="K22" s="96"/>
    </row>
    <row r="23" spans="2:11">
      <c r="B23" s="96"/>
      <c r="C23" s="96"/>
      <c r="D23" s="96"/>
      <c r="E23" s="96"/>
      <c r="F23" s="96"/>
      <c r="G23" s="96"/>
      <c r="H23" s="96"/>
      <c r="I23" s="96"/>
      <c r="J23" s="96"/>
      <c r="K23" s="96"/>
    </row>
    <row r="24" spans="2:11">
      <c r="B24" s="96"/>
      <c r="C24" s="96"/>
      <c r="D24" s="96"/>
      <c r="E24" s="96"/>
      <c r="F24" s="96"/>
      <c r="G24" s="96"/>
      <c r="H24" s="96"/>
      <c r="I24" s="96"/>
      <c r="J24" s="96"/>
      <c r="K24" s="96"/>
    </row>
    <row r="25" spans="2:11">
      <c r="B25" s="96"/>
      <c r="C25" s="96"/>
      <c r="D25" s="96"/>
      <c r="E25" s="96"/>
      <c r="F25" s="96"/>
      <c r="G25" s="96"/>
      <c r="H25" s="96"/>
      <c r="I25" s="96"/>
      <c r="J25" s="96"/>
      <c r="K25" s="96"/>
    </row>
    <row r="26" spans="2:11">
      <c r="B26" s="96"/>
      <c r="C26" s="96"/>
      <c r="D26" s="96"/>
      <c r="E26" s="96"/>
      <c r="F26" s="96"/>
      <c r="G26" s="96"/>
      <c r="H26" s="96"/>
      <c r="I26" s="96"/>
      <c r="J26" s="96"/>
      <c r="K26" s="96"/>
    </row>
    <row r="27" spans="2:11"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2:11"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2:11"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2:11">
      <c r="B30" s="96"/>
      <c r="C30" s="96"/>
      <c r="D30" s="96"/>
      <c r="E30" s="96"/>
      <c r="F30" s="96"/>
      <c r="G30" s="96"/>
      <c r="H30" s="96"/>
      <c r="I30" s="96"/>
      <c r="J30" s="96"/>
      <c r="K30" s="96"/>
    </row>
    <row r="31" spans="2:11">
      <c r="B31" s="96"/>
      <c r="C31" s="96"/>
      <c r="D31" s="96"/>
      <c r="E31" s="96"/>
      <c r="F31" s="96"/>
      <c r="G31" s="96"/>
      <c r="H31" s="96"/>
      <c r="I31" s="96"/>
      <c r="J31" s="96"/>
      <c r="K31" s="96"/>
    </row>
    <row r="32" spans="2:11"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2:11">
      <c r="B33" s="96"/>
      <c r="C33" s="96"/>
      <c r="D33" s="96"/>
      <c r="E33" s="96"/>
      <c r="F33" s="96"/>
      <c r="G33" s="96"/>
      <c r="H33" s="96"/>
      <c r="I33" s="96"/>
      <c r="J33" s="96"/>
      <c r="K33" s="96"/>
    </row>
    <row r="34" spans="2:11">
      <c r="B34" s="96"/>
      <c r="C34" s="96"/>
      <c r="D34" s="96"/>
      <c r="E34" s="96"/>
      <c r="F34" s="96"/>
      <c r="G34" s="96"/>
      <c r="H34" s="96"/>
      <c r="I34" s="96"/>
      <c r="J34" s="96"/>
      <c r="K34" s="96"/>
    </row>
    <row r="35" spans="2:11">
      <c r="B35" s="96"/>
      <c r="C35" s="96"/>
      <c r="D35" s="96"/>
      <c r="E35" s="96"/>
      <c r="F35" s="96"/>
      <c r="G35" s="96"/>
      <c r="H35" s="96"/>
      <c r="I35" s="96"/>
      <c r="J35" s="96"/>
      <c r="K35" s="96"/>
    </row>
    <row r="36" spans="2:11"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2:11"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spans="2:11">
      <c r="B38" s="96"/>
      <c r="C38" s="96"/>
      <c r="D38" s="96"/>
      <c r="E38" s="96"/>
      <c r="F38" s="96"/>
      <c r="G38" s="96"/>
      <c r="H38" s="96"/>
      <c r="I38" s="96"/>
      <c r="J38" s="96"/>
      <c r="K38" s="96"/>
    </row>
    <row r="39" spans="2:11"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40" spans="2:11">
      <c r="B40" s="96"/>
      <c r="C40" s="96"/>
      <c r="D40" s="96"/>
      <c r="E40" s="96"/>
      <c r="F40" s="96"/>
      <c r="G40" s="96"/>
      <c r="H40" s="96"/>
      <c r="I40" s="96"/>
      <c r="J40" s="96"/>
      <c r="K40" s="96"/>
    </row>
    <row r="41" spans="2:11">
      <c r="B41" s="96"/>
      <c r="C41" s="96"/>
      <c r="D41" s="96"/>
      <c r="E41" s="96"/>
      <c r="F41" s="96"/>
      <c r="G41" s="96"/>
      <c r="H41" s="96"/>
      <c r="I41" s="96"/>
      <c r="J41" s="96"/>
      <c r="K41" s="96"/>
    </row>
    <row r="42" spans="2:11">
      <c r="B42" s="96"/>
      <c r="C42" s="96"/>
      <c r="D42" s="96"/>
      <c r="E42" s="96"/>
      <c r="F42" s="96"/>
      <c r="G42" s="96"/>
      <c r="H42" s="96"/>
      <c r="I42" s="96"/>
      <c r="J42" s="96"/>
      <c r="K42" s="96"/>
    </row>
    <row r="43" spans="2:11">
      <c r="B43" s="96"/>
      <c r="C43" s="96"/>
      <c r="D43" s="96"/>
      <c r="E43" s="96"/>
      <c r="F43" s="96"/>
      <c r="G43" s="96"/>
      <c r="H43" s="96"/>
      <c r="I43" s="96"/>
      <c r="J43" s="96"/>
      <c r="K43" s="96"/>
    </row>
    <row r="44" spans="2:11">
      <c r="B44" s="96"/>
      <c r="C44" s="96"/>
      <c r="D44" s="96"/>
      <c r="E44" s="96"/>
      <c r="F44" s="96"/>
      <c r="G44" s="96"/>
      <c r="H44" s="96"/>
      <c r="I44" s="96"/>
      <c r="J44" s="96"/>
      <c r="K44" s="96"/>
    </row>
    <row r="45" spans="2:11">
      <c r="B45" s="96"/>
      <c r="C45" s="96"/>
      <c r="D45" s="96"/>
      <c r="E45" s="96"/>
      <c r="F45" s="96"/>
      <c r="G45" s="96"/>
      <c r="H45" s="96"/>
      <c r="I45" s="96"/>
      <c r="J45" s="96"/>
      <c r="K45" s="96"/>
    </row>
    <row r="46" spans="2:11">
      <c r="B46" s="96"/>
      <c r="C46" s="96"/>
      <c r="D46" s="96"/>
      <c r="E46" s="96"/>
      <c r="F46" s="96"/>
      <c r="G46" s="96"/>
      <c r="H46" s="96"/>
      <c r="I46" s="96"/>
      <c r="J46" s="96"/>
      <c r="K46" s="96"/>
    </row>
    <row r="47" spans="2:11">
      <c r="B47" s="96"/>
      <c r="C47" s="96"/>
      <c r="D47" s="96"/>
      <c r="E47" s="96"/>
      <c r="F47" s="96"/>
      <c r="G47" s="96"/>
      <c r="H47" s="96"/>
      <c r="I47" s="96"/>
      <c r="J47" s="96"/>
      <c r="K47" s="96"/>
    </row>
    <row r="48" spans="2:11">
      <c r="B48" s="96"/>
      <c r="C48" s="96"/>
      <c r="D48" s="96"/>
      <c r="E48" s="96"/>
      <c r="F48" s="96"/>
      <c r="G48" s="96"/>
      <c r="H48" s="96"/>
      <c r="I48" s="96"/>
      <c r="J48" s="96"/>
      <c r="K48" s="96"/>
    </row>
    <row r="49" spans="2:11">
      <c r="B49" s="96"/>
      <c r="C49" s="96"/>
      <c r="D49" s="96"/>
      <c r="E49" s="96"/>
      <c r="F49" s="96"/>
      <c r="G49" s="96"/>
      <c r="H49" s="96"/>
      <c r="I49" s="96"/>
      <c r="J49" s="96"/>
      <c r="K49" s="96"/>
    </row>
    <row r="50" spans="2:11">
      <c r="B50" s="96"/>
      <c r="C50" s="96"/>
      <c r="D50" s="96"/>
      <c r="E50" s="96"/>
      <c r="F50" s="96"/>
      <c r="G50" s="96"/>
      <c r="H50" s="96"/>
      <c r="I50" s="96"/>
      <c r="J50" s="96"/>
      <c r="K50" s="96"/>
    </row>
    <row r="51" spans="2:11">
      <c r="B51" s="96"/>
      <c r="C51" s="96"/>
      <c r="D51" s="96"/>
      <c r="E51" s="96"/>
      <c r="F51" s="96"/>
      <c r="G51" s="96"/>
      <c r="H51" s="96"/>
      <c r="I51" s="96"/>
      <c r="J51" s="96"/>
      <c r="K51" s="96"/>
    </row>
    <row r="52" spans="2:11">
      <c r="B52" s="96"/>
      <c r="C52" s="96"/>
      <c r="D52" s="96"/>
      <c r="E52" s="96"/>
      <c r="F52" s="96"/>
      <c r="G52" s="96"/>
      <c r="H52" s="96"/>
      <c r="I52" s="96"/>
      <c r="J52" s="96"/>
      <c r="K52" s="96"/>
    </row>
    <row r="53" spans="2:11">
      <c r="B53" s="96"/>
      <c r="C53" s="96"/>
      <c r="D53" s="96"/>
      <c r="E53" s="96"/>
      <c r="F53" s="96"/>
      <c r="G53" s="96"/>
      <c r="H53" s="96"/>
      <c r="I53" s="96"/>
      <c r="J53" s="96"/>
      <c r="K53" s="96"/>
    </row>
    <row r="54" spans="2:11">
      <c r="B54" s="96"/>
      <c r="C54" s="96"/>
      <c r="D54" s="96"/>
      <c r="E54" s="96"/>
      <c r="F54" s="96"/>
      <c r="G54" s="96"/>
      <c r="H54" s="96"/>
      <c r="I54" s="96"/>
      <c r="J54" s="96"/>
      <c r="K54" s="96"/>
    </row>
    <row r="55" spans="2:11">
      <c r="B55" s="96"/>
      <c r="C55" s="96"/>
      <c r="D55" s="96"/>
      <c r="E55" s="96"/>
      <c r="F55" s="96"/>
      <c r="G55" s="96"/>
      <c r="H55" s="96"/>
      <c r="I55" s="96"/>
      <c r="J55" s="96"/>
      <c r="K55" s="96"/>
    </row>
    <row r="56" spans="2:11">
      <c r="B56" s="96"/>
      <c r="C56" s="96"/>
      <c r="D56" s="96"/>
      <c r="E56" s="96"/>
      <c r="F56" s="96"/>
      <c r="G56" s="96"/>
      <c r="H56" s="96"/>
      <c r="I56" s="96"/>
      <c r="J56" s="96"/>
      <c r="K56" s="96"/>
    </row>
    <row r="57" spans="2:11">
      <c r="B57" s="96"/>
      <c r="C57" s="96"/>
      <c r="D57" s="96"/>
      <c r="E57" s="96"/>
      <c r="F57" s="96"/>
      <c r="G57" s="96"/>
      <c r="H57" s="96"/>
      <c r="I57" s="96"/>
      <c r="J57" s="96"/>
      <c r="K57" s="96"/>
    </row>
    <row r="58" spans="2:11">
      <c r="B58" s="96"/>
      <c r="C58" s="96"/>
      <c r="D58" s="96"/>
      <c r="E58" s="96"/>
      <c r="F58" s="96"/>
      <c r="G58" s="96"/>
      <c r="H58" s="96"/>
      <c r="I58" s="96"/>
      <c r="J58" s="96"/>
      <c r="K58" s="96"/>
    </row>
    <row r="59" spans="2:11">
      <c r="B59" s="96"/>
      <c r="C59" s="96"/>
      <c r="D59" s="96"/>
      <c r="E59" s="96"/>
      <c r="F59" s="96"/>
      <c r="G59" s="96"/>
      <c r="H59" s="96"/>
      <c r="I59" s="96"/>
      <c r="J59" s="96"/>
      <c r="K59" s="96"/>
    </row>
    <row r="60" spans="2:11">
      <c r="B60" s="96"/>
      <c r="C60" s="96"/>
      <c r="D60" s="96"/>
      <c r="E60" s="96"/>
      <c r="F60" s="96"/>
      <c r="G60" s="96"/>
      <c r="H60" s="96"/>
      <c r="I60" s="96"/>
      <c r="J60" s="96"/>
      <c r="K60" s="96"/>
    </row>
    <row r="61" spans="2:11">
      <c r="B61" s="96"/>
      <c r="C61" s="96"/>
      <c r="D61" s="96"/>
      <c r="E61" s="96"/>
      <c r="F61" s="96"/>
      <c r="G61" s="96"/>
      <c r="H61" s="96"/>
      <c r="I61" s="96"/>
      <c r="J61" s="96"/>
      <c r="K61" s="96"/>
    </row>
    <row r="62" spans="2:11">
      <c r="B62" s="96"/>
      <c r="C62" s="96"/>
      <c r="D62" s="96"/>
      <c r="E62" s="96"/>
      <c r="F62" s="96"/>
      <c r="G62" s="96"/>
      <c r="H62" s="96"/>
      <c r="I62" s="96"/>
      <c r="J62" s="96"/>
      <c r="K62" s="96"/>
    </row>
    <row r="63" spans="2:11">
      <c r="B63" s="96"/>
      <c r="C63" s="96"/>
      <c r="D63" s="96"/>
      <c r="E63" s="96"/>
      <c r="F63" s="96"/>
      <c r="G63" s="96"/>
      <c r="H63" s="96"/>
      <c r="I63" s="96"/>
      <c r="J63" s="96"/>
      <c r="K63" s="96"/>
    </row>
    <row r="64" spans="2:11">
      <c r="B64" s="96"/>
      <c r="C64" s="96"/>
      <c r="D64" s="96"/>
      <c r="E64" s="96"/>
      <c r="F64" s="96"/>
      <c r="G64" s="96"/>
      <c r="H64" s="96"/>
      <c r="I64" s="96"/>
      <c r="J64" s="96"/>
      <c r="K64" s="96"/>
    </row>
    <row r="65" spans="2:11"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2:11"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spans="2:11">
      <c r="B67" s="96"/>
      <c r="C67" s="96"/>
      <c r="D67" s="96"/>
      <c r="E67" s="96"/>
      <c r="F67" s="96"/>
      <c r="G67" s="96"/>
      <c r="H67" s="96"/>
      <c r="I67" s="96"/>
      <c r="J67" s="96"/>
      <c r="K67" s="96"/>
    </row>
    <row r="68" spans="2:11"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2:1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>
      <c r="B70" s="96"/>
      <c r="C70" s="96"/>
      <c r="D70" s="96"/>
      <c r="E70" s="96"/>
      <c r="F70" s="96"/>
      <c r="G70" s="96"/>
      <c r="H70" s="96"/>
      <c r="I70" s="96"/>
      <c r="J70" s="96"/>
      <c r="K70" s="96"/>
    </row>
    <row r="71" spans="2:11"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2:11">
      <c r="B72" s="96"/>
      <c r="C72" s="96"/>
      <c r="D72" s="96"/>
      <c r="E72" s="96"/>
      <c r="F72" s="96"/>
      <c r="G72" s="96"/>
      <c r="H72" s="96"/>
      <c r="I72" s="96"/>
      <c r="J72" s="96"/>
      <c r="K72" s="96"/>
    </row>
    <row r="73" spans="2:11">
      <c r="B73" s="96"/>
      <c r="C73" s="96"/>
      <c r="D73" s="96"/>
      <c r="E73" s="96"/>
      <c r="F73" s="96"/>
      <c r="G73" s="96"/>
      <c r="H73" s="96"/>
      <c r="I73" s="96"/>
      <c r="J73" s="96"/>
      <c r="K73" s="96"/>
    </row>
    <row r="74" spans="2:11">
      <c r="B74" s="96"/>
      <c r="C74" s="96"/>
      <c r="D74" s="96"/>
      <c r="E74" s="96"/>
      <c r="F74" s="96"/>
      <c r="G74" s="96"/>
      <c r="H74" s="96"/>
      <c r="I74" s="96"/>
      <c r="J74" s="96"/>
      <c r="K74" s="96"/>
    </row>
    <row r="75" spans="2:11">
      <c r="B75" s="96"/>
      <c r="C75" s="96"/>
      <c r="D75" s="96"/>
      <c r="E75" s="96"/>
      <c r="F75" s="96"/>
      <c r="G75" s="96"/>
      <c r="H75" s="96"/>
      <c r="I75" s="96"/>
      <c r="J75" s="96"/>
      <c r="K75" s="96"/>
    </row>
    <row r="76" spans="2:11"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2:11">
      <c r="B77" s="96"/>
      <c r="C77" s="96"/>
      <c r="D77" s="96"/>
      <c r="E77" s="96"/>
      <c r="F77" s="96"/>
      <c r="G77" s="96"/>
      <c r="H77" s="96"/>
      <c r="I77" s="96"/>
      <c r="J77" s="96"/>
      <c r="K77" s="96"/>
    </row>
    <row r="78" spans="2:11">
      <c r="B78" s="96"/>
      <c r="C78" s="96"/>
      <c r="D78" s="96"/>
      <c r="E78" s="96"/>
      <c r="F78" s="96"/>
      <c r="G78" s="96"/>
      <c r="H78" s="96"/>
      <c r="I78" s="96"/>
      <c r="J78" s="96"/>
      <c r="K78" s="96"/>
    </row>
    <row r="79" spans="2:11">
      <c r="B79" s="96"/>
      <c r="C79" s="96"/>
      <c r="D79" s="96"/>
      <c r="E79" s="96"/>
      <c r="F79" s="96"/>
      <c r="G79" s="96"/>
      <c r="H79" s="96"/>
      <c r="I79" s="96"/>
      <c r="J79" s="96"/>
      <c r="K79" s="96"/>
    </row>
    <row r="80" spans="2:11">
      <c r="B80" s="96"/>
      <c r="C80" s="96"/>
      <c r="D80" s="96"/>
      <c r="E80" s="96"/>
      <c r="F80" s="96"/>
      <c r="G80" s="96"/>
      <c r="H80" s="96"/>
      <c r="I80" s="96"/>
      <c r="J80" s="96"/>
      <c r="K80" s="96"/>
    </row>
    <row r="81" spans="2:11">
      <c r="B81" s="96"/>
      <c r="C81" s="96"/>
      <c r="D81" s="96"/>
      <c r="E81" s="96"/>
      <c r="F81" s="96"/>
      <c r="G81" s="96"/>
      <c r="H81" s="96"/>
      <c r="I81" s="96"/>
      <c r="J81" s="96"/>
      <c r="K81" s="96"/>
    </row>
    <row r="82" spans="2:11">
      <c r="B82" s="96"/>
      <c r="C82" s="96"/>
      <c r="D82" s="96"/>
      <c r="E82" s="96"/>
      <c r="F82" s="96"/>
      <c r="G82" s="96"/>
      <c r="H82" s="96"/>
      <c r="I82" s="96"/>
      <c r="J82" s="96"/>
      <c r="K82" s="96"/>
    </row>
    <row r="83" spans="2:11">
      <c r="B83" s="96"/>
      <c r="C83" s="96"/>
      <c r="D83" s="96"/>
      <c r="E83" s="96"/>
      <c r="F83" s="96"/>
      <c r="G83" s="96"/>
      <c r="H83" s="96"/>
      <c r="I83" s="96"/>
      <c r="J83" s="96"/>
      <c r="K83" s="96"/>
    </row>
    <row r="84" spans="2:11">
      <c r="B84" s="96"/>
      <c r="C84" s="96"/>
      <c r="D84" s="96"/>
      <c r="E84" s="96"/>
      <c r="F84" s="96"/>
      <c r="G84" s="96"/>
      <c r="H84" s="96"/>
      <c r="I84" s="96"/>
      <c r="J84" s="96"/>
      <c r="K84" s="96"/>
    </row>
    <row r="85" spans="2:11">
      <c r="B85" s="96"/>
      <c r="C85" s="96"/>
      <c r="D85" s="96"/>
      <c r="E85" s="96"/>
      <c r="F85" s="96"/>
      <c r="G85" s="96"/>
      <c r="H85" s="96"/>
      <c r="I85" s="96"/>
      <c r="J85" s="96"/>
      <c r="K85" s="96"/>
    </row>
    <row r="86" spans="2:11">
      <c r="B86" s="96"/>
      <c r="C86" s="96"/>
      <c r="D86" s="96"/>
      <c r="E86" s="96"/>
      <c r="F86" s="96"/>
      <c r="G86" s="96"/>
      <c r="H86" s="96"/>
      <c r="I86" s="96"/>
      <c r="J86" s="96"/>
      <c r="K86" s="96"/>
    </row>
    <row r="87" spans="2:11">
      <c r="B87" s="96"/>
      <c r="C87" s="96"/>
      <c r="D87" s="96"/>
      <c r="E87" s="96"/>
      <c r="F87" s="96"/>
      <c r="G87" s="96"/>
      <c r="H87" s="96"/>
      <c r="I87" s="96"/>
      <c r="J87" s="96"/>
      <c r="K87" s="96"/>
    </row>
    <row r="88" spans="2:11">
      <c r="B88" s="96"/>
      <c r="C88" s="96"/>
      <c r="D88" s="96"/>
      <c r="E88" s="96"/>
      <c r="F88" s="96"/>
      <c r="G88" s="96"/>
      <c r="H88" s="96"/>
      <c r="I88" s="96"/>
      <c r="J88" s="96"/>
      <c r="K88" s="96"/>
    </row>
    <row r="89" spans="2:11">
      <c r="B89" s="96"/>
      <c r="C89" s="96"/>
      <c r="D89" s="96"/>
      <c r="E89" s="96"/>
      <c r="F89" s="96"/>
      <c r="G89" s="96"/>
      <c r="H89" s="96"/>
      <c r="I89" s="96"/>
      <c r="J89" s="96"/>
      <c r="K89" s="96"/>
    </row>
    <row r="90" spans="2:11">
      <c r="B90" s="96"/>
      <c r="C90" s="96"/>
      <c r="D90" s="96"/>
      <c r="E90" s="96"/>
      <c r="F90" s="96"/>
      <c r="G90" s="96"/>
      <c r="H90" s="96"/>
      <c r="I90" s="96"/>
      <c r="J90" s="96"/>
      <c r="K90" s="96"/>
    </row>
    <row r="91" spans="2:11">
      <c r="B91" s="96"/>
      <c r="C91" s="96"/>
      <c r="D91" s="96"/>
      <c r="E91" s="96"/>
      <c r="F91" s="96"/>
      <c r="G91" s="96"/>
      <c r="H91" s="96"/>
      <c r="I91" s="96"/>
      <c r="J91" s="96"/>
      <c r="K91" s="96"/>
    </row>
    <row r="92" spans="2:11">
      <c r="B92" s="96"/>
      <c r="C92" s="96"/>
      <c r="D92" s="96"/>
      <c r="E92" s="96"/>
      <c r="F92" s="96"/>
      <c r="G92" s="96"/>
      <c r="H92" s="96"/>
      <c r="I92" s="96"/>
      <c r="J92" s="96"/>
      <c r="K92" s="96"/>
    </row>
    <row r="93" spans="2:11"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2:11"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spans="2:11">
      <c r="B95" s="96"/>
      <c r="C95" s="96"/>
      <c r="D95" s="96"/>
      <c r="E95" s="96"/>
      <c r="F95" s="96"/>
      <c r="G95" s="96"/>
      <c r="H95" s="96"/>
      <c r="I95" s="96"/>
      <c r="J95" s="96"/>
      <c r="K95" s="96"/>
    </row>
    <row r="96" spans="2:11">
      <c r="B96" s="96"/>
      <c r="C96" s="96"/>
      <c r="D96" s="96"/>
      <c r="E96" s="96"/>
      <c r="F96" s="96"/>
      <c r="G96" s="96"/>
      <c r="H96" s="96"/>
      <c r="I96" s="96"/>
      <c r="J96" s="96"/>
      <c r="K96" s="96"/>
    </row>
    <row r="97" spans="2:11">
      <c r="B97" s="96"/>
      <c r="C97" s="96"/>
      <c r="D97" s="96"/>
      <c r="E97" s="96"/>
      <c r="F97" s="96"/>
      <c r="G97" s="96"/>
      <c r="H97" s="96"/>
      <c r="I97" s="96"/>
      <c r="J97" s="96"/>
      <c r="K97" s="96"/>
    </row>
    <row r="98" spans="2:11">
      <c r="B98" s="96"/>
      <c r="C98" s="96"/>
      <c r="D98" s="96"/>
      <c r="E98" s="96"/>
      <c r="F98" s="96"/>
      <c r="G98" s="96"/>
      <c r="H98" s="96"/>
      <c r="I98" s="96"/>
      <c r="J98" s="96"/>
      <c r="K98" s="96"/>
    </row>
    <row r="99" spans="2:11">
      <c r="B99" s="96"/>
      <c r="C99" s="96"/>
      <c r="D99" s="96"/>
      <c r="E99" s="96"/>
      <c r="F99" s="96"/>
      <c r="G99" s="96"/>
      <c r="H99" s="96"/>
      <c r="I99" s="96"/>
      <c r="J99" s="96"/>
      <c r="K99" s="96"/>
    </row>
    <row r="100" spans="2:11">
      <c r="B100" s="96"/>
      <c r="C100" s="96"/>
      <c r="D100" s="96"/>
      <c r="E100" s="96"/>
      <c r="F100" s="96"/>
      <c r="G100" s="96"/>
      <c r="H100" s="96"/>
      <c r="I100" s="96"/>
      <c r="J100" s="96"/>
      <c r="K100" s="96"/>
    </row>
    <row r="101" spans="2:11">
      <c r="B101" s="96"/>
      <c r="C101" s="96"/>
      <c r="D101" s="96"/>
      <c r="E101" s="96"/>
      <c r="F101" s="96"/>
      <c r="G101" s="96"/>
      <c r="H101" s="96"/>
      <c r="I101" s="96"/>
      <c r="J101" s="96"/>
      <c r="K101" s="96"/>
    </row>
    <row r="102" spans="2:11">
      <c r="B102" s="96"/>
      <c r="C102" s="96"/>
      <c r="D102" s="96"/>
      <c r="E102" s="96"/>
      <c r="F102" s="96"/>
      <c r="G102" s="96"/>
      <c r="H102" s="96"/>
      <c r="I102" s="96"/>
      <c r="J102" s="96"/>
      <c r="K102" s="96"/>
    </row>
    <row r="103" spans="2:11">
      <c r="B103" s="96"/>
      <c r="C103" s="96"/>
      <c r="D103" s="96"/>
      <c r="E103" s="96"/>
      <c r="F103" s="96"/>
      <c r="G103" s="96"/>
      <c r="H103" s="96"/>
      <c r="I103" s="96"/>
      <c r="J103" s="96"/>
      <c r="K103" s="96"/>
    </row>
    <row r="104" spans="2:11">
      <c r="B104" s="96"/>
      <c r="C104" s="96"/>
      <c r="D104" s="96"/>
      <c r="E104" s="96"/>
      <c r="F104" s="96"/>
      <c r="G104" s="96"/>
      <c r="H104" s="96"/>
      <c r="I104" s="96"/>
      <c r="J104" s="96"/>
      <c r="K104" s="96"/>
    </row>
    <row r="105" spans="2:11">
      <c r="B105" s="96"/>
      <c r="C105" s="96"/>
      <c r="D105" s="96"/>
      <c r="E105" s="96"/>
      <c r="F105" s="96"/>
      <c r="G105" s="96"/>
      <c r="H105" s="96"/>
      <c r="I105" s="96"/>
      <c r="J105" s="96"/>
      <c r="K105" s="96"/>
    </row>
    <row r="106" spans="2:11">
      <c r="B106" s="96"/>
      <c r="C106" s="96"/>
      <c r="D106" s="96"/>
      <c r="E106" s="96"/>
      <c r="F106" s="96"/>
      <c r="G106" s="96"/>
      <c r="H106" s="96"/>
      <c r="I106" s="96"/>
      <c r="J106" s="96"/>
      <c r="K106" s="96"/>
    </row>
    <row r="107" spans="2:11">
      <c r="B107" s="96"/>
      <c r="C107" s="96"/>
      <c r="D107" s="96"/>
      <c r="E107" s="96"/>
      <c r="F107" s="96"/>
      <c r="G107" s="96"/>
      <c r="H107" s="96"/>
      <c r="I107" s="96"/>
      <c r="J107" s="96"/>
      <c r="K107" s="96"/>
    </row>
    <row r="108" spans="2:11">
      <c r="B108" s="96"/>
      <c r="C108" s="96"/>
      <c r="D108" s="96"/>
      <c r="E108" s="96"/>
      <c r="F108" s="96"/>
      <c r="G108" s="96"/>
      <c r="H108" s="96"/>
      <c r="I108" s="96"/>
      <c r="J108" s="96"/>
      <c r="K108" s="96"/>
    </row>
    <row r="109" spans="2:11">
      <c r="B109" s="96"/>
      <c r="C109" s="96"/>
      <c r="D109" s="96"/>
      <c r="E109" s="96"/>
      <c r="F109" s="96"/>
      <c r="G109" s="96"/>
      <c r="H109" s="96"/>
      <c r="I109" s="96"/>
      <c r="J109" s="96"/>
      <c r="K109" s="96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167</v>
      </c>
      <c r="C1" s="76" t="s" vm="1">
        <v>234</v>
      </c>
    </row>
    <row r="2" spans="2:47">
      <c r="B2" s="56" t="s">
        <v>166</v>
      </c>
      <c r="C2" s="76" t="s">
        <v>235</v>
      </c>
    </row>
    <row r="3" spans="2:47">
      <c r="B3" s="56" t="s">
        <v>168</v>
      </c>
      <c r="C3" s="76" t="s">
        <v>236</v>
      </c>
    </row>
    <row r="4" spans="2:47">
      <c r="B4" s="56" t="s">
        <v>169</v>
      </c>
      <c r="C4" s="76">
        <v>2148</v>
      </c>
    </row>
    <row r="6" spans="2:47" ht="26.25" customHeight="1">
      <c r="B6" s="169" t="s">
        <v>204</v>
      </c>
      <c r="C6" s="170"/>
      <c r="D6" s="171"/>
    </row>
    <row r="7" spans="2:47" s="3" customFormat="1" ht="33">
      <c r="B7" s="59" t="s">
        <v>104</v>
      </c>
      <c r="C7" s="64" t="s">
        <v>95</v>
      </c>
      <c r="D7" s="65" t="s">
        <v>94</v>
      </c>
    </row>
    <row r="8" spans="2:47" s="3" customFormat="1">
      <c r="B8" s="15"/>
      <c r="C8" s="32" t="s">
        <v>223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96"/>
      <c r="C10" s="96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9"/>
      <c r="C11" s="96"/>
      <c r="D11" s="96"/>
    </row>
    <row r="12" spans="2:47">
      <c r="B12" s="99"/>
      <c r="C12" s="96"/>
      <c r="D12" s="9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4" t="s">
        <v>233</v>
      </c>
      <c r="C13" s="96"/>
      <c r="D13" s="9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4" t="s">
        <v>100</v>
      </c>
      <c r="C14" s="96"/>
      <c r="D14" s="96"/>
    </row>
    <row r="15" spans="2:47">
      <c r="B15" s="94" t="s">
        <v>218</v>
      </c>
      <c r="C15" s="96"/>
      <c r="D15" s="9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4" t="s">
        <v>228</v>
      </c>
      <c r="C16" s="96"/>
      <c r="D16" s="9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6"/>
      <c r="C17" s="96"/>
      <c r="D17" s="96"/>
    </row>
    <row r="18" spans="2:4">
      <c r="B18" s="96"/>
      <c r="C18" s="96"/>
      <c r="D18" s="96"/>
    </row>
    <row r="19" spans="2:4">
      <c r="B19" s="96"/>
      <c r="C19" s="96"/>
      <c r="D19" s="96"/>
    </row>
    <row r="20" spans="2:4">
      <c r="B20" s="96"/>
      <c r="C20" s="96"/>
      <c r="D20" s="96"/>
    </row>
    <row r="21" spans="2:4">
      <c r="B21" s="96"/>
      <c r="C21" s="96"/>
      <c r="D21" s="96"/>
    </row>
    <row r="22" spans="2:4">
      <c r="B22" s="96"/>
      <c r="C22" s="96"/>
      <c r="D22" s="96"/>
    </row>
    <row r="23" spans="2:4">
      <c r="B23" s="96"/>
      <c r="C23" s="96"/>
      <c r="D23" s="96"/>
    </row>
    <row r="24" spans="2:4">
      <c r="B24" s="96"/>
      <c r="C24" s="96"/>
      <c r="D24" s="96"/>
    </row>
    <row r="25" spans="2:4">
      <c r="B25" s="96"/>
      <c r="C25" s="96"/>
      <c r="D25" s="96"/>
    </row>
    <row r="26" spans="2:4">
      <c r="B26" s="96"/>
      <c r="C26" s="96"/>
      <c r="D26" s="96"/>
    </row>
    <row r="27" spans="2:4">
      <c r="B27" s="96"/>
      <c r="C27" s="96"/>
      <c r="D27" s="96"/>
    </row>
    <row r="28" spans="2:4">
      <c r="B28" s="96"/>
      <c r="C28" s="96"/>
      <c r="D28" s="96"/>
    </row>
    <row r="29" spans="2:4">
      <c r="B29" s="96"/>
      <c r="C29" s="96"/>
      <c r="D29" s="96"/>
    </row>
    <row r="30" spans="2:4">
      <c r="B30" s="96"/>
      <c r="C30" s="96"/>
      <c r="D30" s="96"/>
    </row>
    <row r="31" spans="2:4">
      <c r="B31" s="96"/>
      <c r="C31" s="96"/>
      <c r="D31" s="96"/>
    </row>
    <row r="32" spans="2:4">
      <c r="B32" s="96"/>
      <c r="C32" s="96"/>
      <c r="D32" s="96"/>
    </row>
    <row r="33" spans="2:4">
      <c r="B33" s="96"/>
      <c r="C33" s="96"/>
      <c r="D33" s="96"/>
    </row>
    <row r="34" spans="2:4">
      <c r="B34" s="96"/>
      <c r="C34" s="96"/>
      <c r="D34" s="96"/>
    </row>
    <row r="35" spans="2:4">
      <c r="B35" s="96"/>
      <c r="C35" s="96"/>
      <c r="D35" s="96"/>
    </row>
    <row r="36" spans="2:4">
      <c r="B36" s="96"/>
      <c r="C36" s="96"/>
      <c r="D36" s="96"/>
    </row>
    <row r="37" spans="2:4">
      <c r="B37" s="96"/>
      <c r="C37" s="96"/>
      <c r="D37" s="96"/>
    </row>
    <row r="38" spans="2:4">
      <c r="B38" s="96"/>
      <c r="C38" s="96"/>
      <c r="D38" s="96"/>
    </row>
    <row r="39" spans="2:4">
      <c r="B39" s="96"/>
      <c r="C39" s="96"/>
      <c r="D39" s="96"/>
    </row>
    <row r="40" spans="2:4">
      <c r="B40" s="96"/>
      <c r="C40" s="96"/>
      <c r="D40" s="96"/>
    </row>
    <row r="41" spans="2:4">
      <c r="B41" s="96"/>
      <c r="C41" s="96"/>
      <c r="D41" s="96"/>
    </row>
    <row r="42" spans="2:4">
      <c r="B42" s="96"/>
      <c r="C42" s="96"/>
      <c r="D42" s="96"/>
    </row>
    <row r="43" spans="2:4">
      <c r="B43" s="96"/>
      <c r="C43" s="96"/>
      <c r="D43" s="96"/>
    </row>
    <row r="44" spans="2:4">
      <c r="B44" s="96"/>
      <c r="C44" s="96"/>
      <c r="D44" s="96"/>
    </row>
    <row r="45" spans="2:4">
      <c r="B45" s="96"/>
      <c r="C45" s="96"/>
      <c r="D45" s="96"/>
    </row>
    <row r="46" spans="2:4">
      <c r="B46" s="96"/>
      <c r="C46" s="96"/>
      <c r="D46" s="96"/>
    </row>
    <row r="47" spans="2:4">
      <c r="B47" s="96"/>
      <c r="C47" s="96"/>
      <c r="D47" s="96"/>
    </row>
    <row r="48" spans="2:4">
      <c r="B48" s="96"/>
      <c r="C48" s="96"/>
      <c r="D48" s="96"/>
    </row>
    <row r="49" spans="2:4">
      <c r="B49" s="96"/>
      <c r="C49" s="96"/>
      <c r="D49" s="96"/>
    </row>
    <row r="50" spans="2:4">
      <c r="B50" s="96"/>
      <c r="C50" s="96"/>
      <c r="D50" s="96"/>
    </row>
    <row r="51" spans="2:4">
      <c r="B51" s="96"/>
      <c r="C51" s="96"/>
      <c r="D51" s="96"/>
    </row>
    <row r="52" spans="2:4">
      <c r="B52" s="96"/>
      <c r="C52" s="96"/>
      <c r="D52" s="96"/>
    </row>
    <row r="53" spans="2:4">
      <c r="B53" s="96"/>
      <c r="C53" s="96"/>
      <c r="D53" s="96"/>
    </row>
    <row r="54" spans="2:4">
      <c r="B54" s="96"/>
      <c r="C54" s="96"/>
      <c r="D54" s="96"/>
    </row>
    <row r="55" spans="2:4">
      <c r="B55" s="96"/>
      <c r="C55" s="96"/>
      <c r="D55" s="96"/>
    </row>
    <row r="56" spans="2:4">
      <c r="B56" s="96"/>
      <c r="C56" s="96"/>
      <c r="D56" s="96"/>
    </row>
    <row r="57" spans="2:4">
      <c r="B57" s="96"/>
      <c r="C57" s="96"/>
      <c r="D57" s="96"/>
    </row>
    <row r="58" spans="2:4">
      <c r="B58" s="96"/>
      <c r="C58" s="96"/>
      <c r="D58" s="96"/>
    </row>
    <row r="59" spans="2:4">
      <c r="B59" s="96"/>
      <c r="C59" s="96"/>
      <c r="D59" s="96"/>
    </row>
    <row r="60" spans="2:4">
      <c r="B60" s="96"/>
      <c r="C60" s="96"/>
      <c r="D60" s="96"/>
    </row>
    <row r="61" spans="2:4">
      <c r="B61" s="96"/>
      <c r="C61" s="96"/>
      <c r="D61" s="96"/>
    </row>
    <row r="62" spans="2:4">
      <c r="B62" s="96"/>
      <c r="C62" s="96"/>
      <c r="D62" s="96"/>
    </row>
    <row r="63" spans="2:4">
      <c r="B63" s="96"/>
      <c r="C63" s="96"/>
      <c r="D63" s="96"/>
    </row>
    <row r="64" spans="2:4">
      <c r="B64" s="96"/>
      <c r="C64" s="96"/>
      <c r="D64" s="96"/>
    </row>
    <row r="65" spans="2:4">
      <c r="B65" s="96"/>
      <c r="C65" s="96"/>
      <c r="D65" s="96"/>
    </row>
    <row r="66" spans="2:4">
      <c r="B66" s="96"/>
      <c r="C66" s="96"/>
      <c r="D66" s="96"/>
    </row>
    <row r="67" spans="2:4">
      <c r="B67" s="96"/>
      <c r="C67" s="96"/>
      <c r="D67" s="96"/>
    </row>
    <row r="68" spans="2:4">
      <c r="B68" s="96"/>
      <c r="C68" s="96"/>
      <c r="D68" s="96"/>
    </row>
    <row r="69" spans="2:4">
      <c r="B69" s="96"/>
      <c r="C69" s="96"/>
      <c r="D69" s="96"/>
    </row>
    <row r="70" spans="2:4">
      <c r="B70" s="96"/>
      <c r="C70" s="96"/>
      <c r="D70" s="96"/>
    </row>
    <row r="71" spans="2:4">
      <c r="B71" s="96"/>
      <c r="C71" s="96"/>
      <c r="D71" s="96"/>
    </row>
    <row r="72" spans="2:4">
      <c r="B72" s="96"/>
      <c r="C72" s="96"/>
      <c r="D72" s="96"/>
    </row>
    <row r="73" spans="2:4">
      <c r="B73" s="96"/>
      <c r="C73" s="96"/>
      <c r="D73" s="96"/>
    </row>
    <row r="74" spans="2:4">
      <c r="B74" s="96"/>
      <c r="C74" s="96"/>
      <c r="D74" s="96"/>
    </row>
    <row r="75" spans="2:4">
      <c r="B75" s="96"/>
      <c r="C75" s="96"/>
      <c r="D75" s="96"/>
    </row>
    <row r="76" spans="2:4">
      <c r="B76" s="96"/>
      <c r="C76" s="96"/>
      <c r="D76" s="96"/>
    </row>
    <row r="77" spans="2:4">
      <c r="B77" s="96"/>
      <c r="C77" s="96"/>
      <c r="D77" s="96"/>
    </row>
    <row r="78" spans="2:4">
      <c r="B78" s="96"/>
      <c r="C78" s="96"/>
      <c r="D78" s="96"/>
    </row>
    <row r="79" spans="2:4">
      <c r="B79" s="96"/>
      <c r="C79" s="96"/>
      <c r="D79" s="96"/>
    </row>
    <row r="80" spans="2:4">
      <c r="B80" s="96"/>
      <c r="C80" s="96"/>
      <c r="D80" s="96"/>
    </row>
    <row r="81" spans="2:4">
      <c r="B81" s="96"/>
      <c r="C81" s="96"/>
      <c r="D81" s="96"/>
    </row>
    <row r="82" spans="2:4">
      <c r="B82" s="96"/>
      <c r="C82" s="96"/>
      <c r="D82" s="96"/>
    </row>
    <row r="83" spans="2:4">
      <c r="B83" s="96"/>
      <c r="C83" s="96"/>
      <c r="D83" s="96"/>
    </row>
    <row r="84" spans="2:4">
      <c r="B84" s="96"/>
      <c r="C84" s="96"/>
      <c r="D84" s="96"/>
    </row>
    <row r="85" spans="2:4">
      <c r="B85" s="96"/>
      <c r="C85" s="96"/>
      <c r="D85" s="96"/>
    </row>
    <row r="86" spans="2:4">
      <c r="B86" s="96"/>
      <c r="C86" s="96"/>
      <c r="D86" s="96"/>
    </row>
    <row r="87" spans="2:4">
      <c r="B87" s="96"/>
      <c r="C87" s="96"/>
      <c r="D87" s="96"/>
    </row>
    <row r="88" spans="2:4">
      <c r="B88" s="96"/>
      <c r="C88" s="96"/>
      <c r="D88" s="96"/>
    </row>
    <row r="89" spans="2:4">
      <c r="B89" s="96"/>
      <c r="C89" s="96"/>
      <c r="D89" s="96"/>
    </row>
    <row r="90" spans="2:4">
      <c r="B90" s="96"/>
      <c r="C90" s="96"/>
      <c r="D90" s="96"/>
    </row>
    <row r="91" spans="2:4">
      <c r="B91" s="96"/>
      <c r="C91" s="96"/>
      <c r="D91" s="96"/>
    </row>
    <row r="92" spans="2:4">
      <c r="B92" s="96"/>
      <c r="C92" s="96"/>
      <c r="D92" s="96"/>
    </row>
    <row r="93" spans="2:4">
      <c r="B93" s="96"/>
      <c r="C93" s="96"/>
      <c r="D93" s="96"/>
    </row>
    <row r="94" spans="2:4">
      <c r="B94" s="96"/>
      <c r="C94" s="96"/>
      <c r="D94" s="96"/>
    </row>
    <row r="95" spans="2:4">
      <c r="B95" s="96"/>
      <c r="C95" s="96"/>
      <c r="D95" s="96"/>
    </row>
    <row r="96" spans="2:4">
      <c r="B96" s="96"/>
      <c r="C96" s="96"/>
      <c r="D96" s="96"/>
    </row>
    <row r="97" spans="2:4">
      <c r="B97" s="96"/>
      <c r="C97" s="96"/>
      <c r="D97" s="96"/>
    </row>
    <row r="98" spans="2:4">
      <c r="B98" s="96"/>
      <c r="C98" s="96"/>
      <c r="D98" s="96"/>
    </row>
    <row r="99" spans="2:4">
      <c r="B99" s="96"/>
      <c r="C99" s="96"/>
      <c r="D99" s="96"/>
    </row>
    <row r="100" spans="2:4">
      <c r="B100" s="96"/>
      <c r="C100" s="96"/>
      <c r="D100" s="96"/>
    </row>
    <row r="101" spans="2:4">
      <c r="B101" s="96"/>
      <c r="C101" s="96"/>
      <c r="D101" s="96"/>
    </row>
    <row r="102" spans="2:4">
      <c r="B102" s="96"/>
      <c r="C102" s="96"/>
      <c r="D102" s="96"/>
    </row>
    <row r="103" spans="2:4">
      <c r="B103" s="96"/>
      <c r="C103" s="96"/>
      <c r="D103" s="96"/>
    </row>
    <row r="104" spans="2:4">
      <c r="B104" s="96"/>
      <c r="C104" s="96"/>
      <c r="D104" s="96"/>
    </row>
    <row r="105" spans="2:4">
      <c r="B105" s="96"/>
      <c r="C105" s="96"/>
      <c r="D105" s="96"/>
    </row>
    <row r="106" spans="2:4">
      <c r="B106" s="96"/>
      <c r="C106" s="96"/>
      <c r="D106" s="96"/>
    </row>
    <row r="107" spans="2:4">
      <c r="B107" s="96"/>
      <c r="C107" s="96"/>
      <c r="D107" s="96"/>
    </row>
    <row r="108" spans="2:4">
      <c r="B108" s="96"/>
      <c r="C108" s="96"/>
      <c r="D108" s="96"/>
    </row>
    <row r="109" spans="2:4">
      <c r="B109" s="96"/>
      <c r="C109" s="96"/>
      <c r="D109" s="9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234</v>
      </c>
    </row>
    <row r="2" spans="2:18">
      <c r="B2" s="56" t="s">
        <v>166</v>
      </c>
      <c r="C2" s="76" t="s">
        <v>235</v>
      </c>
    </row>
    <row r="3" spans="2:18">
      <c r="B3" s="56" t="s">
        <v>168</v>
      </c>
      <c r="C3" s="76" t="s">
        <v>236</v>
      </c>
    </row>
    <row r="4" spans="2:18">
      <c r="B4" s="56" t="s">
        <v>169</v>
      </c>
      <c r="C4" s="76">
        <v>2148</v>
      </c>
    </row>
    <row r="6" spans="2:18" ht="26.25" customHeight="1">
      <c r="B6" s="169" t="s">
        <v>207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2" t="s">
        <v>104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225</v>
      </c>
      <c r="M7" s="30" t="s">
        <v>206</v>
      </c>
      <c r="N7" s="30" t="s">
        <v>49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229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5"/>
    </row>
    <row r="11" spans="2:18" ht="20.25" customHeight="1">
      <c r="B11" s="94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8">
      <c r="B12" s="94" t="s">
        <v>100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8">
      <c r="B13" s="94" t="s">
        <v>218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2:18">
      <c r="B14" s="94" t="s">
        <v>228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8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1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7.8554687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5" t="s">
        <v>167</v>
      </c>
      <c r="C1" s="136" t="s" vm="1">
        <v>234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2:13">
      <c r="B2" s="135" t="s">
        <v>166</v>
      </c>
      <c r="C2" s="136" t="s">
        <v>235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2:13">
      <c r="B3" s="135" t="s">
        <v>168</v>
      </c>
      <c r="C3" s="136" t="s">
        <v>236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4" spans="2:13">
      <c r="B4" s="135" t="s">
        <v>169</v>
      </c>
      <c r="C4" s="136">
        <v>2148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</row>
    <row r="6" spans="2:13" ht="26.25" customHeight="1">
      <c r="B6" s="158" t="s">
        <v>196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24"/>
    </row>
    <row r="7" spans="2:13" s="3" customFormat="1" ht="63">
      <c r="B7" s="129" t="s">
        <v>103</v>
      </c>
      <c r="C7" s="130" t="s">
        <v>39</v>
      </c>
      <c r="D7" s="130" t="s">
        <v>105</v>
      </c>
      <c r="E7" s="130" t="s">
        <v>15</v>
      </c>
      <c r="F7" s="130" t="s">
        <v>52</v>
      </c>
      <c r="G7" s="130" t="s">
        <v>89</v>
      </c>
      <c r="H7" s="130" t="s">
        <v>17</v>
      </c>
      <c r="I7" s="130" t="s">
        <v>19</v>
      </c>
      <c r="J7" s="130" t="s">
        <v>50</v>
      </c>
      <c r="K7" s="130" t="s">
        <v>170</v>
      </c>
      <c r="L7" s="130" t="s">
        <v>171</v>
      </c>
      <c r="M7" s="125"/>
    </row>
    <row r="8" spans="2:13" s="3" customFormat="1" ht="28.5" customHeight="1">
      <c r="B8" s="131"/>
      <c r="C8" s="132"/>
      <c r="D8" s="132"/>
      <c r="E8" s="132"/>
      <c r="F8" s="132"/>
      <c r="G8" s="132"/>
      <c r="H8" s="132" t="s">
        <v>20</v>
      </c>
      <c r="I8" s="132" t="s">
        <v>20</v>
      </c>
      <c r="J8" s="132" t="s">
        <v>223</v>
      </c>
      <c r="K8" s="132" t="s">
        <v>20</v>
      </c>
      <c r="L8" s="132" t="s">
        <v>20</v>
      </c>
      <c r="M8" s="127"/>
    </row>
    <row r="9" spans="2:13" s="4" customFormat="1" ht="18" customHeight="1">
      <c r="B9" s="133"/>
      <c r="C9" s="134" t="s">
        <v>1</v>
      </c>
      <c r="D9" s="134" t="s">
        <v>2</v>
      </c>
      <c r="E9" s="134" t="s">
        <v>3</v>
      </c>
      <c r="F9" s="134" t="s">
        <v>4</v>
      </c>
      <c r="G9" s="134" t="s">
        <v>5</v>
      </c>
      <c r="H9" s="134" t="s">
        <v>6</v>
      </c>
      <c r="I9" s="134" t="s">
        <v>7</v>
      </c>
      <c r="J9" s="134" t="s">
        <v>8</v>
      </c>
      <c r="K9" s="134" t="s">
        <v>9</v>
      </c>
      <c r="L9" s="134" t="s">
        <v>10</v>
      </c>
      <c r="M9" s="128"/>
    </row>
    <row r="10" spans="2:13" s="4" customFormat="1" ht="18" customHeight="1">
      <c r="B10" s="153" t="s">
        <v>38</v>
      </c>
      <c r="C10" s="150"/>
      <c r="D10" s="150"/>
      <c r="E10" s="150"/>
      <c r="F10" s="150"/>
      <c r="G10" s="150"/>
      <c r="H10" s="150"/>
      <c r="I10" s="150"/>
      <c r="J10" s="151">
        <v>108.93308</v>
      </c>
      <c r="K10" s="152">
        <v>1</v>
      </c>
      <c r="L10" s="152">
        <v>3.7673623224583869E-2</v>
      </c>
      <c r="M10" s="128"/>
    </row>
    <row r="11" spans="2:13">
      <c r="B11" s="153" t="s">
        <v>217</v>
      </c>
      <c r="C11" s="150"/>
      <c r="D11" s="150"/>
      <c r="E11" s="150"/>
      <c r="F11" s="150"/>
      <c r="G11" s="150"/>
      <c r="H11" s="150"/>
      <c r="I11" s="150"/>
      <c r="J11" s="151">
        <v>108.93308</v>
      </c>
      <c r="K11" s="152">
        <v>1</v>
      </c>
      <c r="L11" s="152">
        <v>3.7673623224583869E-2</v>
      </c>
      <c r="M11" s="148"/>
    </row>
    <row r="12" spans="2:13">
      <c r="B12" s="154" t="s">
        <v>36</v>
      </c>
      <c r="C12" s="137"/>
      <c r="D12" s="137"/>
      <c r="E12" s="137"/>
      <c r="F12" s="137"/>
      <c r="G12" s="137"/>
      <c r="H12" s="137"/>
      <c r="I12" s="137"/>
      <c r="J12" s="141">
        <v>107.9</v>
      </c>
      <c r="K12" s="142">
        <v>0.99051637941385662</v>
      </c>
      <c r="L12" s="142">
        <v>3.7316340875816596E-2</v>
      </c>
      <c r="M12" s="124"/>
    </row>
    <row r="13" spans="2:13">
      <c r="B13" s="140" t="s">
        <v>381</v>
      </c>
      <c r="C13" s="139" t="s">
        <v>382</v>
      </c>
      <c r="D13" s="139">
        <v>26</v>
      </c>
      <c r="E13" s="139" t="s">
        <v>287</v>
      </c>
      <c r="F13" s="139" t="s">
        <v>150</v>
      </c>
      <c r="G13" s="145" t="s">
        <v>152</v>
      </c>
      <c r="H13" s="146">
        <v>0</v>
      </c>
      <c r="I13" s="146">
        <v>0</v>
      </c>
      <c r="J13" s="143">
        <v>107.9</v>
      </c>
      <c r="K13" s="144">
        <v>0.99051637941385662</v>
      </c>
      <c r="L13" s="144">
        <v>3.7316340875816596E-2</v>
      </c>
      <c r="M13" s="124"/>
    </row>
    <row r="14" spans="2:13">
      <c r="B14" s="138"/>
      <c r="C14" s="139"/>
      <c r="D14" s="139"/>
      <c r="E14" s="139"/>
      <c r="F14" s="139"/>
      <c r="G14" s="139"/>
      <c r="H14" s="139"/>
      <c r="I14" s="139"/>
      <c r="J14" s="139"/>
      <c r="K14" s="144"/>
      <c r="L14" s="139"/>
      <c r="M14" s="124"/>
    </row>
    <row r="15" spans="2:13">
      <c r="B15" s="154" t="s">
        <v>37</v>
      </c>
      <c r="C15" s="137"/>
      <c r="D15" s="137"/>
      <c r="E15" s="137"/>
      <c r="F15" s="137"/>
      <c r="G15" s="137"/>
      <c r="H15" s="137"/>
      <c r="I15" s="137"/>
      <c r="J15" s="141">
        <v>1.03308</v>
      </c>
      <c r="K15" s="142">
        <v>9.4836205861433456E-3</v>
      </c>
      <c r="L15" s="142">
        <v>3.5728234876727163E-4</v>
      </c>
      <c r="M15" s="124"/>
    </row>
    <row r="16" spans="2:13">
      <c r="B16" s="140" t="s">
        <v>381</v>
      </c>
      <c r="C16" s="139" t="s">
        <v>383</v>
      </c>
      <c r="D16" s="139">
        <v>26</v>
      </c>
      <c r="E16" s="139" t="s">
        <v>287</v>
      </c>
      <c r="F16" s="139" t="s">
        <v>150</v>
      </c>
      <c r="G16" s="145" t="s">
        <v>151</v>
      </c>
      <c r="H16" s="146">
        <v>0</v>
      </c>
      <c r="I16" s="146">
        <v>0</v>
      </c>
      <c r="J16" s="143">
        <v>0.74</v>
      </c>
      <c r="K16" s="144">
        <v>6.7931614528846515E-3</v>
      </c>
      <c r="L16" s="144">
        <v>2.5592300507974307E-4</v>
      </c>
      <c r="M16" s="124"/>
    </row>
    <row r="17" spans="2:12">
      <c r="B17" s="140" t="s">
        <v>381</v>
      </c>
      <c r="C17" s="139" t="s">
        <v>384</v>
      </c>
      <c r="D17" s="139">
        <v>26</v>
      </c>
      <c r="E17" s="139" t="s">
        <v>287</v>
      </c>
      <c r="F17" s="139" t="s">
        <v>150</v>
      </c>
      <c r="G17" s="145" t="s">
        <v>153</v>
      </c>
      <c r="H17" s="146">
        <v>0</v>
      </c>
      <c r="I17" s="146">
        <v>0</v>
      </c>
      <c r="J17" s="143">
        <v>0.29308000000000001</v>
      </c>
      <c r="K17" s="144">
        <v>2.6904591332586941E-3</v>
      </c>
      <c r="L17" s="144">
        <v>1.0135934368752853E-4</v>
      </c>
    </row>
    <row r="18" spans="2:12">
      <c r="B18" s="138"/>
      <c r="C18" s="139"/>
      <c r="D18" s="139"/>
      <c r="E18" s="139"/>
      <c r="F18" s="139"/>
      <c r="G18" s="139"/>
      <c r="H18" s="139"/>
      <c r="I18" s="139"/>
      <c r="J18" s="139"/>
      <c r="K18" s="144"/>
      <c r="L18" s="139"/>
    </row>
    <row r="19" spans="2:12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</row>
    <row r="20" spans="2:12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</row>
    <row r="21" spans="2:12">
      <c r="B21" s="147" t="s">
        <v>233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</row>
    <row r="22" spans="2:12">
      <c r="B22" s="147" t="s">
        <v>100</v>
      </c>
      <c r="C22" s="149"/>
      <c r="D22" s="149"/>
      <c r="E22" s="149"/>
      <c r="F22" s="149"/>
      <c r="G22" s="149"/>
      <c r="H22" s="149"/>
      <c r="I22" s="149"/>
      <c r="J22" s="149"/>
      <c r="K22" s="149"/>
      <c r="L22" s="149"/>
    </row>
    <row r="23" spans="2:12">
      <c r="B23" s="147" t="s">
        <v>218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</row>
    <row r="24" spans="2:12">
      <c r="B24" s="147" t="s">
        <v>228</v>
      </c>
      <c r="C24" s="149"/>
      <c r="D24" s="149"/>
      <c r="E24" s="149"/>
      <c r="F24" s="149"/>
      <c r="G24" s="149"/>
      <c r="H24" s="149"/>
      <c r="I24" s="149"/>
      <c r="J24" s="149"/>
      <c r="K24" s="149"/>
      <c r="L24" s="149"/>
    </row>
    <row r="25" spans="2:12"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</row>
    <row r="26" spans="2:12"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</row>
    <row r="27" spans="2:12"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</row>
    <row r="28" spans="2:12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</row>
    <row r="29" spans="2:12"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</row>
    <row r="30" spans="2:12"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</row>
    <row r="31" spans="2:12"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2:12"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2:12"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</row>
    <row r="34" spans="2:12"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</row>
    <row r="35" spans="2:12"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</row>
    <row r="36" spans="2:12"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</row>
    <row r="37" spans="2:12"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</row>
    <row r="38" spans="2:12"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</row>
    <row r="39" spans="2:12"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</row>
    <row r="40" spans="2:12"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</row>
    <row r="41" spans="2:12"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</row>
    <row r="42" spans="2:12"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</row>
    <row r="43" spans="2:12"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</row>
    <row r="44" spans="2:12"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</row>
    <row r="45" spans="2:12"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</row>
    <row r="46" spans="2:12"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</row>
    <row r="47" spans="2:12"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</row>
    <row r="48" spans="2:12"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</row>
    <row r="49" spans="2:12"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</row>
    <row r="50" spans="2:12"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</row>
    <row r="51" spans="2:12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</row>
    <row r="52" spans="2:12"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</row>
    <row r="53" spans="2:12"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2:12"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</row>
    <row r="55" spans="2:12"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</row>
    <row r="56" spans="2:12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</row>
    <row r="57" spans="2:12"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</row>
    <row r="58" spans="2:12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2:12"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</row>
    <row r="60" spans="2:12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</row>
    <row r="61" spans="2:12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</row>
    <row r="62" spans="2:12"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</row>
    <row r="63" spans="2:12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</row>
    <row r="64" spans="2:12"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</row>
    <row r="65" spans="2:12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</row>
    <row r="66" spans="2:12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</row>
    <row r="67" spans="2:12"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</row>
    <row r="68" spans="2:12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</row>
    <row r="69" spans="2:12"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</row>
    <row r="70" spans="2:12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</row>
    <row r="71" spans="2:12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</row>
    <row r="72" spans="2:12"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</row>
    <row r="73" spans="2:12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</row>
    <row r="74" spans="2:12"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</row>
    <row r="75" spans="2:12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</row>
    <row r="76" spans="2:12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</row>
    <row r="77" spans="2:12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</row>
    <row r="78" spans="2:12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</row>
    <row r="79" spans="2:12"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</row>
    <row r="80" spans="2:12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</row>
    <row r="81" spans="2:12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</row>
    <row r="82" spans="2:12"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</row>
    <row r="83" spans="2:12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</row>
    <row r="84" spans="2:12"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</row>
    <row r="85" spans="2:12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</row>
    <row r="86" spans="2:12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</row>
    <row r="87" spans="2:12"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</row>
    <row r="88" spans="2:12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</row>
    <row r="89" spans="2:12"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</row>
    <row r="90" spans="2:12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</row>
    <row r="91" spans="2:12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</row>
    <row r="92" spans="2:12"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</row>
    <row r="93" spans="2:12"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</row>
    <row r="94" spans="2:12"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</row>
    <row r="95" spans="2:12"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</row>
    <row r="96" spans="2:12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</row>
    <row r="97" spans="2:12"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</row>
    <row r="98" spans="2:12"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2:12"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</row>
    <row r="100" spans="2:12"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</row>
    <row r="101" spans="2:12"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</row>
    <row r="102" spans="2:12"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</row>
    <row r="103" spans="2:12"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</row>
    <row r="104" spans="2:12"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</row>
    <row r="105" spans="2:12"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</row>
    <row r="106" spans="2:12"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</row>
    <row r="107" spans="2:12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</row>
    <row r="108" spans="2:12"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</row>
    <row r="109" spans="2:12"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</row>
    <row r="110" spans="2:12"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</row>
    <row r="111" spans="2:12"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</row>
    <row r="112" spans="2:12"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2:12"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2:12"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</row>
    <row r="115" spans="2:12"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</row>
    <row r="116" spans="2:12"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</row>
    <row r="117" spans="2:12"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</row>
    <row r="118" spans="2:12">
      <c r="B118" s="124"/>
      <c r="C118" s="124"/>
      <c r="D118" s="125"/>
      <c r="E118" s="124"/>
      <c r="F118" s="124"/>
      <c r="G118" s="124"/>
      <c r="H118" s="124"/>
      <c r="I118" s="124"/>
      <c r="J118" s="124"/>
      <c r="K118" s="124"/>
      <c r="L118" s="124"/>
    </row>
    <row r="119" spans="2:12">
      <c r="B119" s="124"/>
      <c r="C119" s="124"/>
      <c r="D119" s="125"/>
      <c r="E119" s="124"/>
      <c r="F119" s="124"/>
      <c r="G119" s="124"/>
      <c r="H119" s="124"/>
      <c r="I119" s="124"/>
      <c r="J119" s="124"/>
      <c r="K119" s="124"/>
      <c r="L119" s="124"/>
    </row>
    <row r="120" spans="2:12">
      <c r="B120" s="124"/>
      <c r="C120" s="124"/>
      <c r="D120" s="125"/>
      <c r="E120" s="124"/>
      <c r="F120" s="124"/>
      <c r="G120" s="124"/>
      <c r="H120" s="124"/>
      <c r="I120" s="124"/>
      <c r="J120" s="124"/>
      <c r="K120" s="124"/>
      <c r="L120" s="124"/>
    </row>
    <row r="121" spans="2:12">
      <c r="B121" s="124"/>
      <c r="C121" s="124"/>
      <c r="D121" s="125"/>
      <c r="E121" s="124"/>
      <c r="F121" s="124"/>
      <c r="G121" s="124"/>
      <c r="H121" s="124"/>
      <c r="I121" s="124"/>
      <c r="J121" s="124"/>
      <c r="K121" s="124"/>
      <c r="L121" s="124"/>
    </row>
    <row r="122" spans="2:12">
      <c r="B122" s="124"/>
      <c r="C122" s="124"/>
      <c r="D122" s="125"/>
      <c r="E122" s="124"/>
      <c r="F122" s="124"/>
      <c r="G122" s="124"/>
      <c r="H122" s="124"/>
      <c r="I122" s="124"/>
      <c r="J122" s="124"/>
      <c r="K122" s="124"/>
      <c r="L122" s="124"/>
    </row>
    <row r="123" spans="2:12">
      <c r="B123" s="124"/>
      <c r="C123" s="124"/>
      <c r="D123" s="125"/>
      <c r="E123" s="124"/>
      <c r="F123" s="124"/>
      <c r="G123" s="124"/>
      <c r="H123" s="124"/>
      <c r="I123" s="124"/>
      <c r="J123" s="124"/>
      <c r="K123" s="124"/>
      <c r="L123" s="124"/>
    </row>
    <row r="124" spans="2:12">
      <c r="B124" s="124"/>
      <c r="C124" s="124"/>
      <c r="D124" s="125"/>
      <c r="E124" s="124"/>
      <c r="F124" s="124"/>
      <c r="G124" s="124"/>
      <c r="H124" s="124"/>
      <c r="I124" s="124"/>
      <c r="J124" s="124"/>
      <c r="K124" s="124"/>
      <c r="L124" s="124"/>
    </row>
    <row r="125" spans="2:12">
      <c r="B125" s="124"/>
      <c r="C125" s="124"/>
      <c r="D125" s="125"/>
      <c r="E125" s="124"/>
      <c r="F125" s="124"/>
      <c r="G125" s="124"/>
      <c r="H125" s="124"/>
      <c r="I125" s="124"/>
      <c r="J125" s="124"/>
      <c r="K125" s="124"/>
      <c r="L125" s="124"/>
    </row>
    <row r="126" spans="2:12">
      <c r="B126" s="124"/>
      <c r="C126" s="124"/>
      <c r="D126" s="125"/>
      <c r="E126" s="124"/>
      <c r="F126" s="124"/>
      <c r="G126" s="124"/>
      <c r="H126" s="124"/>
      <c r="I126" s="124"/>
      <c r="J126" s="124"/>
      <c r="K126" s="124"/>
      <c r="L126" s="124"/>
    </row>
    <row r="127" spans="2:12">
      <c r="B127" s="124"/>
      <c r="C127" s="124"/>
      <c r="D127" s="125"/>
      <c r="E127" s="124"/>
      <c r="F127" s="124"/>
      <c r="G127" s="124"/>
      <c r="H127" s="124"/>
      <c r="I127" s="124"/>
      <c r="J127" s="124"/>
      <c r="K127" s="124"/>
      <c r="L127" s="124"/>
    </row>
    <row r="128" spans="2:12">
      <c r="B128" s="124"/>
      <c r="C128" s="124"/>
      <c r="D128" s="125"/>
      <c r="E128" s="124"/>
      <c r="F128" s="124"/>
      <c r="G128" s="124"/>
      <c r="H128" s="124"/>
      <c r="I128" s="124"/>
      <c r="J128" s="124"/>
      <c r="K128" s="124"/>
      <c r="L128" s="124"/>
    </row>
    <row r="129" spans="4:4">
      <c r="D129" s="125"/>
    </row>
    <row r="130" spans="4:4">
      <c r="D130" s="125"/>
    </row>
    <row r="131" spans="4:4">
      <c r="D131" s="125"/>
    </row>
    <row r="132" spans="4:4">
      <c r="D132" s="125"/>
    </row>
    <row r="133" spans="4:4">
      <c r="D133" s="125"/>
    </row>
    <row r="134" spans="4:4">
      <c r="D134" s="125"/>
    </row>
    <row r="135" spans="4:4">
      <c r="D135" s="125"/>
    </row>
    <row r="136" spans="4:4">
      <c r="D136" s="125"/>
    </row>
    <row r="137" spans="4:4">
      <c r="D137" s="125"/>
    </row>
    <row r="138" spans="4:4">
      <c r="D138" s="125"/>
    </row>
    <row r="139" spans="4:4">
      <c r="D139" s="125"/>
    </row>
    <row r="140" spans="4:4">
      <c r="D140" s="125"/>
    </row>
    <row r="141" spans="4:4">
      <c r="D141" s="125"/>
    </row>
    <row r="142" spans="4:4">
      <c r="D142" s="125"/>
    </row>
    <row r="143" spans="4:4">
      <c r="D143" s="125"/>
    </row>
    <row r="144" spans="4:4">
      <c r="D144" s="125"/>
    </row>
    <row r="145" spans="4:4">
      <c r="D145" s="125"/>
    </row>
    <row r="146" spans="4:4">
      <c r="D146" s="125"/>
    </row>
    <row r="147" spans="4:4">
      <c r="D147" s="125"/>
    </row>
    <row r="148" spans="4:4">
      <c r="D148" s="125"/>
    </row>
    <row r="149" spans="4:4">
      <c r="D149" s="125"/>
    </row>
    <row r="150" spans="4:4">
      <c r="D150" s="125"/>
    </row>
    <row r="151" spans="4:4">
      <c r="D151" s="125"/>
    </row>
    <row r="152" spans="4:4">
      <c r="D152" s="125"/>
    </row>
    <row r="153" spans="4:4">
      <c r="D153" s="125"/>
    </row>
    <row r="154" spans="4:4">
      <c r="D154" s="125"/>
    </row>
    <row r="155" spans="4:4">
      <c r="D155" s="125"/>
    </row>
    <row r="156" spans="4:4">
      <c r="D156" s="125"/>
    </row>
    <row r="157" spans="4:4">
      <c r="D157" s="125"/>
    </row>
    <row r="158" spans="4:4">
      <c r="D158" s="125"/>
    </row>
    <row r="159" spans="4:4">
      <c r="D159" s="125"/>
    </row>
    <row r="160" spans="4:4">
      <c r="D160" s="125"/>
    </row>
    <row r="161" spans="4:4">
      <c r="D161" s="125"/>
    </row>
    <row r="162" spans="4:4">
      <c r="D162" s="125"/>
    </row>
    <row r="163" spans="4:4">
      <c r="D163" s="125"/>
    </row>
    <row r="164" spans="4:4">
      <c r="D164" s="125"/>
    </row>
    <row r="165" spans="4:4">
      <c r="D165" s="125"/>
    </row>
    <row r="166" spans="4:4">
      <c r="D166" s="125"/>
    </row>
    <row r="167" spans="4:4">
      <c r="D167" s="125"/>
    </row>
    <row r="168" spans="4:4">
      <c r="D168" s="125"/>
    </row>
    <row r="169" spans="4:4">
      <c r="D169" s="125"/>
    </row>
    <row r="170" spans="4:4">
      <c r="D170" s="125"/>
    </row>
    <row r="171" spans="4:4">
      <c r="D171" s="125"/>
    </row>
    <row r="172" spans="4:4">
      <c r="D172" s="125"/>
    </row>
    <row r="173" spans="4:4">
      <c r="D173" s="125"/>
    </row>
    <row r="174" spans="4:4">
      <c r="D174" s="125"/>
    </row>
    <row r="175" spans="4:4">
      <c r="D175" s="125"/>
    </row>
    <row r="176" spans="4:4">
      <c r="D176" s="125"/>
    </row>
    <row r="177" spans="4:4">
      <c r="D177" s="125"/>
    </row>
    <row r="178" spans="4:4">
      <c r="D178" s="125"/>
    </row>
    <row r="179" spans="4:4">
      <c r="D179" s="125"/>
    </row>
    <row r="180" spans="4:4">
      <c r="D180" s="125"/>
    </row>
    <row r="181" spans="4:4">
      <c r="D181" s="125"/>
    </row>
    <row r="182" spans="4:4">
      <c r="D182" s="125"/>
    </row>
    <row r="183" spans="4:4">
      <c r="D183" s="125"/>
    </row>
    <row r="184" spans="4:4">
      <c r="D184" s="125"/>
    </row>
    <row r="185" spans="4:4">
      <c r="D185" s="125"/>
    </row>
    <row r="186" spans="4:4">
      <c r="D186" s="125"/>
    </row>
    <row r="187" spans="4:4">
      <c r="D187" s="125"/>
    </row>
    <row r="188" spans="4:4">
      <c r="D188" s="125"/>
    </row>
    <row r="189" spans="4:4">
      <c r="D189" s="125"/>
    </row>
    <row r="190" spans="4:4">
      <c r="D190" s="125"/>
    </row>
    <row r="191" spans="4:4">
      <c r="D191" s="125"/>
    </row>
    <row r="192" spans="4:4">
      <c r="D192" s="125"/>
    </row>
    <row r="193" spans="4:4">
      <c r="D193" s="125"/>
    </row>
    <row r="194" spans="4:4">
      <c r="D194" s="125"/>
    </row>
    <row r="195" spans="4:4">
      <c r="D195" s="125"/>
    </row>
    <row r="196" spans="4:4">
      <c r="D196" s="125"/>
    </row>
    <row r="197" spans="4:4">
      <c r="D197" s="125"/>
    </row>
    <row r="198" spans="4:4">
      <c r="D198" s="125"/>
    </row>
    <row r="199" spans="4:4">
      <c r="D199" s="125"/>
    </row>
    <row r="200" spans="4:4">
      <c r="D200" s="125"/>
    </row>
    <row r="201" spans="4:4">
      <c r="D201" s="125"/>
    </row>
    <row r="202" spans="4:4">
      <c r="D202" s="125"/>
    </row>
    <row r="203" spans="4:4">
      <c r="D203" s="125"/>
    </row>
    <row r="204" spans="4:4">
      <c r="D204" s="125"/>
    </row>
    <row r="205" spans="4:4">
      <c r="D205" s="125"/>
    </row>
    <row r="206" spans="4:4">
      <c r="D206" s="125"/>
    </row>
    <row r="207" spans="4:4">
      <c r="D207" s="125"/>
    </row>
    <row r="208" spans="4:4">
      <c r="D208" s="125"/>
    </row>
    <row r="209" spans="4:4">
      <c r="D209" s="125"/>
    </row>
    <row r="210" spans="4:4">
      <c r="D210" s="125"/>
    </row>
    <row r="211" spans="4:4">
      <c r="D211" s="125"/>
    </row>
    <row r="212" spans="4:4">
      <c r="D212" s="125"/>
    </row>
    <row r="213" spans="4:4">
      <c r="D213" s="125"/>
    </row>
    <row r="214" spans="4:4">
      <c r="D214" s="125"/>
    </row>
    <row r="215" spans="4:4">
      <c r="D215" s="125"/>
    </row>
    <row r="216" spans="4:4">
      <c r="D216" s="125"/>
    </row>
    <row r="217" spans="4:4">
      <c r="D217" s="125"/>
    </row>
    <row r="218" spans="4:4">
      <c r="D218" s="125"/>
    </row>
    <row r="219" spans="4:4">
      <c r="D219" s="125"/>
    </row>
    <row r="220" spans="4:4">
      <c r="D220" s="125"/>
    </row>
    <row r="221" spans="4:4">
      <c r="D221" s="125"/>
    </row>
    <row r="222" spans="4:4">
      <c r="D222" s="125"/>
    </row>
    <row r="223" spans="4:4">
      <c r="D223" s="125"/>
    </row>
    <row r="224" spans="4:4">
      <c r="D224" s="125"/>
    </row>
    <row r="225" spans="4:4">
      <c r="D225" s="125"/>
    </row>
    <row r="226" spans="4:4">
      <c r="D226" s="125"/>
    </row>
    <row r="227" spans="4:4">
      <c r="D227" s="125"/>
    </row>
    <row r="228" spans="4:4">
      <c r="D228" s="125"/>
    </row>
    <row r="229" spans="4:4">
      <c r="D229" s="125"/>
    </row>
    <row r="230" spans="4:4">
      <c r="D230" s="125"/>
    </row>
    <row r="231" spans="4:4">
      <c r="D231" s="125"/>
    </row>
    <row r="232" spans="4:4">
      <c r="D232" s="125"/>
    </row>
    <row r="233" spans="4:4">
      <c r="D233" s="125"/>
    </row>
    <row r="234" spans="4:4">
      <c r="D234" s="125"/>
    </row>
    <row r="235" spans="4:4">
      <c r="D235" s="125"/>
    </row>
    <row r="236" spans="4:4">
      <c r="D236" s="125"/>
    </row>
    <row r="237" spans="4:4">
      <c r="D237" s="125"/>
    </row>
    <row r="238" spans="4:4">
      <c r="D238" s="125"/>
    </row>
    <row r="239" spans="4:4">
      <c r="D239" s="125"/>
    </row>
    <row r="240" spans="4:4">
      <c r="D240" s="125"/>
    </row>
    <row r="241" spans="4:4">
      <c r="D241" s="125"/>
    </row>
    <row r="242" spans="4:4">
      <c r="D242" s="125"/>
    </row>
    <row r="243" spans="4:4">
      <c r="D243" s="125"/>
    </row>
    <row r="244" spans="4:4">
      <c r="D244" s="125"/>
    </row>
    <row r="245" spans="4:4">
      <c r="D245" s="125"/>
    </row>
    <row r="246" spans="4:4">
      <c r="D246" s="125"/>
    </row>
    <row r="247" spans="4:4">
      <c r="D247" s="125"/>
    </row>
    <row r="248" spans="4:4">
      <c r="D248" s="125"/>
    </row>
    <row r="249" spans="4:4">
      <c r="D249" s="125"/>
    </row>
    <row r="250" spans="4:4">
      <c r="D250" s="125"/>
    </row>
    <row r="251" spans="4:4">
      <c r="D251" s="125"/>
    </row>
    <row r="252" spans="4:4">
      <c r="D252" s="125"/>
    </row>
    <row r="253" spans="4:4">
      <c r="D253" s="125"/>
    </row>
    <row r="254" spans="4:4">
      <c r="D254" s="125"/>
    </row>
    <row r="255" spans="4:4">
      <c r="D255" s="125"/>
    </row>
    <row r="256" spans="4:4">
      <c r="D256" s="125"/>
    </row>
    <row r="257" spans="4:4">
      <c r="D257" s="125"/>
    </row>
    <row r="258" spans="4:4">
      <c r="D258" s="125"/>
    </row>
    <row r="259" spans="4:4">
      <c r="D259" s="125"/>
    </row>
    <row r="260" spans="4:4">
      <c r="D260" s="125"/>
    </row>
    <row r="261" spans="4:4">
      <c r="D261" s="125"/>
    </row>
    <row r="262" spans="4:4">
      <c r="D262" s="125"/>
    </row>
    <row r="263" spans="4:4">
      <c r="D263" s="125"/>
    </row>
    <row r="264" spans="4:4">
      <c r="D264" s="125"/>
    </row>
    <row r="265" spans="4:4">
      <c r="D265" s="125"/>
    </row>
    <row r="266" spans="4:4">
      <c r="D266" s="125"/>
    </row>
    <row r="267" spans="4:4">
      <c r="D267" s="125"/>
    </row>
    <row r="268" spans="4:4">
      <c r="D268" s="125"/>
    </row>
    <row r="269" spans="4:4">
      <c r="D269" s="125"/>
    </row>
    <row r="270" spans="4:4">
      <c r="D270" s="125"/>
    </row>
    <row r="271" spans="4:4">
      <c r="D271" s="125"/>
    </row>
    <row r="272" spans="4:4">
      <c r="D272" s="125"/>
    </row>
    <row r="273" spans="4:4">
      <c r="D273" s="125"/>
    </row>
    <row r="274" spans="4:4">
      <c r="D274" s="125"/>
    </row>
    <row r="275" spans="4:4">
      <c r="D275" s="125"/>
    </row>
    <row r="276" spans="4:4">
      <c r="D276" s="125"/>
    </row>
    <row r="277" spans="4:4">
      <c r="D277" s="125"/>
    </row>
    <row r="278" spans="4:4">
      <c r="D278" s="125"/>
    </row>
    <row r="279" spans="4:4">
      <c r="D279" s="125"/>
    </row>
    <row r="280" spans="4:4">
      <c r="D280" s="125"/>
    </row>
    <row r="281" spans="4:4">
      <c r="D281" s="125"/>
    </row>
    <row r="282" spans="4:4">
      <c r="D282" s="125"/>
    </row>
    <row r="283" spans="4:4">
      <c r="D283" s="125"/>
    </row>
    <row r="284" spans="4:4">
      <c r="D284" s="125"/>
    </row>
    <row r="285" spans="4:4">
      <c r="D285" s="125"/>
    </row>
    <row r="286" spans="4:4">
      <c r="D286" s="125"/>
    </row>
    <row r="287" spans="4:4">
      <c r="D287" s="125"/>
    </row>
    <row r="288" spans="4:4">
      <c r="D288" s="125"/>
    </row>
    <row r="289" spans="4:4">
      <c r="D289" s="125"/>
    </row>
    <row r="290" spans="4:4">
      <c r="D290" s="125"/>
    </row>
    <row r="291" spans="4:4">
      <c r="D291" s="125"/>
    </row>
    <row r="292" spans="4:4">
      <c r="D292" s="125"/>
    </row>
    <row r="293" spans="4:4">
      <c r="D293" s="125"/>
    </row>
    <row r="294" spans="4:4">
      <c r="D294" s="125"/>
    </row>
    <row r="295" spans="4:4">
      <c r="D295" s="125"/>
    </row>
    <row r="296" spans="4:4">
      <c r="D296" s="125"/>
    </row>
    <row r="297" spans="4:4">
      <c r="D297" s="125"/>
    </row>
    <row r="298" spans="4:4">
      <c r="D298" s="125"/>
    </row>
    <row r="299" spans="4:4">
      <c r="D299" s="125"/>
    </row>
    <row r="300" spans="4:4">
      <c r="D300" s="125"/>
    </row>
    <row r="301" spans="4:4">
      <c r="D301" s="125"/>
    </row>
    <row r="302" spans="4:4">
      <c r="D302" s="125"/>
    </row>
    <row r="303" spans="4:4">
      <c r="D303" s="125"/>
    </row>
    <row r="304" spans="4:4">
      <c r="D304" s="125"/>
    </row>
    <row r="305" spans="4:4">
      <c r="D305" s="125"/>
    </row>
    <row r="306" spans="4:4">
      <c r="D306" s="125"/>
    </row>
    <row r="307" spans="4:4">
      <c r="D307" s="125"/>
    </row>
    <row r="308" spans="4:4">
      <c r="D308" s="125"/>
    </row>
    <row r="309" spans="4:4">
      <c r="D309" s="125"/>
    </row>
    <row r="310" spans="4:4">
      <c r="D310" s="125"/>
    </row>
    <row r="311" spans="4:4">
      <c r="D311" s="125"/>
    </row>
    <row r="312" spans="4:4">
      <c r="D312" s="125"/>
    </row>
    <row r="313" spans="4:4">
      <c r="D313" s="125"/>
    </row>
    <row r="314" spans="4:4">
      <c r="D314" s="125"/>
    </row>
    <row r="315" spans="4:4">
      <c r="D315" s="125"/>
    </row>
    <row r="316" spans="4:4">
      <c r="D316" s="125"/>
    </row>
    <row r="317" spans="4:4">
      <c r="D317" s="125"/>
    </row>
    <row r="318" spans="4:4">
      <c r="D318" s="125"/>
    </row>
    <row r="319" spans="4:4">
      <c r="D319" s="125"/>
    </row>
    <row r="320" spans="4:4">
      <c r="D320" s="125"/>
    </row>
    <row r="321" spans="4:4">
      <c r="D321" s="125"/>
    </row>
    <row r="322" spans="4:4">
      <c r="D322" s="125"/>
    </row>
    <row r="323" spans="4:4">
      <c r="D323" s="125"/>
    </row>
    <row r="324" spans="4:4">
      <c r="D324" s="125"/>
    </row>
    <row r="325" spans="4:4">
      <c r="D325" s="125"/>
    </row>
    <row r="326" spans="4:4">
      <c r="D326" s="125"/>
    </row>
    <row r="327" spans="4:4">
      <c r="D327" s="125"/>
    </row>
    <row r="328" spans="4:4">
      <c r="D328" s="125"/>
    </row>
    <row r="329" spans="4:4">
      <c r="D329" s="125"/>
    </row>
    <row r="330" spans="4:4">
      <c r="D330" s="125"/>
    </row>
    <row r="331" spans="4:4">
      <c r="D331" s="125"/>
    </row>
    <row r="332" spans="4:4">
      <c r="D332" s="125"/>
    </row>
    <row r="333" spans="4:4">
      <c r="D333" s="125"/>
    </row>
    <row r="334" spans="4:4">
      <c r="D334" s="125"/>
    </row>
    <row r="335" spans="4:4">
      <c r="D335" s="125"/>
    </row>
    <row r="336" spans="4:4">
      <c r="D336" s="125"/>
    </row>
    <row r="337" spans="4:4">
      <c r="D337" s="125"/>
    </row>
    <row r="338" spans="4:4">
      <c r="D338" s="125"/>
    </row>
    <row r="339" spans="4:4">
      <c r="D339" s="125"/>
    </row>
    <row r="340" spans="4:4">
      <c r="D340" s="125"/>
    </row>
    <row r="341" spans="4:4">
      <c r="D341" s="125"/>
    </row>
    <row r="342" spans="4:4">
      <c r="D342" s="125"/>
    </row>
    <row r="343" spans="4:4">
      <c r="D343" s="125"/>
    </row>
    <row r="344" spans="4:4">
      <c r="D344" s="125"/>
    </row>
    <row r="345" spans="4:4">
      <c r="D345" s="125"/>
    </row>
    <row r="346" spans="4:4">
      <c r="D346" s="125"/>
    </row>
    <row r="347" spans="4:4">
      <c r="D347" s="125"/>
    </row>
    <row r="348" spans="4:4">
      <c r="D348" s="125"/>
    </row>
    <row r="349" spans="4:4">
      <c r="D349" s="125"/>
    </row>
    <row r="350" spans="4:4">
      <c r="D350" s="125"/>
    </row>
    <row r="351" spans="4:4">
      <c r="D351" s="125"/>
    </row>
    <row r="352" spans="4:4">
      <c r="D352" s="125"/>
    </row>
    <row r="353" spans="4:4">
      <c r="D353" s="125"/>
    </row>
    <row r="354" spans="4:4">
      <c r="D354" s="125"/>
    </row>
    <row r="355" spans="4:4">
      <c r="D355" s="125"/>
    </row>
    <row r="356" spans="4:4">
      <c r="D356" s="125"/>
    </row>
    <row r="357" spans="4:4">
      <c r="D357" s="125"/>
    </row>
    <row r="358" spans="4:4">
      <c r="D358" s="125"/>
    </row>
    <row r="359" spans="4:4">
      <c r="D359" s="125"/>
    </row>
    <row r="360" spans="4:4">
      <c r="D360" s="125"/>
    </row>
    <row r="361" spans="4:4">
      <c r="D361" s="125"/>
    </row>
    <row r="362" spans="4:4">
      <c r="D362" s="125"/>
    </row>
    <row r="363" spans="4:4">
      <c r="D363" s="125"/>
    </row>
    <row r="364" spans="4:4">
      <c r="D364" s="125"/>
    </row>
    <row r="365" spans="4:4">
      <c r="D365" s="125"/>
    </row>
    <row r="366" spans="4:4">
      <c r="D366" s="125"/>
    </row>
    <row r="367" spans="4:4">
      <c r="D367" s="125"/>
    </row>
    <row r="368" spans="4:4">
      <c r="D368" s="125"/>
    </row>
    <row r="369" spans="4:4">
      <c r="D369" s="125"/>
    </row>
    <row r="370" spans="4:4">
      <c r="D370" s="125"/>
    </row>
    <row r="371" spans="4:4">
      <c r="D371" s="125"/>
    </row>
    <row r="372" spans="4:4">
      <c r="D372" s="125"/>
    </row>
    <row r="373" spans="4:4">
      <c r="D373" s="125"/>
    </row>
    <row r="374" spans="4:4">
      <c r="D374" s="125"/>
    </row>
    <row r="375" spans="4:4">
      <c r="D375" s="125"/>
    </row>
    <row r="376" spans="4:4">
      <c r="D376" s="125"/>
    </row>
    <row r="377" spans="4:4">
      <c r="D377" s="125"/>
    </row>
    <row r="378" spans="4:4">
      <c r="D378" s="125"/>
    </row>
    <row r="379" spans="4:4">
      <c r="D379" s="125"/>
    </row>
    <row r="380" spans="4:4">
      <c r="D380" s="125"/>
    </row>
    <row r="381" spans="4:4">
      <c r="D381" s="125"/>
    </row>
    <row r="382" spans="4:4">
      <c r="D382" s="125"/>
    </row>
    <row r="383" spans="4:4">
      <c r="D383" s="125"/>
    </row>
    <row r="384" spans="4:4">
      <c r="D384" s="125"/>
    </row>
    <row r="385" spans="4:4">
      <c r="D385" s="125"/>
    </row>
    <row r="386" spans="4:4">
      <c r="D386" s="125"/>
    </row>
    <row r="387" spans="4:4">
      <c r="D387" s="125"/>
    </row>
    <row r="388" spans="4:4">
      <c r="D388" s="125"/>
    </row>
    <row r="389" spans="4:4">
      <c r="D389" s="125"/>
    </row>
    <row r="390" spans="4:4">
      <c r="D390" s="125"/>
    </row>
    <row r="391" spans="4:4">
      <c r="D391" s="125"/>
    </row>
    <row r="392" spans="4:4">
      <c r="D392" s="125"/>
    </row>
    <row r="393" spans="4:4">
      <c r="D393" s="125"/>
    </row>
    <row r="394" spans="4:4">
      <c r="D394" s="125"/>
    </row>
    <row r="395" spans="4:4">
      <c r="D395" s="125"/>
    </row>
    <row r="396" spans="4:4">
      <c r="D396" s="125"/>
    </row>
    <row r="397" spans="4:4">
      <c r="D397" s="125"/>
    </row>
    <row r="398" spans="4:4">
      <c r="D398" s="125"/>
    </row>
    <row r="399" spans="4:4">
      <c r="D399" s="125"/>
    </row>
    <row r="400" spans="4:4">
      <c r="D400" s="125"/>
    </row>
    <row r="401" spans="4:4">
      <c r="D401" s="125"/>
    </row>
    <row r="402" spans="4:4">
      <c r="D402" s="125"/>
    </row>
    <row r="403" spans="4:4">
      <c r="D403" s="125"/>
    </row>
    <row r="404" spans="4:4">
      <c r="D404" s="125"/>
    </row>
    <row r="405" spans="4:4">
      <c r="D405" s="125"/>
    </row>
    <row r="406" spans="4:4">
      <c r="D406" s="125"/>
    </row>
    <row r="407" spans="4:4">
      <c r="D407" s="125"/>
    </row>
    <row r="408" spans="4:4">
      <c r="D408" s="125"/>
    </row>
    <row r="409" spans="4:4">
      <c r="D409" s="125"/>
    </row>
    <row r="410" spans="4:4">
      <c r="D410" s="125"/>
    </row>
    <row r="411" spans="4:4">
      <c r="D411" s="125"/>
    </row>
    <row r="412" spans="4:4">
      <c r="D412" s="125"/>
    </row>
    <row r="413" spans="4:4">
      <c r="D413" s="125"/>
    </row>
    <row r="414" spans="4:4">
      <c r="D414" s="125"/>
    </row>
    <row r="415" spans="4:4">
      <c r="D415" s="125"/>
    </row>
    <row r="416" spans="4:4">
      <c r="D416" s="125"/>
    </row>
    <row r="417" spans="4:4">
      <c r="D417" s="125"/>
    </row>
    <row r="418" spans="4:4">
      <c r="D418" s="125"/>
    </row>
    <row r="419" spans="4:4">
      <c r="D419" s="125"/>
    </row>
    <row r="420" spans="4:4">
      <c r="D420" s="125"/>
    </row>
    <row r="421" spans="4:4">
      <c r="D421" s="125"/>
    </row>
    <row r="422" spans="4:4">
      <c r="D422" s="125"/>
    </row>
    <row r="423" spans="4:4">
      <c r="D423" s="125"/>
    </row>
    <row r="424" spans="4:4">
      <c r="D424" s="125"/>
    </row>
    <row r="425" spans="4:4">
      <c r="D425" s="125"/>
    </row>
    <row r="426" spans="4:4">
      <c r="D426" s="125"/>
    </row>
    <row r="427" spans="4:4">
      <c r="D427" s="125"/>
    </row>
    <row r="428" spans="4:4">
      <c r="D428" s="125"/>
    </row>
    <row r="429" spans="4:4">
      <c r="D429" s="125"/>
    </row>
    <row r="430" spans="4:4">
      <c r="D430" s="125"/>
    </row>
    <row r="431" spans="4:4">
      <c r="D431" s="125"/>
    </row>
    <row r="432" spans="4:4">
      <c r="D432" s="125"/>
    </row>
    <row r="433" spans="4:4">
      <c r="D433" s="125"/>
    </row>
    <row r="434" spans="4:4">
      <c r="D434" s="125"/>
    </row>
    <row r="435" spans="4:4">
      <c r="D435" s="125"/>
    </row>
    <row r="436" spans="4:4">
      <c r="D436" s="125"/>
    </row>
    <row r="437" spans="4:4">
      <c r="D437" s="125"/>
    </row>
    <row r="438" spans="4:4">
      <c r="D438" s="125"/>
    </row>
    <row r="439" spans="4:4">
      <c r="D439" s="125"/>
    </row>
    <row r="440" spans="4:4">
      <c r="D440" s="125"/>
    </row>
    <row r="441" spans="4:4">
      <c r="D441" s="125"/>
    </row>
    <row r="442" spans="4:4">
      <c r="D442" s="125"/>
    </row>
    <row r="443" spans="4:4">
      <c r="D443" s="125"/>
    </row>
    <row r="444" spans="4:4">
      <c r="D444" s="125"/>
    </row>
    <row r="445" spans="4:4">
      <c r="D445" s="125"/>
    </row>
    <row r="446" spans="4:4">
      <c r="D446" s="125"/>
    </row>
    <row r="447" spans="4:4">
      <c r="D447" s="125"/>
    </row>
    <row r="448" spans="4:4">
      <c r="D448" s="125"/>
    </row>
    <row r="449" spans="4:4">
      <c r="D449" s="125"/>
    </row>
    <row r="450" spans="4:4">
      <c r="D450" s="125"/>
    </row>
    <row r="451" spans="4:4">
      <c r="D451" s="125"/>
    </row>
    <row r="452" spans="4:4">
      <c r="D452" s="125"/>
    </row>
    <row r="453" spans="4:4">
      <c r="D453" s="125"/>
    </row>
    <row r="454" spans="4:4">
      <c r="D454" s="125"/>
    </row>
    <row r="455" spans="4:4">
      <c r="D455" s="125"/>
    </row>
    <row r="456" spans="4:4">
      <c r="D456" s="125"/>
    </row>
    <row r="457" spans="4:4">
      <c r="D457" s="125"/>
    </row>
    <row r="458" spans="4:4">
      <c r="D458" s="125"/>
    </row>
    <row r="459" spans="4:4">
      <c r="D459" s="125"/>
    </row>
    <row r="460" spans="4:4">
      <c r="D460" s="125"/>
    </row>
    <row r="461" spans="4:4">
      <c r="D461" s="125"/>
    </row>
    <row r="462" spans="4:4">
      <c r="D462" s="125"/>
    </row>
    <row r="463" spans="4:4">
      <c r="D463" s="125"/>
    </row>
    <row r="464" spans="4:4">
      <c r="D464" s="125"/>
    </row>
    <row r="465" spans="4:4">
      <c r="D465" s="125"/>
    </row>
    <row r="466" spans="4:4">
      <c r="D466" s="125"/>
    </row>
    <row r="467" spans="4:4">
      <c r="D467" s="125"/>
    </row>
    <row r="468" spans="4:4">
      <c r="D468" s="125"/>
    </row>
    <row r="469" spans="4:4">
      <c r="D469" s="125"/>
    </row>
    <row r="470" spans="4:4">
      <c r="D470" s="125"/>
    </row>
    <row r="471" spans="4:4">
      <c r="D471" s="125"/>
    </row>
    <row r="472" spans="4:4">
      <c r="D472" s="125"/>
    </row>
    <row r="473" spans="4:4">
      <c r="D473" s="125"/>
    </row>
    <row r="474" spans="4:4">
      <c r="D474" s="125"/>
    </row>
    <row r="475" spans="4:4">
      <c r="D475" s="125"/>
    </row>
    <row r="476" spans="4:4">
      <c r="D476" s="125"/>
    </row>
    <row r="477" spans="4:4">
      <c r="D477" s="125"/>
    </row>
    <row r="478" spans="4:4">
      <c r="D478" s="125"/>
    </row>
    <row r="479" spans="4:4">
      <c r="D479" s="125"/>
    </row>
    <row r="480" spans="4:4">
      <c r="D480" s="125"/>
    </row>
    <row r="481" spans="4:4">
      <c r="D481" s="125"/>
    </row>
    <row r="482" spans="4:4">
      <c r="D482" s="125"/>
    </row>
    <row r="483" spans="4:4">
      <c r="D483" s="125"/>
    </row>
    <row r="484" spans="4:4">
      <c r="D484" s="125"/>
    </row>
    <row r="485" spans="4:4">
      <c r="D485" s="125"/>
    </row>
    <row r="486" spans="4:4">
      <c r="D486" s="125"/>
    </row>
    <row r="487" spans="4:4">
      <c r="D487" s="125"/>
    </row>
    <row r="488" spans="4:4">
      <c r="D488" s="125"/>
    </row>
    <row r="489" spans="4:4">
      <c r="D489" s="125"/>
    </row>
    <row r="490" spans="4:4">
      <c r="D490" s="125"/>
    </row>
    <row r="491" spans="4:4">
      <c r="D491" s="125"/>
    </row>
    <row r="492" spans="4:4">
      <c r="D492" s="125"/>
    </row>
    <row r="493" spans="4:4">
      <c r="D493" s="125"/>
    </row>
    <row r="494" spans="4:4">
      <c r="D494" s="125"/>
    </row>
    <row r="495" spans="4:4">
      <c r="D495" s="125"/>
    </row>
    <row r="496" spans="4:4">
      <c r="D496" s="125"/>
    </row>
    <row r="497" spans="4:4">
      <c r="D497" s="125"/>
    </row>
    <row r="498" spans="4:4">
      <c r="D498" s="125"/>
    </row>
    <row r="499" spans="4:4">
      <c r="D499" s="125"/>
    </row>
    <row r="500" spans="4:4">
      <c r="D500" s="125"/>
    </row>
    <row r="501" spans="4:4">
      <c r="D501" s="125"/>
    </row>
    <row r="502" spans="4:4">
      <c r="D502" s="125"/>
    </row>
    <row r="503" spans="4:4">
      <c r="D503" s="125"/>
    </row>
    <row r="504" spans="4:4">
      <c r="D504" s="125"/>
    </row>
    <row r="505" spans="4:4">
      <c r="D505" s="125"/>
    </row>
    <row r="506" spans="4:4">
      <c r="D506" s="125"/>
    </row>
    <row r="507" spans="4:4">
      <c r="D507" s="125"/>
    </row>
    <row r="508" spans="4:4">
      <c r="D508" s="125"/>
    </row>
    <row r="509" spans="4:4">
      <c r="D509" s="125"/>
    </row>
    <row r="510" spans="4:4">
      <c r="D510" s="125"/>
    </row>
    <row r="511" spans="4:4">
      <c r="D511" s="125"/>
    </row>
    <row r="512" spans="4:4">
      <c r="D512" s="125"/>
    </row>
    <row r="513" spans="4:5">
      <c r="D513" s="125"/>
      <c r="E513" s="124"/>
    </row>
    <row r="514" spans="4:5">
      <c r="D514" s="125"/>
      <c r="E514" s="124"/>
    </row>
    <row r="515" spans="4:5">
      <c r="D515" s="125"/>
      <c r="E515" s="124"/>
    </row>
    <row r="516" spans="4:5">
      <c r="D516" s="125"/>
      <c r="E516" s="124"/>
    </row>
    <row r="517" spans="4:5">
      <c r="D517" s="124"/>
      <c r="E517" s="126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23:B2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X31" sqref="X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234</v>
      </c>
    </row>
    <row r="2" spans="2:18">
      <c r="B2" s="56" t="s">
        <v>166</v>
      </c>
      <c r="C2" s="76" t="s">
        <v>235</v>
      </c>
    </row>
    <row r="3" spans="2:18">
      <c r="B3" s="56" t="s">
        <v>168</v>
      </c>
      <c r="C3" s="76" t="s">
        <v>236</v>
      </c>
    </row>
    <row r="4" spans="2:18">
      <c r="B4" s="56" t="s">
        <v>169</v>
      </c>
      <c r="C4" s="76">
        <v>2148</v>
      </c>
    </row>
    <row r="6" spans="2:18" ht="26.25" customHeight="1">
      <c r="B6" s="169" t="s">
        <v>208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2" t="s">
        <v>104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220</v>
      </c>
      <c r="M7" s="30" t="s">
        <v>206</v>
      </c>
      <c r="N7" s="30" t="s">
        <v>49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229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5"/>
    </row>
    <row r="11" spans="2:18" ht="20.25" customHeight="1">
      <c r="B11" s="94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8">
      <c r="B12" s="94" t="s">
        <v>100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8">
      <c r="B13" s="94" t="s">
        <v>218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2:18">
      <c r="B14" s="94" t="s">
        <v>228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8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1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16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16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16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16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</row>
    <row r="32" spans="2:16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</row>
    <row r="38" spans="2:16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2:16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16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16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P28" sqref="P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167</v>
      </c>
      <c r="C1" s="76" t="s" vm="1">
        <v>234</v>
      </c>
    </row>
    <row r="2" spans="2:18">
      <c r="B2" s="56" t="s">
        <v>166</v>
      </c>
      <c r="C2" s="76" t="s">
        <v>235</v>
      </c>
    </row>
    <row r="3" spans="2:18">
      <c r="B3" s="56" t="s">
        <v>168</v>
      </c>
      <c r="C3" s="76" t="s">
        <v>236</v>
      </c>
    </row>
    <row r="4" spans="2:18">
      <c r="B4" s="56" t="s">
        <v>169</v>
      </c>
      <c r="C4" s="76">
        <v>2148</v>
      </c>
    </row>
    <row r="6" spans="2:18" ht="26.25" customHeight="1">
      <c r="B6" s="169" t="s">
        <v>210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2" t="s">
        <v>104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205</v>
      </c>
      <c r="L7" s="30" t="s">
        <v>220</v>
      </c>
      <c r="M7" s="30" t="s">
        <v>206</v>
      </c>
      <c r="N7" s="30" t="s">
        <v>49</v>
      </c>
      <c r="O7" s="30" t="s">
        <v>170</v>
      </c>
      <c r="P7" s="31" t="s">
        <v>172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229</v>
      </c>
      <c r="M8" s="32" t="s">
        <v>223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5"/>
    </row>
    <row r="11" spans="2:18" ht="20.25" customHeight="1">
      <c r="B11" s="94" t="s">
        <v>233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8">
      <c r="B12" s="94" t="s">
        <v>100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8">
      <c r="B13" s="94" t="s">
        <v>218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2:18">
      <c r="B14" s="94" t="s">
        <v>228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8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6" spans="2:18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23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</row>
    <row r="18" spans="2:23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23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23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23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23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23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</row>
    <row r="24" spans="2:23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</row>
    <row r="25" spans="2:23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23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23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23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23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23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</row>
    <row r="31" spans="2:23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2"/>
      <c r="R31" s="2"/>
      <c r="S31" s="2"/>
      <c r="T31" s="2"/>
      <c r="U31" s="2"/>
      <c r="V31" s="2"/>
      <c r="W31" s="2"/>
    </row>
    <row r="32" spans="2:23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2"/>
      <c r="R32" s="2"/>
      <c r="S32" s="2"/>
      <c r="T32" s="2"/>
      <c r="U32" s="2"/>
      <c r="V32" s="2"/>
      <c r="W32" s="2"/>
    </row>
    <row r="33" spans="2:23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2"/>
      <c r="R33" s="2"/>
      <c r="S33" s="2"/>
      <c r="T33" s="2"/>
      <c r="U33" s="2"/>
      <c r="V33" s="2"/>
      <c r="W33" s="2"/>
    </row>
    <row r="34" spans="2:23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2"/>
      <c r="R34" s="2"/>
      <c r="S34" s="2"/>
      <c r="T34" s="2"/>
      <c r="U34" s="2"/>
      <c r="V34" s="2"/>
      <c r="W34" s="2"/>
    </row>
    <row r="35" spans="2:23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2"/>
      <c r="R35" s="2"/>
      <c r="S35" s="2"/>
      <c r="T35" s="2"/>
      <c r="U35" s="2"/>
      <c r="V35" s="2"/>
      <c r="W35" s="2"/>
    </row>
    <row r="36" spans="2:23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2"/>
      <c r="R36" s="2"/>
      <c r="S36" s="2"/>
      <c r="T36" s="2"/>
      <c r="U36" s="2"/>
      <c r="V36" s="2"/>
      <c r="W36" s="2"/>
    </row>
    <row r="37" spans="2:23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2"/>
      <c r="R37" s="2"/>
      <c r="S37" s="2"/>
      <c r="T37" s="2"/>
      <c r="U37" s="2"/>
      <c r="V37" s="2"/>
      <c r="W37" s="2"/>
    </row>
    <row r="38" spans="2:23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2"/>
      <c r="R38" s="2"/>
      <c r="S38" s="2"/>
      <c r="T38" s="2"/>
      <c r="U38" s="2"/>
      <c r="V38" s="2"/>
      <c r="W38" s="2"/>
    </row>
    <row r="39" spans="2:23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2"/>
      <c r="R39" s="2"/>
      <c r="S39" s="2"/>
      <c r="T39" s="2"/>
      <c r="U39" s="2"/>
      <c r="V39" s="2"/>
      <c r="W39" s="2"/>
    </row>
    <row r="40" spans="2:23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2"/>
      <c r="R40" s="2"/>
      <c r="S40" s="2"/>
      <c r="T40" s="2"/>
      <c r="U40" s="2"/>
      <c r="V40" s="2"/>
      <c r="W40" s="2"/>
    </row>
    <row r="41" spans="2:23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2"/>
      <c r="R41" s="2"/>
      <c r="S41" s="2"/>
      <c r="T41" s="2"/>
      <c r="U41" s="2"/>
      <c r="V41" s="2"/>
      <c r="W41" s="2"/>
    </row>
    <row r="42" spans="2:23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2"/>
      <c r="R42" s="2"/>
      <c r="S42" s="2"/>
      <c r="T42" s="2"/>
      <c r="U42" s="2"/>
      <c r="V42" s="2"/>
      <c r="W42" s="2"/>
    </row>
    <row r="43" spans="2:23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23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</row>
    <row r="45" spans="2:23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</row>
    <row r="46" spans="2:23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23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23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</row>
    <row r="52" spans="2:16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</row>
    <row r="53" spans="2:16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</row>
    <row r="59" spans="2:16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</row>
    <row r="60" spans="2:16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</row>
    <row r="63" spans="2:16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</row>
    <row r="66" spans="2:16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</row>
    <row r="67" spans="2:16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</row>
    <row r="73" spans="2:16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</row>
    <row r="74" spans="2:16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</row>
    <row r="80" spans="2:16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</row>
    <row r="81" spans="2:16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</row>
    <row r="87" spans="2:16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</row>
    <row r="88" spans="2:16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</row>
    <row r="94" spans="2:16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</row>
    <row r="95" spans="2:16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</row>
    <row r="97" spans="2:16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</row>
    <row r="101" spans="2:16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</row>
    <row r="102" spans="2:16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spans="2:16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</row>
    <row r="109" spans="2:16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topLeftCell="A10" zoomScale="85" zoomScaleNormal="85" workbookViewId="0">
      <selection activeCell="Q11" sqref="Q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167</v>
      </c>
      <c r="C1" s="76" t="s" vm="1">
        <v>234</v>
      </c>
    </row>
    <row r="2" spans="2:52">
      <c r="B2" s="56" t="s">
        <v>166</v>
      </c>
      <c r="C2" s="76" t="s">
        <v>235</v>
      </c>
    </row>
    <row r="3" spans="2:52">
      <c r="B3" s="56" t="s">
        <v>168</v>
      </c>
      <c r="C3" s="76" t="s">
        <v>236</v>
      </c>
    </row>
    <row r="4" spans="2:52">
      <c r="B4" s="56" t="s">
        <v>169</v>
      </c>
      <c r="C4" s="76">
        <v>2148</v>
      </c>
    </row>
    <row r="6" spans="2:52" ht="21.75" customHeight="1">
      <c r="B6" s="160" t="s">
        <v>197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2" ht="27.75" customHeight="1">
      <c r="B7" s="163" t="s">
        <v>74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  <c r="AT7" s="3"/>
      <c r="AU7" s="3"/>
    </row>
    <row r="8" spans="2:52" s="3" customFormat="1" ht="55.5" customHeight="1">
      <c r="B8" s="22" t="s">
        <v>103</v>
      </c>
      <c r="C8" s="30" t="s">
        <v>39</v>
      </c>
      <c r="D8" s="30" t="s">
        <v>107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220</v>
      </c>
      <c r="M8" s="30" t="s">
        <v>219</v>
      </c>
      <c r="N8" s="30" t="s">
        <v>50</v>
      </c>
      <c r="O8" s="30" t="s">
        <v>222</v>
      </c>
      <c r="P8" s="30" t="s">
        <v>170</v>
      </c>
      <c r="Q8" s="71" t="s">
        <v>172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229</v>
      </c>
      <c r="M9" s="32"/>
      <c r="N9" s="32" t="s">
        <v>230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2" t="s">
        <v>28</v>
      </c>
      <c r="C11" s="113"/>
      <c r="D11" s="113"/>
      <c r="E11" s="113"/>
      <c r="F11" s="113"/>
      <c r="G11" s="113"/>
      <c r="H11" s="114">
        <v>4.8409260962081344</v>
      </c>
      <c r="I11" s="113"/>
      <c r="J11" s="113"/>
      <c r="K11" s="115">
        <v>6.5942503090367054E-3</v>
      </c>
      <c r="L11" s="114"/>
      <c r="M11" s="116"/>
      <c r="N11" s="114">
        <v>1241.7295200000001</v>
      </c>
      <c r="O11" s="113"/>
      <c r="P11" s="115">
        <v>1</v>
      </c>
      <c r="Q11" s="115">
        <f>N11/'סכום נכסי הקרן'!$C$42</f>
        <v>0.42944209493868513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09" t="s">
        <v>217</v>
      </c>
      <c r="C12" s="117"/>
      <c r="D12" s="117"/>
      <c r="E12" s="117"/>
      <c r="F12" s="117"/>
      <c r="G12" s="117"/>
      <c r="H12" s="118">
        <v>4.8409260962081344</v>
      </c>
      <c r="I12" s="117"/>
      <c r="J12" s="117"/>
      <c r="K12" s="119">
        <v>6.5942503090367054E-3</v>
      </c>
      <c r="L12" s="118"/>
      <c r="M12" s="120"/>
      <c r="N12" s="118">
        <v>1241.7295200000001</v>
      </c>
      <c r="O12" s="117"/>
      <c r="P12" s="119">
        <v>1</v>
      </c>
      <c r="Q12" s="119">
        <f>N12/'סכום נכסי הקרן'!$C$42</f>
        <v>0.42944209493868513</v>
      </c>
      <c r="AV12" s="4"/>
    </row>
    <row r="13" spans="2:52">
      <c r="B13" s="109" t="s">
        <v>27</v>
      </c>
      <c r="C13" s="117"/>
      <c r="D13" s="117"/>
      <c r="E13" s="117"/>
      <c r="F13" s="117"/>
      <c r="G13" s="117"/>
      <c r="H13" s="118">
        <v>5.3216608383261947</v>
      </c>
      <c r="I13" s="117"/>
      <c r="J13" s="117"/>
      <c r="K13" s="119">
        <v>3.9228756726040412E-3</v>
      </c>
      <c r="L13" s="118"/>
      <c r="M13" s="120"/>
      <c r="N13" s="118">
        <v>576.64499000000001</v>
      </c>
      <c r="O13" s="117"/>
      <c r="P13" s="119">
        <v>0.46438856507172349</v>
      </c>
      <c r="Q13" s="119">
        <f>N13/'סכום נכסי הקרן'!$C$42</f>
        <v>0.19942799824997082</v>
      </c>
    </row>
    <row r="14" spans="2:52">
      <c r="B14" s="110" t="s">
        <v>26</v>
      </c>
      <c r="C14" s="78"/>
      <c r="D14" s="78"/>
      <c r="E14" s="78"/>
      <c r="F14" s="78"/>
      <c r="G14" s="78"/>
      <c r="H14" s="86">
        <v>5.3216608383261947</v>
      </c>
      <c r="I14" s="78"/>
      <c r="J14" s="78"/>
      <c r="K14" s="87">
        <v>3.9228756726040412E-3</v>
      </c>
      <c r="L14" s="86"/>
      <c r="M14" s="88"/>
      <c r="N14" s="86">
        <v>576.64499000000001</v>
      </c>
      <c r="O14" s="78"/>
      <c r="P14" s="87">
        <v>0.46438856507172349</v>
      </c>
      <c r="Q14" s="87">
        <f>N14/'סכום נכסי הקרן'!$C$42</f>
        <v>0.19942799824997082</v>
      </c>
    </row>
    <row r="15" spans="2:52">
      <c r="B15" s="81" t="s">
        <v>237</v>
      </c>
      <c r="C15" s="80" t="s">
        <v>238</v>
      </c>
      <c r="D15" s="92" t="s">
        <v>108</v>
      </c>
      <c r="E15" s="80" t="s">
        <v>239</v>
      </c>
      <c r="F15" s="80"/>
      <c r="G15" s="80"/>
      <c r="H15" s="89">
        <v>3.75</v>
      </c>
      <c r="I15" s="92" t="s">
        <v>152</v>
      </c>
      <c r="J15" s="93">
        <v>0.04</v>
      </c>
      <c r="K15" s="90">
        <v>1E-4</v>
      </c>
      <c r="L15" s="89">
        <v>70375</v>
      </c>
      <c r="M15" s="91">
        <v>155.85</v>
      </c>
      <c r="N15" s="89">
        <v>109.67944</v>
      </c>
      <c r="O15" s="90">
        <v>4.5263618206734882E-6</v>
      </c>
      <c r="P15" s="90">
        <v>8.8327963725948935E-2</v>
      </c>
      <c r="Q15" s="90">
        <f>N15/'סכום נכסי הקרן'!$C$42</f>
        <v>3.79317457841397E-2</v>
      </c>
    </row>
    <row r="16" spans="2:52" ht="20.25">
      <c r="B16" s="81" t="s">
        <v>240</v>
      </c>
      <c r="C16" s="80" t="s">
        <v>241</v>
      </c>
      <c r="D16" s="92" t="s">
        <v>108</v>
      </c>
      <c r="E16" s="80" t="s">
        <v>239</v>
      </c>
      <c r="F16" s="80"/>
      <c r="G16" s="80"/>
      <c r="H16" s="89">
        <v>6.2299999999999995</v>
      </c>
      <c r="I16" s="92" t="s">
        <v>152</v>
      </c>
      <c r="J16" s="93">
        <v>0.04</v>
      </c>
      <c r="K16" s="90">
        <v>3.9000000000000003E-3</v>
      </c>
      <c r="L16" s="89">
        <v>313</v>
      </c>
      <c r="M16" s="91">
        <v>158.44999999999999</v>
      </c>
      <c r="N16" s="89">
        <v>0.49592999999999998</v>
      </c>
      <c r="O16" s="90">
        <v>2.9605684442751969E-8</v>
      </c>
      <c r="P16" s="90">
        <v>3.993864944114399E-4</v>
      </c>
      <c r="Q16" s="90">
        <f>N16/'סכום נכסי הקרן'!$C$42</f>
        <v>1.7151337285026619E-4</v>
      </c>
      <c r="AT16" s="4"/>
    </row>
    <row r="17" spans="2:47" ht="20.25">
      <c r="B17" s="81" t="s">
        <v>242</v>
      </c>
      <c r="C17" s="80" t="s">
        <v>243</v>
      </c>
      <c r="D17" s="92" t="s">
        <v>108</v>
      </c>
      <c r="E17" s="80" t="s">
        <v>239</v>
      </c>
      <c r="F17" s="80"/>
      <c r="G17" s="80"/>
      <c r="H17" s="89">
        <v>14.6</v>
      </c>
      <c r="I17" s="92" t="s">
        <v>152</v>
      </c>
      <c r="J17" s="93">
        <v>0.04</v>
      </c>
      <c r="K17" s="90">
        <v>1.2699999999999999E-2</v>
      </c>
      <c r="L17" s="89">
        <v>21000</v>
      </c>
      <c r="M17" s="91">
        <v>172.72</v>
      </c>
      <c r="N17" s="89">
        <v>36.271180000000001</v>
      </c>
      <c r="O17" s="90">
        <v>1.294569963276749E-6</v>
      </c>
      <c r="P17" s="90">
        <v>2.921020996585472E-2</v>
      </c>
      <c r="Q17" s="90">
        <f>N17/'סכום נכסי הקרן'!$C$42</f>
        <v>1.2544093761335508E-2</v>
      </c>
      <c r="AU17" s="4"/>
    </row>
    <row r="18" spans="2:47">
      <c r="B18" s="81" t="s">
        <v>244</v>
      </c>
      <c r="C18" s="80" t="s">
        <v>245</v>
      </c>
      <c r="D18" s="92" t="s">
        <v>108</v>
      </c>
      <c r="E18" s="80" t="s">
        <v>239</v>
      </c>
      <c r="F18" s="80"/>
      <c r="G18" s="80"/>
      <c r="H18" s="89">
        <v>18.37</v>
      </c>
      <c r="I18" s="92" t="s">
        <v>152</v>
      </c>
      <c r="J18" s="93">
        <v>2.75E-2</v>
      </c>
      <c r="K18" s="90">
        <v>1.54E-2</v>
      </c>
      <c r="L18" s="89">
        <v>48075</v>
      </c>
      <c r="M18" s="91">
        <v>134.88999999999999</v>
      </c>
      <c r="N18" s="89">
        <v>64.84836</v>
      </c>
      <c r="O18" s="90">
        <v>2.719933112559064E-6</v>
      </c>
      <c r="P18" s="90">
        <v>5.2224223516889566E-2</v>
      </c>
      <c r="Q18" s="90">
        <f>N18/'סכום נכסי הקרן'!$C$42</f>
        <v>2.24272799536392E-2</v>
      </c>
      <c r="AT18" s="3"/>
    </row>
    <row r="19" spans="2:47">
      <c r="B19" s="81" t="s">
        <v>246</v>
      </c>
      <c r="C19" s="80" t="s">
        <v>247</v>
      </c>
      <c r="D19" s="92" t="s">
        <v>108</v>
      </c>
      <c r="E19" s="80" t="s">
        <v>239</v>
      </c>
      <c r="F19" s="80"/>
      <c r="G19" s="80"/>
      <c r="H19" s="89">
        <v>2.25</v>
      </c>
      <c r="I19" s="92" t="s">
        <v>152</v>
      </c>
      <c r="J19" s="93">
        <v>0.03</v>
      </c>
      <c r="K19" s="90">
        <v>-1.0000000000000002E-3</v>
      </c>
      <c r="L19" s="89">
        <v>116073</v>
      </c>
      <c r="M19" s="91">
        <v>119.79</v>
      </c>
      <c r="N19" s="89">
        <v>139.04386</v>
      </c>
      <c r="O19" s="90">
        <v>7.5714963458869155E-6</v>
      </c>
      <c r="P19" s="90">
        <v>0.11197596397643828</v>
      </c>
      <c r="Q19" s="90">
        <f>N19/'סכום נכסי הקרן'!$C$42</f>
        <v>4.8087192552820388E-2</v>
      </c>
      <c r="AU19" s="3"/>
    </row>
    <row r="20" spans="2:47">
      <c r="B20" s="81" t="s">
        <v>248</v>
      </c>
      <c r="C20" s="80" t="s">
        <v>249</v>
      </c>
      <c r="D20" s="92" t="s">
        <v>108</v>
      </c>
      <c r="E20" s="80" t="s">
        <v>239</v>
      </c>
      <c r="F20" s="80"/>
      <c r="G20" s="80"/>
      <c r="H20" s="89">
        <v>3.33</v>
      </c>
      <c r="I20" s="92" t="s">
        <v>152</v>
      </c>
      <c r="J20" s="93">
        <v>1E-3</v>
      </c>
      <c r="K20" s="90">
        <v>-2.0000000000000001E-4</v>
      </c>
      <c r="L20" s="89">
        <v>17742</v>
      </c>
      <c r="M20" s="91">
        <v>100.85</v>
      </c>
      <c r="N20" s="89">
        <v>17.89282</v>
      </c>
      <c r="O20" s="90">
        <v>1.4284898787925292E-6</v>
      </c>
      <c r="P20" s="90">
        <v>1.4409595416560604E-2</v>
      </c>
      <c r="Q20" s="90">
        <f>N20/'סכום נכסי הקרן'!$C$42</f>
        <v>6.1880868429066609E-3</v>
      </c>
    </row>
    <row r="21" spans="2:47">
      <c r="B21" s="81" t="s">
        <v>250</v>
      </c>
      <c r="C21" s="80" t="s">
        <v>251</v>
      </c>
      <c r="D21" s="92" t="s">
        <v>108</v>
      </c>
      <c r="E21" s="80" t="s">
        <v>239</v>
      </c>
      <c r="F21" s="80"/>
      <c r="G21" s="80"/>
      <c r="H21" s="89">
        <v>8.08</v>
      </c>
      <c r="I21" s="92" t="s">
        <v>152</v>
      </c>
      <c r="J21" s="93">
        <v>7.4999999999999997E-3</v>
      </c>
      <c r="K21" s="90">
        <v>5.7999999999999996E-3</v>
      </c>
      <c r="L21" s="89">
        <v>39</v>
      </c>
      <c r="M21" s="91">
        <v>101.88</v>
      </c>
      <c r="N21" s="89">
        <v>3.9729999999999994E-2</v>
      </c>
      <c r="O21" s="90">
        <v>2.9379115336078999E-9</v>
      </c>
      <c r="P21" s="90">
        <v>3.1995695809824988E-5</v>
      </c>
      <c r="Q21" s="90">
        <f>N21/'סכום נכסי הקרן'!$C$42</f>
        <v>1.3740298637592151E-5</v>
      </c>
    </row>
    <row r="22" spans="2:47">
      <c r="B22" s="81" t="s">
        <v>252</v>
      </c>
      <c r="C22" s="80" t="s">
        <v>253</v>
      </c>
      <c r="D22" s="92" t="s">
        <v>108</v>
      </c>
      <c r="E22" s="80" t="s">
        <v>239</v>
      </c>
      <c r="F22" s="80"/>
      <c r="G22" s="80"/>
      <c r="H22" s="89">
        <v>0.83</v>
      </c>
      <c r="I22" s="92" t="s">
        <v>152</v>
      </c>
      <c r="J22" s="93">
        <v>3.5000000000000003E-2</v>
      </c>
      <c r="K22" s="90">
        <v>7.3000000000000001E-3</v>
      </c>
      <c r="L22" s="89">
        <v>94968</v>
      </c>
      <c r="M22" s="91">
        <v>120.31</v>
      </c>
      <c r="N22" s="89">
        <v>114.25602000000001</v>
      </c>
      <c r="O22" s="90">
        <v>4.8268186681511849E-6</v>
      </c>
      <c r="P22" s="90">
        <v>9.20136133994785E-2</v>
      </c>
      <c r="Q22" s="90">
        <f>N22/'סכום נכסי הקרן'!$C$42</f>
        <v>3.9514518901150313E-2</v>
      </c>
    </row>
    <row r="23" spans="2:47">
      <c r="B23" s="81" t="s">
        <v>254</v>
      </c>
      <c r="C23" s="80" t="s">
        <v>255</v>
      </c>
      <c r="D23" s="92" t="s">
        <v>108</v>
      </c>
      <c r="E23" s="80" t="s">
        <v>239</v>
      </c>
      <c r="F23" s="80"/>
      <c r="G23" s="80"/>
      <c r="H23" s="89">
        <v>24.070000000000004</v>
      </c>
      <c r="I23" s="92" t="s">
        <v>152</v>
      </c>
      <c r="J23" s="93">
        <v>0.01</v>
      </c>
      <c r="K23" s="90">
        <v>1.7599999999999998E-2</v>
      </c>
      <c r="L23" s="89">
        <v>295</v>
      </c>
      <c r="M23" s="91">
        <v>83.75</v>
      </c>
      <c r="N23" s="89">
        <v>0.24706</v>
      </c>
      <c r="O23" s="90">
        <v>3.8259367384602615E-8</v>
      </c>
      <c r="P23" s="90">
        <v>1.9896442503839322E-4</v>
      </c>
      <c r="Q23" s="90">
        <f>N23/'סכום נכסי הקרן'!$C$42</f>
        <v>8.5443699506758549E-5</v>
      </c>
    </row>
    <row r="24" spans="2:47">
      <c r="B24" s="81" t="s">
        <v>256</v>
      </c>
      <c r="C24" s="80" t="s">
        <v>257</v>
      </c>
      <c r="D24" s="92" t="s">
        <v>108</v>
      </c>
      <c r="E24" s="80" t="s">
        <v>239</v>
      </c>
      <c r="F24" s="80"/>
      <c r="G24" s="80"/>
      <c r="H24" s="89">
        <v>4.9000000000000004</v>
      </c>
      <c r="I24" s="92" t="s">
        <v>152</v>
      </c>
      <c r="J24" s="93">
        <v>2.75E-2</v>
      </c>
      <c r="K24" s="90">
        <v>1E-3</v>
      </c>
      <c r="L24" s="89">
        <v>78474</v>
      </c>
      <c r="M24" s="91">
        <v>119.62</v>
      </c>
      <c r="N24" s="89">
        <v>93.870589999999993</v>
      </c>
      <c r="O24" s="90">
        <v>4.8390128251044095E-6</v>
      </c>
      <c r="P24" s="90">
        <v>7.5596648455293222E-2</v>
      </c>
      <c r="Q24" s="90">
        <f>N24/'סכום נכסי הקרן'!$C$42</f>
        <v>3.2464383082984431E-2</v>
      </c>
    </row>
    <row r="25" spans="2:47">
      <c r="B25" s="82"/>
      <c r="C25" s="80"/>
      <c r="D25" s="80"/>
      <c r="E25" s="80"/>
      <c r="F25" s="80"/>
      <c r="G25" s="80"/>
      <c r="H25" s="80"/>
      <c r="I25" s="80"/>
      <c r="J25" s="80"/>
      <c r="K25" s="90"/>
      <c r="L25" s="89"/>
      <c r="M25" s="91"/>
      <c r="N25" s="80"/>
      <c r="O25" s="80"/>
      <c r="P25" s="90"/>
      <c r="Q25" s="80"/>
    </row>
    <row r="26" spans="2:47">
      <c r="B26" s="109" t="s">
        <v>40</v>
      </c>
      <c r="C26" s="117"/>
      <c r="D26" s="117"/>
      <c r="E26" s="117"/>
      <c r="F26" s="117"/>
      <c r="G26" s="117"/>
      <c r="H26" s="118">
        <v>4.4241170019395888</v>
      </c>
      <c r="I26" s="117"/>
      <c r="J26" s="117"/>
      <c r="K26" s="119">
        <v>8.9103992059475518E-3</v>
      </c>
      <c r="L26" s="118"/>
      <c r="M26" s="120"/>
      <c r="N26" s="118">
        <v>665.08452999999997</v>
      </c>
      <c r="O26" s="117"/>
      <c r="P26" s="119">
        <v>0.53561143492827645</v>
      </c>
      <c r="Q26" s="119">
        <f>N26/'סכום נכסי הקרן'!$C$42</f>
        <v>0.23001409668871425</v>
      </c>
    </row>
    <row r="27" spans="2:47">
      <c r="B27" s="109" t="s">
        <v>23</v>
      </c>
      <c r="C27" s="117"/>
      <c r="D27" s="117"/>
      <c r="E27" s="117"/>
      <c r="F27" s="117"/>
      <c r="G27" s="117"/>
      <c r="H27" s="118">
        <v>0.61</v>
      </c>
      <c r="I27" s="117"/>
      <c r="J27" s="117"/>
      <c r="K27" s="119">
        <v>1.2999999999999997E-3</v>
      </c>
      <c r="L27" s="118"/>
      <c r="M27" s="120"/>
      <c r="N27" s="118">
        <v>80.790320000000008</v>
      </c>
      <c r="O27" s="117"/>
      <c r="P27" s="119">
        <v>6.5062736045769454E-2</v>
      </c>
      <c r="Q27" s="119">
        <f>N27/'סכום נכסי הקרן'!$C$42</f>
        <v>2.7940677669937936E-2</v>
      </c>
    </row>
    <row r="28" spans="2:47">
      <c r="B28" s="81" t="s">
        <v>258</v>
      </c>
      <c r="C28" s="80" t="s">
        <v>259</v>
      </c>
      <c r="D28" s="92" t="s">
        <v>108</v>
      </c>
      <c r="E28" s="80" t="s">
        <v>239</v>
      </c>
      <c r="F28" s="80"/>
      <c r="G28" s="80"/>
      <c r="H28" s="89">
        <v>0.61</v>
      </c>
      <c r="I28" s="92" t="s">
        <v>152</v>
      </c>
      <c r="J28" s="93">
        <v>0</v>
      </c>
      <c r="K28" s="90">
        <v>1.2999999999999997E-3</v>
      </c>
      <c r="L28" s="89">
        <v>80855</v>
      </c>
      <c r="M28" s="91">
        <v>99.92</v>
      </c>
      <c r="N28" s="89">
        <v>80.790320000000008</v>
      </c>
      <c r="O28" s="90">
        <v>1.1550714285714285E-5</v>
      </c>
      <c r="P28" s="90">
        <v>6.5062736045769454E-2</v>
      </c>
      <c r="Q28" s="90">
        <f>N28/'סכום נכסי הקרן'!$C$42</f>
        <v>2.7940677669937936E-2</v>
      </c>
    </row>
    <row r="29" spans="2:47">
      <c r="B29" s="82"/>
      <c r="C29" s="80"/>
      <c r="D29" s="80"/>
      <c r="E29" s="80"/>
      <c r="F29" s="80"/>
      <c r="G29" s="80"/>
      <c r="H29" s="80"/>
      <c r="I29" s="80"/>
      <c r="J29" s="80"/>
      <c r="K29" s="90"/>
      <c r="L29" s="89"/>
      <c r="M29" s="91"/>
      <c r="N29" s="80"/>
      <c r="O29" s="80"/>
      <c r="P29" s="90"/>
      <c r="Q29" s="80"/>
    </row>
    <row r="30" spans="2:47">
      <c r="B30" s="110" t="s">
        <v>24</v>
      </c>
      <c r="C30" s="78"/>
      <c r="D30" s="78"/>
      <c r="E30" s="78"/>
      <c r="F30" s="78"/>
      <c r="G30" s="78"/>
      <c r="H30" s="86">
        <v>2.92</v>
      </c>
      <c r="I30" s="78"/>
      <c r="J30" s="78"/>
      <c r="K30" s="87">
        <v>2.1999999999999997E-3</v>
      </c>
      <c r="L30" s="86"/>
      <c r="M30" s="88"/>
      <c r="N30" s="86">
        <v>9.428370000000001</v>
      </c>
      <c r="O30" s="78"/>
      <c r="P30" s="87">
        <v>7.592933765478975E-3</v>
      </c>
      <c r="Q30" s="87">
        <f>N30/'סכום נכסי הקרן'!$C$42</f>
        <v>3.26072538297797E-3</v>
      </c>
    </row>
    <row r="31" spans="2:47">
      <c r="B31" s="81" t="s">
        <v>260</v>
      </c>
      <c r="C31" s="80" t="s">
        <v>261</v>
      </c>
      <c r="D31" s="92" t="s">
        <v>108</v>
      </c>
      <c r="E31" s="80" t="s">
        <v>239</v>
      </c>
      <c r="F31" s="80"/>
      <c r="G31" s="80"/>
      <c r="H31" s="89">
        <v>2.92</v>
      </c>
      <c r="I31" s="92" t="s">
        <v>152</v>
      </c>
      <c r="J31" s="93">
        <v>1.1000000000000001E-3</v>
      </c>
      <c r="K31" s="90">
        <v>2.1999999999999997E-3</v>
      </c>
      <c r="L31" s="89">
        <v>9452</v>
      </c>
      <c r="M31" s="91">
        <v>99.75</v>
      </c>
      <c r="N31" s="89">
        <v>9.428370000000001</v>
      </c>
      <c r="O31" s="90">
        <v>5.13032752544635E-7</v>
      </c>
      <c r="P31" s="90">
        <v>7.592933765478975E-3</v>
      </c>
      <c r="Q31" s="90">
        <f>N31/'סכום נכסי הקרן'!$C$42</f>
        <v>3.26072538297797E-3</v>
      </c>
    </row>
    <row r="32" spans="2:47">
      <c r="B32" s="82"/>
      <c r="C32" s="80"/>
      <c r="D32" s="80"/>
      <c r="E32" s="80"/>
      <c r="F32" s="80"/>
      <c r="G32" s="80"/>
      <c r="H32" s="80"/>
      <c r="I32" s="80"/>
      <c r="J32" s="80"/>
      <c r="K32" s="90"/>
      <c r="L32" s="89"/>
      <c r="M32" s="91"/>
      <c r="N32" s="80"/>
      <c r="O32" s="80"/>
      <c r="P32" s="90"/>
      <c r="Q32" s="80"/>
    </row>
    <row r="33" spans="2:17">
      <c r="B33" s="110" t="s">
        <v>25</v>
      </c>
      <c r="C33" s="78"/>
      <c r="D33" s="78"/>
      <c r="E33" s="78"/>
      <c r="F33" s="78"/>
      <c r="G33" s="78"/>
      <c r="H33" s="86">
        <v>4.9848132240732905</v>
      </c>
      <c r="I33" s="78"/>
      <c r="J33" s="78"/>
      <c r="K33" s="87">
        <v>1.0090004370411019E-2</v>
      </c>
      <c r="L33" s="86"/>
      <c r="M33" s="88"/>
      <c r="N33" s="86">
        <v>574.86583999999993</v>
      </c>
      <c r="O33" s="78"/>
      <c r="P33" s="87">
        <v>0.46295576511702796</v>
      </c>
      <c r="Q33" s="87">
        <f>N33/'סכום נכסי הקרן'!$C$42</f>
        <v>0.19881269363579832</v>
      </c>
    </row>
    <row r="34" spans="2:17">
      <c r="B34" s="81" t="s">
        <v>262</v>
      </c>
      <c r="C34" s="80" t="s">
        <v>263</v>
      </c>
      <c r="D34" s="92" t="s">
        <v>108</v>
      </c>
      <c r="E34" s="80" t="s">
        <v>239</v>
      </c>
      <c r="F34" s="80"/>
      <c r="G34" s="80"/>
      <c r="H34" s="89">
        <v>7.4499999999999993</v>
      </c>
      <c r="I34" s="92" t="s">
        <v>152</v>
      </c>
      <c r="J34" s="93">
        <v>6.25E-2</v>
      </c>
      <c r="K34" s="90">
        <v>1.9199999999999998E-2</v>
      </c>
      <c r="L34" s="89">
        <v>9</v>
      </c>
      <c r="M34" s="91">
        <v>140.86000000000001</v>
      </c>
      <c r="N34" s="89">
        <v>1.2670000000000001E-2</v>
      </c>
      <c r="O34" s="90">
        <v>5.2448606921292998E-10</v>
      </c>
      <c r="P34" s="90">
        <v>1.0203510342574444E-5</v>
      </c>
      <c r="Q34" s="90">
        <f>N34/'סכום נכסי הקרן'!$C$42</f>
        <v>4.3818168572437098E-6</v>
      </c>
    </row>
    <row r="35" spans="2:17">
      <c r="B35" s="81" t="s">
        <v>264</v>
      </c>
      <c r="C35" s="80" t="s">
        <v>265</v>
      </c>
      <c r="D35" s="92" t="s">
        <v>108</v>
      </c>
      <c r="E35" s="80" t="s">
        <v>239</v>
      </c>
      <c r="F35" s="80"/>
      <c r="G35" s="80"/>
      <c r="H35" s="89">
        <v>6.1000000000000005</v>
      </c>
      <c r="I35" s="92" t="s">
        <v>152</v>
      </c>
      <c r="J35" s="93">
        <v>3.7499999999999999E-2</v>
      </c>
      <c r="K35" s="90">
        <v>1.4599999999999997E-2</v>
      </c>
      <c r="L35" s="89">
        <v>112472</v>
      </c>
      <c r="M35" s="91">
        <v>115.55</v>
      </c>
      <c r="N35" s="89">
        <v>129.9614</v>
      </c>
      <c r="O35" s="90">
        <v>7.3695194964781966E-6</v>
      </c>
      <c r="P35" s="90">
        <v>0.10466160134455045</v>
      </c>
      <c r="Q35" s="90">
        <f>N35/'סכום נכסי הקרן'!$C$42</f>
        <v>4.4946097341041248E-2</v>
      </c>
    </row>
    <row r="36" spans="2:17">
      <c r="B36" s="81" t="s">
        <v>266</v>
      </c>
      <c r="C36" s="80" t="s">
        <v>267</v>
      </c>
      <c r="D36" s="92" t="s">
        <v>108</v>
      </c>
      <c r="E36" s="80" t="s">
        <v>239</v>
      </c>
      <c r="F36" s="80"/>
      <c r="G36" s="80"/>
      <c r="H36" s="89">
        <v>18.61</v>
      </c>
      <c r="I36" s="92" t="s">
        <v>152</v>
      </c>
      <c r="J36" s="93">
        <v>3.7499999999999999E-2</v>
      </c>
      <c r="K36" s="90">
        <v>3.4200000000000001E-2</v>
      </c>
      <c r="L36" s="89">
        <v>7000</v>
      </c>
      <c r="M36" s="91">
        <v>107</v>
      </c>
      <c r="N36" s="89">
        <v>7.49</v>
      </c>
      <c r="O36" s="90">
        <v>4.9454237168391676E-6</v>
      </c>
      <c r="P36" s="90">
        <v>6.0319094290357204E-3</v>
      </c>
      <c r="Q36" s="90">
        <f>N36/'סכום נכסי הקרן'!$C$42</f>
        <v>2.5903558216855077E-3</v>
      </c>
    </row>
    <row r="37" spans="2:17">
      <c r="B37" s="81" t="s">
        <v>268</v>
      </c>
      <c r="C37" s="80" t="s">
        <v>269</v>
      </c>
      <c r="D37" s="92" t="s">
        <v>108</v>
      </c>
      <c r="E37" s="80" t="s">
        <v>239</v>
      </c>
      <c r="F37" s="80"/>
      <c r="G37" s="80"/>
      <c r="H37" s="89">
        <v>1.9</v>
      </c>
      <c r="I37" s="92" t="s">
        <v>152</v>
      </c>
      <c r="J37" s="93">
        <v>2.2499999999999999E-2</v>
      </c>
      <c r="K37" s="90">
        <v>2.5999999999999999E-3</v>
      </c>
      <c r="L37" s="89">
        <v>15300</v>
      </c>
      <c r="M37" s="91">
        <v>103.99</v>
      </c>
      <c r="N37" s="89">
        <v>15.91047</v>
      </c>
      <c r="O37" s="90">
        <v>8.7864989299135442E-7</v>
      </c>
      <c r="P37" s="90">
        <v>1.2813152738770355E-2</v>
      </c>
      <c r="Q37" s="90">
        <f>N37/'סכום נכסי הקרן'!$C$42</f>
        <v>5.5025071549068922E-3</v>
      </c>
    </row>
    <row r="38" spans="2:17">
      <c r="B38" s="81" t="s">
        <v>270</v>
      </c>
      <c r="C38" s="80" t="s">
        <v>271</v>
      </c>
      <c r="D38" s="92" t="s">
        <v>108</v>
      </c>
      <c r="E38" s="80" t="s">
        <v>239</v>
      </c>
      <c r="F38" s="80"/>
      <c r="G38" s="80"/>
      <c r="H38" s="89">
        <v>1.3299999999999998</v>
      </c>
      <c r="I38" s="92" t="s">
        <v>152</v>
      </c>
      <c r="J38" s="93">
        <v>5.0000000000000001E-3</v>
      </c>
      <c r="K38" s="90">
        <v>1.6000000000000001E-3</v>
      </c>
      <c r="L38" s="89">
        <v>183500</v>
      </c>
      <c r="M38" s="91">
        <v>100.79</v>
      </c>
      <c r="N38" s="89">
        <v>184.94964999999999</v>
      </c>
      <c r="O38" s="90">
        <v>1.2020805492230694E-5</v>
      </c>
      <c r="P38" s="90">
        <v>0.14894519862908628</v>
      </c>
      <c r="Q38" s="90">
        <f>N38/'סכום נכסי הקרן'!$C$42</f>
        <v>6.3963338130333391E-2</v>
      </c>
    </row>
    <row r="39" spans="2:17">
      <c r="B39" s="81" t="s">
        <v>272</v>
      </c>
      <c r="C39" s="80" t="s">
        <v>273</v>
      </c>
      <c r="D39" s="92" t="s">
        <v>108</v>
      </c>
      <c r="E39" s="80" t="s">
        <v>239</v>
      </c>
      <c r="F39" s="80"/>
      <c r="G39" s="80"/>
      <c r="H39" s="89">
        <v>0.59</v>
      </c>
      <c r="I39" s="92" t="s">
        <v>152</v>
      </c>
      <c r="J39" s="93">
        <v>0.04</v>
      </c>
      <c r="K39" s="90">
        <v>1E-3</v>
      </c>
      <c r="L39" s="89">
        <v>31179</v>
      </c>
      <c r="M39" s="91">
        <v>103.94</v>
      </c>
      <c r="N39" s="89">
        <v>32.407449999999997</v>
      </c>
      <c r="O39" s="90">
        <v>1.8591958070271746E-6</v>
      </c>
      <c r="P39" s="90">
        <v>2.6098638614953758E-2</v>
      </c>
      <c r="Q39" s="90">
        <f>N39/'סכום נכסי הקרן'!$C$42</f>
        <v>1.1207854041853404E-2</v>
      </c>
    </row>
    <row r="40" spans="2:17">
      <c r="B40" s="81" t="s">
        <v>274</v>
      </c>
      <c r="C40" s="80" t="s">
        <v>275</v>
      </c>
      <c r="D40" s="92" t="s">
        <v>108</v>
      </c>
      <c r="E40" s="80" t="s">
        <v>239</v>
      </c>
      <c r="F40" s="80"/>
      <c r="G40" s="80"/>
      <c r="H40" s="89">
        <v>4.1500000000000004</v>
      </c>
      <c r="I40" s="92" t="s">
        <v>152</v>
      </c>
      <c r="J40" s="93">
        <v>5.5E-2</v>
      </c>
      <c r="K40" s="90">
        <v>8.8000000000000005E-3</v>
      </c>
      <c r="L40" s="89">
        <v>6242</v>
      </c>
      <c r="M40" s="91">
        <v>122.95</v>
      </c>
      <c r="N40" s="89">
        <v>7.6745400000000004</v>
      </c>
      <c r="O40" s="90">
        <v>3.4760229042998893E-7</v>
      </c>
      <c r="P40" s="90">
        <v>6.1805247249014424E-3</v>
      </c>
      <c r="Q40" s="90">
        <f>N40/'סכום נכסי הקרן'!$C$42</f>
        <v>2.6541774856820156E-3</v>
      </c>
    </row>
    <row r="41" spans="2:17">
      <c r="B41" s="81" t="s">
        <v>276</v>
      </c>
      <c r="C41" s="80" t="s">
        <v>277</v>
      </c>
      <c r="D41" s="92" t="s">
        <v>108</v>
      </c>
      <c r="E41" s="80" t="s">
        <v>239</v>
      </c>
      <c r="F41" s="80"/>
      <c r="G41" s="80"/>
      <c r="H41" s="89">
        <v>15.440000000000001</v>
      </c>
      <c r="I41" s="92" t="s">
        <v>152</v>
      </c>
      <c r="J41" s="93">
        <v>5.5E-2</v>
      </c>
      <c r="K41" s="90">
        <v>3.1800000000000002E-2</v>
      </c>
      <c r="L41" s="89">
        <v>53062</v>
      </c>
      <c r="M41" s="91">
        <v>141.47</v>
      </c>
      <c r="N41" s="89">
        <v>75.066810000000004</v>
      </c>
      <c r="O41" s="90">
        <v>3.0510085715964683E-6</v>
      </c>
      <c r="P41" s="90">
        <v>6.0453431114370217E-2</v>
      </c>
      <c r="Q41" s="90">
        <f>N41/'סכום נכסי הקרן'!$C$42</f>
        <v>2.5961248103986635E-2</v>
      </c>
    </row>
    <row r="42" spans="2:17">
      <c r="B42" s="81" t="s">
        <v>278</v>
      </c>
      <c r="C42" s="80" t="s">
        <v>279</v>
      </c>
      <c r="D42" s="92" t="s">
        <v>108</v>
      </c>
      <c r="E42" s="80" t="s">
        <v>239</v>
      </c>
      <c r="F42" s="80"/>
      <c r="G42" s="80"/>
      <c r="H42" s="89">
        <v>3.7800000000000002</v>
      </c>
      <c r="I42" s="92" t="s">
        <v>152</v>
      </c>
      <c r="J42" s="93">
        <v>0.01</v>
      </c>
      <c r="K42" s="90">
        <v>7.000000000000001E-3</v>
      </c>
      <c r="L42" s="89">
        <v>111075</v>
      </c>
      <c r="M42" s="91">
        <v>101.29</v>
      </c>
      <c r="N42" s="89">
        <v>112.50787</v>
      </c>
      <c r="O42" s="90">
        <v>8.4324591715624142E-6</v>
      </c>
      <c r="P42" s="90">
        <v>9.0605778623995339E-2</v>
      </c>
      <c r="Q42" s="90">
        <f>N42/'סכום נכסי הקרן'!$C$42</f>
        <v>3.8909935385839291E-2</v>
      </c>
    </row>
    <row r="43" spans="2:17">
      <c r="B43" s="81" t="s">
        <v>280</v>
      </c>
      <c r="C43" s="80" t="s">
        <v>281</v>
      </c>
      <c r="D43" s="92" t="s">
        <v>108</v>
      </c>
      <c r="E43" s="80" t="s">
        <v>239</v>
      </c>
      <c r="F43" s="80"/>
      <c r="G43" s="80"/>
      <c r="H43" s="89">
        <v>2.4600000000000004</v>
      </c>
      <c r="I43" s="92" t="s">
        <v>152</v>
      </c>
      <c r="J43" s="93">
        <v>0.05</v>
      </c>
      <c r="K43" s="90">
        <v>3.9000000000000003E-3</v>
      </c>
      <c r="L43" s="89">
        <v>7800</v>
      </c>
      <c r="M43" s="91">
        <v>113.91</v>
      </c>
      <c r="N43" s="89">
        <v>8.8849799999999988</v>
      </c>
      <c r="O43" s="90">
        <v>4.214127375781842E-7</v>
      </c>
      <c r="P43" s="90">
        <v>7.1553263870218677E-3</v>
      </c>
      <c r="Q43" s="90">
        <f>N43/'סכום נכסי הקרן'!$C$42</f>
        <v>3.0727983536127236E-3</v>
      </c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B47" s="94"/>
      <c r="C47" s="95"/>
      <c r="D47" s="95"/>
    </row>
    <row r="48" spans="2:17">
      <c r="B48" s="94"/>
      <c r="C48" s="95"/>
      <c r="D48" s="95"/>
    </row>
    <row r="49" spans="2:4">
      <c r="B49" s="166"/>
      <c r="C49" s="166"/>
      <c r="D49" s="166"/>
    </row>
    <row r="50" spans="2:4">
      <c r="B50" s="94" t="s">
        <v>233</v>
      </c>
      <c r="C50" s="1"/>
      <c r="D50" s="1"/>
    </row>
    <row r="51" spans="2:4">
      <c r="B51" s="94" t="s">
        <v>100</v>
      </c>
      <c r="C51" s="1"/>
      <c r="D51" s="1"/>
    </row>
    <row r="52" spans="2:4">
      <c r="B52" s="94" t="s">
        <v>218</v>
      </c>
      <c r="C52" s="1"/>
      <c r="D52" s="1"/>
    </row>
    <row r="53" spans="2:4">
      <c r="B53" s="94" t="s">
        <v>228</v>
      </c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9:D49"/>
  </mergeCells>
  <phoneticPr fontId="4" type="noConversion"/>
  <dataValidations count="1">
    <dataValidation allowBlank="1" showInputMessage="1" showErrorMessage="1" sqref="A1:A1048576 C5:C29 B47:B49 B1:B30 D1:D29 E1:AF1048576 AJ1:XFD1048576 AG1:AI27 AG31:AI1048576 C47:D48 B31:D46 C50:D1048576 B52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167</v>
      </c>
      <c r="C1" s="76" t="s" vm="1">
        <v>234</v>
      </c>
    </row>
    <row r="2" spans="2:67">
      <c r="B2" s="56" t="s">
        <v>166</v>
      </c>
      <c r="C2" s="76" t="s">
        <v>235</v>
      </c>
    </row>
    <row r="3" spans="2:67">
      <c r="B3" s="56" t="s">
        <v>168</v>
      </c>
      <c r="C3" s="76" t="s">
        <v>236</v>
      </c>
    </row>
    <row r="4" spans="2:67">
      <c r="B4" s="56" t="s">
        <v>169</v>
      </c>
      <c r="C4" s="76">
        <v>2148</v>
      </c>
    </row>
    <row r="6" spans="2:67" ht="26.25" customHeight="1">
      <c r="B6" s="163" t="s">
        <v>197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8"/>
      <c r="BO6" s="3"/>
    </row>
    <row r="7" spans="2:67" ht="26.25" customHeight="1">
      <c r="B7" s="163" t="s">
        <v>75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8"/>
      <c r="AZ7" s="43"/>
      <c r="BJ7" s="3"/>
      <c r="BO7" s="3"/>
    </row>
    <row r="8" spans="2:67" s="3" customFormat="1" ht="78.75">
      <c r="B8" s="37" t="s">
        <v>103</v>
      </c>
      <c r="C8" s="13" t="s">
        <v>39</v>
      </c>
      <c r="D8" s="13" t="s">
        <v>107</v>
      </c>
      <c r="E8" s="13" t="s">
        <v>213</v>
      </c>
      <c r="F8" s="13" t="s">
        <v>105</v>
      </c>
      <c r="G8" s="13" t="s">
        <v>51</v>
      </c>
      <c r="H8" s="13" t="s">
        <v>15</v>
      </c>
      <c r="I8" s="13" t="s">
        <v>52</v>
      </c>
      <c r="J8" s="13" t="s">
        <v>90</v>
      </c>
      <c r="K8" s="13" t="s">
        <v>18</v>
      </c>
      <c r="L8" s="13" t="s">
        <v>89</v>
      </c>
      <c r="M8" s="13" t="s">
        <v>17</v>
      </c>
      <c r="N8" s="13" t="s">
        <v>19</v>
      </c>
      <c r="O8" s="13" t="s">
        <v>220</v>
      </c>
      <c r="P8" s="13" t="s">
        <v>219</v>
      </c>
      <c r="Q8" s="13" t="s">
        <v>50</v>
      </c>
      <c r="R8" s="13" t="s">
        <v>49</v>
      </c>
      <c r="S8" s="13" t="s">
        <v>170</v>
      </c>
      <c r="T8" s="38" t="s">
        <v>172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229</v>
      </c>
      <c r="P9" s="16"/>
      <c r="Q9" s="16" t="s">
        <v>223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101</v>
      </c>
      <c r="R10" s="19" t="s">
        <v>102</v>
      </c>
      <c r="S10" s="45" t="s">
        <v>173</v>
      </c>
      <c r="T10" s="72" t="s">
        <v>214</v>
      </c>
      <c r="U10" s="5"/>
      <c r="BJ10" s="1"/>
      <c r="BK10" s="3"/>
      <c r="BL10" s="1"/>
      <c r="BO10" s="1"/>
    </row>
    <row r="11" spans="2:67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5"/>
      <c r="BJ11" s="1"/>
      <c r="BK11" s="3"/>
      <c r="BL11" s="1"/>
      <c r="BO11" s="1"/>
    </row>
    <row r="12" spans="2:67" ht="20.25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BK12" s="4"/>
    </row>
    <row r="13" spans="2:67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</row>
    <row r="14" spans="2:67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</row>
    <row r="15" spans="2:67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</row>
    <row r="16" spans="2:67" ht="2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BJ16" s="4"/>
    </row>
    <row r="17" spans="2:20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</row>
    <row r="18" spans="2:20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</row>
    <row r="19" spans="2:20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</row>
    <row r="20" spans="2:20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</row>
    <row r="21" spans="2:20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</row>
    <row r="22" spans="2:20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</row>
    <row r="23" spans="2:20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</row>
    <row r="24" spans="2:20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</row>
    <row r="25" spans="2:20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6" spans="2:20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</row>
    <row r="27" spans="2:20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</row>
    <row r="28" spans="2:20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</row>
    <row r="29" spans="2:20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</row>
    <row r="30" spans="2:20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</row>
    <row r="31" spans="2:20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</row>
    <row r="32" spans="2:20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</row>
    <row r="33" spans="2:20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</row>
    <row r="34" spans="2:20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</row>
    <row r="35" spans="2:20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</row>
    <row r="36" spans="2:20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2:20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2:20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2:20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2:20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2:20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2:20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2:20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2:20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2:20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2:20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2:20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2:20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2:20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2:20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2:20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2:20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2:20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2:20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2:20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2:20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2:20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2:20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2:20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2:20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2:20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2:20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2:20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2:20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2:20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2:20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2:20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2:20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2:20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2:20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2:20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2:20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2:20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2:20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2:20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2:20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2:20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2:20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2:20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2:20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2:20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2:20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2:20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2:20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2:20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2:20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2:20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2:20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2:20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2:20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2:20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2:20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2:20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2:20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2:20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2:20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2:20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2:20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2:20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2:20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2:20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2:20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2:20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2:20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2:20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2:20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2:20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2:20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2:20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2:20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B7" workbookViewId="0">
      <selection activeCell="D11" sqref="D11:P31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167</v>
      </c>
      <c r="C1" s="76" t="s" vm="1">
        <v>234</v>
      </c>
    </row>
    <row r="2" spans="2:66">
      <c r="B2" s="56" t="s">
        <v>166</v>
      </c>
      <c r="C2" s="76" t="s">
        <v>235</v>
      </c>
    </row>
    <row r="3" spans="2:66">
      <c r="B3" s="56" t="s">
        <v>168</v>
      </c>
      <c r="C3" s="76" t="s">
        <v>236</v>
      </c>
    </row>
    <row r="4" spans="2:66">
      <c r="B4" s="56" t="s">
        <v>169</v>
      </c>
      <c r="C4" s="76">
        <v>2148</v>
      </c>
    </row>
    <row r="6" spans="2:66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1"/>
    </row>
    <row r="7" spans="2:66" ht="26.25" customHeight="1">
      <c r="B7" s="169" t="s">
        <v>76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1"/>
      <c r="BN7" s="3"/>
    </row>
    <row r="8" spans="2:66" s="3" customFormat="1" ht="78.75">
      <c r="B8" s="22" t="s">
        <v>103</v>
      </c>
      <c r="C8" s="30" t="s">
        <v>39</v>
      </c>
      <c r="D8" s="30" t="s">
        <v>107</v>
      </c>
      <c r="E8" s="30" t="s">
        <v>213</v>
      </c>
      <c r="F8" s="30" t="s">
        <v>105</v>
      </c>
      <c r="G8" s="30" t="s">
        <v>51</v>
      </c>
      <c r="H8" s="30" t="s">
        <v>15</v>
      </c>
      <c r="I8" s="30" t="s">
        <v>52</v>
      </c>
      <c r="J8" s="30" t="s">
        <v>90</v>
      </c>
      <c r="K8" s="30" t="s">
        <v>18</v>
      </c>
      <c r="L8" s="30" t="s">
        <v>89</v>
      </c>
      <c r="M8" s="30" t="s">
        <v>17</v>
      </c>
      <c r="N8" s="30" t="s">
        <v>19</v>
      </c>
      <c r="O8" s="13" t="s">
        <v>220</v>
      </c>
      <c r="P8" s="30" t="s">
        <v>219</v>
      </c>
      <c r="Q8" s="30" t="s">
        <v>227</v>
      </c>
      <c r="R8" s="30" t="s">
        <v>50</v>
      </c>
      <c r="S8" s="13" t="s">
        <v>49</v>
      </c>
      <c r="T8" s="30" t="s">
        <v>170</v>
      </c>
      <c r="U8" s="30" t="s">
        <v>172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229</v>
      </c>
      <c r="P9" s="32"/>
      <c r="Q9" s="16" t="s">
        <v>223</v>
      </c>
      <c r="R9" s="32" t="s">
        <v>223</v>
      </c>
      <c r="S9" s="16" t="s">
        <v>20</v>
      </c>
      <c r="T9" s="32" t="s">
        <v>223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101</v>
      </c>
      <c r="R10" s="19" t="s">
        <v>102</v>
      </c>
      <c r="S10" s="19" t="s">
        <v>173</v>
      </c>
      <c r="T10" s="20" t="s">
        <v>214</v>
      </c>
      <c r="U10" s="20" t="s">
        <v>231</v>
      </c>
      <c r="V10" s="5"/>
      <c r="BI10" s="1"/>
      <c r="BJ10" s="3"/>
      <c r="BK10" s="1"/>
    </row>
    <row r="11" spans="2:66" s="4" customFormat="1" ht="18" customHeight="1">
      <c r="B11" s="109" t="s">
        <v>33</v>
      </c>
      <c r="C11" s="117"/>
      <c r="D11" s="117"/>
      <c r="E11" s="117"/>
      <c r="F11" s="117"/>
      <c r="G11" s="117"/>
      <c r="H11" s="117"/>
      <c r="I11" s="117"/>
      <c r="J11" s="117"/>
      <c r="K11" s="118">
        <v>1.9007403135431202</v>
      </c>
      <c r="L11" s="117"/>
      <c r="M11" s="117"/>
      <c r="N11" s="122">
        <v>8.830145714254261E-3</v>
      </c>
      <c r="O11" s="118"/>
      <c r="P11" s="120"/>
      <c r="Q11" s="117"/>
      <c r="R11" s="118">
        <v>8.1755900000000015</v>
      </c>
      <c r="S11" s="117"/>
      <c r="T11" s="119">
        <v>1</v>
      </c>
      <c r="U11" s="119">
        <f>R11/'סכום נכסי הקרן'!$C$42</f>
        <v>2.827461569053915E-3</v>
      </c>
      <c r="V11" s="5"/>
      <c r="BI11" s="1"/>
      <c r="BJ11" s="3"/>
      <c r="BK11" s="1"/>
      <c r="BN11" s="1"/>
    </row>
    <row r="12" spans="2:66">
      <c r="B12" s="109" t="s">
        <v>217</v>
      </c>
      <c r="C12" s="117"/>
      <c r="D12" s="117"/>
      <c r="E12" s="117"/>
      <c r="F12" s="117"/>
      <c r="G12" s="117"/>
      <c r="H12" s="117"/>
      <c r="I12" s="117"/>
      <c r="J12" s="117"/>
      <c r="K12" s="118">
        <v>1.9007403135431205</v>
      </c>
      <c r="L12" s="117"/>
      <c r="M12" s="117"/>
      <c r="N12" s="122">
        <v>8.830145714254261E-3</v>
      </c>
      <c r="O12" s="118"/>
      <c r="P12" s="120"/>
      <c r="Q12" s="117"/>
      <c r="R12" s="118">
        <v>8.1755899999999997</v>
      </c>
      <c r="S12" s="117"/>
      <c r="T12" s="119">
        <v>0.99999999999999978</v>
      </c>
      <c r="U12" s="119">
        <f>R12/'סכום נכסי הקרן'!$C$42</f>
        <v>2.8274615690539145E-3</v>
      </c>
      <c r="BJ12" s="3"/>
    </row>
    <row r="13" spans="2:66" ht="20.25">
      <c r="B13" s="109" t="s">
        <v>32</v>
      </c>
      <c r="C13" s="117"/>
      <c r="D13" s="117"/>
      <c r="E13" s="117"/>
      <c r="F13" s="117"/>
      <c r="G13" s="117"/>
      <c r="H13" s="117"/>
      <c r="I13" s="117"/>
      <c r="J13" s="117"/>
      <c r="K13" s="118">
        <v>2.193060264292189</v>
      </c>
      <c r="L13" s="117"/>
      <c r="M13" s="117"/>
      <c r="N13" s="122">
        <v>1.0221425385451803E-2</v>
      </c>
      <c r="O13" s="118"/>
      <c r="P13" s="120"/>
      <c r="Q13" s="117"/>
      <c r="R13" s="118">
        <v>4.8650699999999993</v>
      </c>
      <c r="S13" s="117"/>
      <c r="T13" s="119">
        <v>0.59507264919106739</v>
      </c>
      <c r="U13" s="119">
        <f>R13/'סכום נכסי הקרן'!$C$42</f>
        <v>1.6825450463828454E-3</v>
      </c>
      <c r="BJ13" s="4"/>
    </row>
    <row r="14" spans="2:66">
      <c r="B14" s="82" t="s">
        <v>282</v>
      </c>
      <c r="C14" s="80" t="s">
        <v>283</v>
      </c>
      <c r="D14" s="92" t="s">
        <v>108</v>
      </c>
      <c r="E14" s="92" t="s">
        <v>284</v>
      </c>
      <c r="F14" s="80" t="s">
        <v>285</v>
      </c>
      <c r="G14" s="92" t="s">
        <v>286</v>
      </c>
      <c r="H14" s="80" t="s">
        <v>287</v>
      </c>
      <c r="I14" s="80" t="s">
        <v>148</v>
      </c>
      <c r="J14" s="80"/>
      <c r="K14" s="89">
        <v>0.35</v>
      </c>
      <c r="L14" s="92" t="s">
        <v>152</v>
      </c>
      <c r="M14" s="93">
        <v>4.4000000000000004E-2</v>
      </c>
      <c r="N14" s="93">
        <v>1.46E-2</v>
      </c>
      <c r="O14" s="89">
        <v>1133.33</v>
      </c>
      <c r="P14" s="91">
        <v>122.07</v>
      </c>
      <c r="Q14" s="80"/>
      <c r="R14" s="89">
        <v>1.3834600000000001</v>
      </c>
      <c r="S14" s="90">
        <v>1.7624829856195848E-6</v>
      </c>
      <c r="T14" s="90">
        <v>0.16921836833794257</v>
      </c>
      <c r="U14" s="90">
        <f>R14/'סכום נכסי הקרן'!$C$42</f>
        <v>4.7845843325354244E-4</v>
      </c>
    </row>
    <row r="15" spans="2:66">
      <c r="B15" s="82" t="s">
        <v>288</v>
      </c>
      <c r="C15" s="80" t="s">
        <v>289</v>
      </c>
      <c r="D15" s="92" t="s">
        <v>108</v>
      </c>
      <c r="E15" s="92" t="s">
        <v>284</v>
      </c>
      <c r="F15" s="80" t="s">
        <v>290</v>
      </c>
      <c r="G15" s="92" t="s">
        <v>291</v>
      </c>
      <c r="H15" s="80" t="s">
        <v>292</v>
      </c>
      <c r="I15" s="80" t="s">
        <v>148</v>
      </c>
      <c r="J15" s="80"/>
      <c r="K15" s="89">
        <v>3.2600000000000002</v>
      </c>
      <c r="L15" s="92" t="s">
        <v>152</v>
      </c>
      <c r="M15" s="93">
        <v>3.7000000000000005E-2</v>
      </c>
      <c r="N15" s="93">
        <v>0.01</v>
      </c>
      <c r="O15" s="89">
        <v>961</v>
      </c>
      <c r="P15" s="91">
        <v>112.78</v>
      </c>
      <c r="Q15" s="80"/>
      <c r="R15" s="89">
        <v>1.0837999999999999</v>
      </c>
      <c r="S15" s="90">
        <v>3.2033529709548296E-7</v>
      </c>
      <c r="T15" s="90">
        <v>0.13256535613943454</v>
      </c>
      <c r="U15" s="90">
        <f>R15/'סכום נכסי הקרן'!$C$42</f>
        <v>3.7482344987219666E-4</v>
      </c>
    </row>
    <row r="16" spans="2:66">
      <c r="B16" s="82" t="s">
        <v>293</v>
      </c>
      <c r="C16" s="80" t="s">
        <v>294</v>
      </c>
      <c r="D16" s="92" t="s">
        <v>108</v>
      </c>
      <c r="E16" s="92" t="s">
        <v>284</v>
      </c>
      <c r="F16" s="80" t="s">
        <v>295</v>
      </c>
      <c r="G16" s="92" t="s">
        <v>296</v>
      </c>
      <c r="H16" s="80" t="s">
        <v>297</v>
      </c>
      <c r="I16" s="80" t="s">
        <v>150</v>
      </c>
      <c r="J16" s="80"/>
      <c r="K16" s="89">
        <v>2.7900000000000005</v>
      </c>
      <c r="L16" s="92" t="s">
        <v>152</v>
      </c>
      <c r="M16" s="93">
        <v>3.9E-2</v>
      </c>
      <c r="N16" s="93">
        <v>7.8000000000000005E-3</v>
      </c>
      <c r="O16" s="89">
        <v>1938</v>
      </c>
      <c r="P16" s="91">
        <v>117.8</v>
      </c>
      <c r="Q16" s="80"/>
      <c r="R16" s="89">
        <v>2.2829699999999997</v>
      </c>
      <c r="S16" s="90">
        <v>9.7371032369085443E-6</v>
      </c>
      <c r="T16" s="90">
        <v>0.27924223205909288</v>
      </c>
      <c r="U16" s="90">
        <f>R16/'סכום נכסי הקרן'!$C$42</f>
        <v>7.8954667960392025E-4</v>
      </c>
    </row>
    <row r="17" spans="2:61" ht="20.25">
      <c r="B17" s="82" t="s">
        <v>298</v>
      </c>
      <c r="C17" s="80" t="s">
        <v>299</v>
      </c>
      <c r="D17" s="92" t="s">
        <v>108</v>
      </c>
      <c r="E17" s="92" t="s">
        <v>284</v>
      </c>
      <c r="F17" s="80" t="s">
        <v>300</v>
      </c>
      <c r="G17" s="92" t="s">
        <v>286</v>
      </c>
      <c r="H17" s="80" t="s">
        <v>301</v>
      </c>
      <c r="I17" s="80" t="s">
        <v>150</v>
      </c>
      <c r="J17" s="80"/>
      <c r="K17" s="89">
        <v>2.46</v>
      </c>
      <c r="L17" s="92" t="s">
        <v>152</v>
      </c>
      <c r="M17" s="93">
        <v>0.02</v>
      </c>
      <c r="N17" s="93">
        <v>7.7000000000000002E-3</v>
      </c>
      <c r="O17" s="89">
        <v>109</v>
      </c>
      <c r="P17" s="91">
        <v>105.37</v>
      </c>
      <c r="Q17" s="80"/>
      <c r="R17" s="89">
        <v>0.11484</v>
      </c>
      <c r="S17" s="90">
        <v>1.5325627401659385E-7</v>
      </c>
      <c r="T17" s="90">
        <v>1.4046692654597402E-2</v>
      </c>
      <c r="U17" s="90">
        <f>R17/'סכום נכסי הקרן'!$C$42</f>
        <v>3.9716483653186074E-5</v>
      </c>
      <c r="BI17" s="4"/>
    </row>
    <row r="18" spans="2:61">
      <c r="B18" s="7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9"/>
      <c r="P18" s="91"/>
      <c r="Q18" s="80"/>
      <c r="R18" s="80"/>
      <c r="S18" s="80"/>
      <c r="T18" s="90"/>
      <c r="U18" s="80"/>
    </row>
    <row r="19" spans="2:61">
      <c r="B19" s="97" t="s">
        <v>40</v>
      </c>
      <c r="C19" s="78"/>
      <c r="D19" s="78"/>
      <c r="E19" s="78"/>
      <c r="F19" s="78"/>
      <c r="G19" s="78"/>
      <c r="H19" s="78"/>
      <c r="I19" s="78"/>
      <c r="J19" s="78"/>
      <c r="K19" s="86">
        <v>1.4711531118978287</v>
      </c>
      <c r="L19" s="78"/>
      <c r="M19" s="78"/>
      <c r="N19" s="98">
        <v>6.7855506083636394E-3</v>
      </c>
      <c r="O19" s="86"/>
      <c r="P19" s="88"/>
      <c r="Q19" s="78"/>
      <c r="R19" s="86">
        <v>3.3105200000000004</v>
      </c>
      <c r="S19" s="78"/>
      <c r="T19" s="87">
        <v>0.40492735080893244</v>
      </c>
      <c r="U19" s="87">
        <f>R19/'סכום נכסי הקרן'!$C$42</f>
        <v>1.1449165226710691E-3</v>
      </c>
      <c r="BI19" s="3"/>
    </row>
    <row r="20" spans="2:61">
      <c r="B20" s="82" t="s">
        <v>302</v>
      </c>
      <c r="C20" s="80" t="s">
        <v>303</v>
      </c>
      <c r="D20" s="92" t="s">
        <v>108</v>
      </c>
      <c r="E20" s="92" t="s">
        <v>284</v>
      </c>
      <c r="F20" s="80" t="s">
        <v>304</v>
      </c>
      <c r="G20" s="92" t="s">
        <v>286</v>
      </c>
      <c r="H20" s="80" t="s">
        <v>305</v>
      </c>
      <c r="I20" s="80" t="s">
        <v>148</v>
      </c>
      <c r="J20" s="80"/>
      <c r="K20" s="89">
        <v>1.3800000000000001</v>
      </c>
      <c r="L20" s="92" t="s">
        <v>152</v>
      </c>
      <c r="M20" s="93">
        <v>5.9000000000000004E-2</v>
      </c>
      <c r="N20" s="93">
        <v>5.1999999999999998E-3</v>
      </c>
      <c r="O20" s="89">
        <v>2866.67</v>
      </c>
      <c r="P20" s="91">
        <v>108.07</v>
      </c>
      <c r="Q20" s="80"/>
      <c r="R20" s="89">
        <v>3.0980100000000004</v>
      </c>
      <c r="S20" s="90">
        <v>2.6571401825887161E-6</v>
      </c>
      <c r="T20" s="90">
        <v>0.37893411973937047</v>
      </c>
      <c r="U20" s="90">
        <f>R20/'סכום נכסי הקרן'!$C$42</f>
        <v>1.0714216607663446E-3</v>
      </c>
    </row>
    <row r="21" spans="2:61">
      <c r="B21" s="82" t="s">
        <v>306</v>
      </c>
      <c r="C21" s="80" t="s">
        <v>307</v>
      </c>
      <c r="D21" s="92" t="s">
        <v>108</v>
      </c>
      <c r="E21" s="92" t="s">
        <v>284</v>
      </c>
      <c r="F21" s="80"/>
      <c r="G21" s="92" t="s">
        <v>308</v>
      </c>
      <c r="H21" s="80" t="s">
        <v>301</v>
      </c>
      <c r="I21" s="80" t="s">
        <v>150</v>
      </c>
      <c r="J21" s="80"/>
      <c r="K21" s="89">
        <v>2.8000000000000003</v>
      </c>
      <c r="L21" s="92" t="s">
        <v>152</v>
      </c>
      <c r="M21" s="93">
        <v>5.0999999999999997E-2</v>
      </c>
      <c r="N21" s="93">
        <v>2.9900000000000003E-2</v>
      </c>
      <c r="O21" s="89">
        <v>198</v>
      </c>
      <c r="P21" s="91">
        <v>107.33</v>
      </c>
      <c r="Q21" s="80"/>
      <c r="R21" s="89">
        <v>0.21251</v>
      </c>
      <c r="S21" s="90">
        <v>2.3376623376623376E-7</v>
      </c>
      <c r="T21" s="90">
        <v>2.5993231069561949E-2</v>
      </c>
      <c r="U21" s="90">
        <f>R21/'סכום נכסי הקרן'!$C$42</f>
        <v>7.3494861904724605E-5</v>
      </c>
    </row>
    <row r="22" spans="2:61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9"/>
      <c r="P22" s="91"/>
      <c r="Q22" s="80"/>
      <c r="R22" s="80"/>
      <c r="S22" s="80"/>
      <c r="T22" s="90"/>
      <c r="U22" s="80"/>
    </row>
    <row r="23" spans="2:61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</row>
    <row r="24" spans="2:61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</row>
    <row r="25" spans="2:61">
      <c r="B25" s="94" t="s">
        <v>233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</row>
    <row r="26" spans="2:61">
      <c r="B26" s="94" t="s">
        <v>100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</row>
    <row r="27" spans="2:61">
      <c r="B27" s="94" t="s">
        <v>218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</row>
    <row r="28" spans="2:61">
      <c r="B28" s="94" t="s">
        <v>228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</row>
    <row r="29" spans="2:61">
      <c r="B29" s="94" t="s">
        <v>226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</row>
    <row r="30" spans="2:61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</row>
    <row r="31" spans="2:61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</row>
    <row r="32" spans="2:61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</row>
    <row r="33" spans="2:21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</row>
    <row r="34" spans="2:21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</row>
    <row r="35" spans="2:21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</row>
    <row r="36" spans="2:21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2:21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2:21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2:21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2:21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2:21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2:21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2:21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2:21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2:21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2:21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2:21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2:21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2:21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2:21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2:2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2:21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2:21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2:21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2:21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2:21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2:21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2:21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2:21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2:21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2:21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2:21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2:21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2:21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2:21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2:21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2:21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2:21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2:21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2:21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2:21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2:21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2:21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2:21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2:21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2:21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2:21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2:21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2:21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2:21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2:21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2:21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2:21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2:21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2:21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2:21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2:21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2:21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2:21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2:21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2:21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2:21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2:21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2:21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2:21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2:2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2:2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2:21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2:21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2:21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2:21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2:21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2:21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2:21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2:21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2:21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2:21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2:21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2:21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2:21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2:21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2:21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2:21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2:21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2:21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2:21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2:21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2:21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2:21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2:21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2:21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24 B30:B121">
    <cfRule type="cellIs" dxfId="8" priority="2" operator="equal">
      <formula>"NR3"</formula>
    </cfRule>
  </conditionalFormatting>
  <conditionalFormatting sqref="B12:B24 B30:B121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7 B29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167</v>
      </c>
      <c r="C1" s="76" t="s" vm="1">
        <v>234</v>
      </c>
    </row>
    <row r="2" spans="2:61">
      <c r="B2" s="56" t="s">
        <v>166</v>
      </c>
      <c r="C2" s="76" t="s">
        <v>235</v>
      </c>
    </row>
    <row r="3" spans="2:61">
      <c r="B3" s="56" t="s">
        <v>168</v>
      </c>
      <c r="C3" s="76" t="s">
        <v>236</v>
      </c>
    </row>
    <row r="4" spans="2:61">
      <c r="B4" s="56" t="s">
        <v>169</v>
      </c>
      <c r="C4" s="76">
        <v>2148</v>
      </c>
    </row>
    <row r="6" spans="2:61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1"/>
      <c r="BI6" s="3"/>
    </row>
    <row r="7" spans="2:61" ht="26.25" customHeight="1">
      <c r="B7" s="169" t="s">
        <v>77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  <c r="BE7" s="3"/>
      <c r="BI7" s="3"/>
    </row>
    <row r="8" spans="2:61" s="3" customFormat="1" ht="78.75">
      <c r="B8" s="22" t="s">
        <v>103</v>
      </c>
      <c r="C8" s="30" t="s">
        <v>39</v>
      </c>
      <c r="D8" s="30" t="s">
        <v>107</v>
      </c>
      <c r="E8" s="30" t="s">
        <v>213</v>
      </c>
      <c r="F8" s="30" t="s">
        <v>105</v>
      </c>
      <c r="G8" s="30" t="s">
        <v>51</v>
      </c>
      <c r="H8" s="30" t="s">
        <v>89</v>
      </c>
      <c r="I8" s="13" t="s">
        <v>220</v>
      </c>
      <c r="J8" s="13" t="s">
        <v>219</v>
      </c>
      <c r="K8" s="13" t="s">
        <v>50</v>
      </c>
      <c r="L8" s="13" t="s">
        <v>49</v>
      </c>
      <c r="M8" s="30" t="s">
        <v>170</v>
      </c>
      <c r="N8" s="14" t="s">
        <v>172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229</v>
      </c>
      <c r="J9" s="16"/>
      <c r="K9" s="16" t="s">
        <v>223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BE11" s="1"/>
      <c r="BF11" s="3"/>
      <c r="BG11" s="1"/>
      <c r="BI11" s="1"/>
    </row>
    <row r="12" spans="2:61" ht="20.25">
      <c r="B12" s="94" t="s">
        <v>233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BF12" s="4"/>
    </row>
    <row r="13" spans="2:61">
      <c r="B13" s="94" t="s">
        <v>100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</row>
    <row r="14" spans="2:61">
      <c r="B14" s="94" t="s">
        <v>218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2:61">
      <c r="B15" s="94" t="s">
        <v>228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</row>
    <row r="16" spans="2:61" ht="2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BE16" s="4"/>
    </row>
    <row r="17" spans="2:14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2:14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2:14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</row>
    <row r="20" spans="2:14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</row>
    <row r="21" spans="2:14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</row>
    <row r="22" spans="2:14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</row>
    <row r="23" spans="2:14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</row>
    <row r="24" spans="2:14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</row>
    <row r="25" spans="2:14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</row>
    <row r="26" spans="2:14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</row>
    <row r="27" spans="2:14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</row>
    <row r="28" spans="2:14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2:14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</row>
    <row r="30" spans="2:14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</row>
    <row r="32" spans="2:14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</row>
    <row r="33" spans="2:14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</row>
    <row r="36" spans="2:14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</row>
    <row r="37" spans="2:14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</row>
    <row r="38" spans="2:14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2:14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</row>
    <row r="40" spans="2:14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</row>
    <row r="41" spans="2:14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</row>
    <row r="42" spans="2:14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</row>
    <row r="43" spans="2:14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</row>
    <row r="44" spans="2:14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</row>
    <row r="45" spans="2:14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</row>
    <row r="46" spans="2:14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</row>
    <row r="47" spans="2:14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</row>
    <row r="48" spans="2:14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2:14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</row>
    <row r="50" spans="2:14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</row>
    <row r="51" spans="2:14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</row>
    <row r="52" spans="2:14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</row>
    <row r="53" spans="2:14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</row>
    <row r="54" spans="2:14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</row>
    <row r="55" spans="2:14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</row>
    <row r="56" spans="2:14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</row>
    <row r="57" spans="2:14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</row>
    <row r="58" spans="2:14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2:14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</row>
    <row r="60" spans="2:14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</row>
    <row r="61" spans="2:14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</row>
    <row r="62" spans="2:14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</row>
    <row r="63" spans="2:14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</row>
    <row r="64" spans="2:14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</row>
    <row r="65" spans="2:14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</row>
    <row r="66" spans="2:14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</row>
    <row r="67" spans="2:14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</row>
    <row r="68" spans="2:14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</row>
    <row r="69" spans="2:14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</row>
    <row r="70" spans="2:14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  <row r="71" spans="2:14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2:14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</row>
    <row r="73" spans="2:14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</row>
    <row r="74" spans="2:14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</row>
    <row r="75" spans="2:14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</row>
    <row r="76" spans="2:14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</row>
    <row r="77" spans="2:14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</row>
    <row r="78" spans="2:14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</row>
    <row r="79" spans="2:14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</row>
    <row r="80" spans="2:14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</row>
    <row r="81" spans="2:14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</row>
    <row r="82" spans="2:14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</row>
    <row r="83" spans="2:14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</row>
    <row r="84" spans="2:14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</row>
    <row r="85" spans="2:14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</row>
    <row r="86" spans="2:14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</row>
    <row r="87" spans="2:14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</row>
    <row r="88" spans="2:14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</row>
    <row r="89" spans="2:14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</row>
    <row r="90" spans="2:14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</row>
    <row r="91" spans="2:14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</row>
    <row r="92" spans="2:14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</row>
    <row r="93" spans="2:14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</row>
    <row r="94" spans="2:14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</row>
    <row r="95" spans="2:14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</row>
    <row r="96" spans="2:14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</row>
    <row r="97" spans="2:14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</row>
    <row r="98" spans="2:14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2:14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</row>
    <row r="100" spans="2:14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</row>
    <row r="101" spans="2:14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</row>
    <row r="102" spans="2:14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</row>
    <row r="103" spans="2:14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</row>
    <row r="104" spans="2:14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</row>
    <row r="105" spans="2:14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</row>
    <row r="106" spans="2:14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</row>
    <row r="107" spans="2:14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</row>
    <row r="108" spans="2:14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</row>
    <row r="109" spans="2:14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2:14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6"/>
  <sheetViews>
    <sheetView rightToLeft="1" topLeftCell="A7" zoomScale="85" zoomScaleNormal="85" workbookViewId="0">
      <selection activeCell="G31" sqref="G31:G41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20" style="2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167</v>
      </c>
      <c r="C1" s="76" t="s" vm="1">
        <v>234</v>
      </c>
    </row>
    <row r="2" spans="2:63">
      <c r="B2" s="56" t="s">
        <v>166</v>
      </c>
      <c r="C2" s="76" t="s">
        <v>235</v>
      </c>
    </row>
    <row r="3" spans="2:63">
      <c r="B3" s="56" t="s">
        <v>168</v>
      </c>
      <c r="C3" s="76" t="s">
        <v>236</v>
      </c>
    </row>
    <row r="4" spans="2:63">
      <c r="B4" s="56" t="s">
        <v>169</v>
      </c>
      <c r="C4" s="76">
        <v>2148</v>
      </c>
    </row>
    <row r="6" spans="2:63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1"/>
      <c r="BK6" s="3"/>
    </row>
    <row r="7" spans="2:63" ht="26.25" customHeight="1">
      <c r="B7" s="169" t="s">
        <v>78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  <c r="BH7" s="3"/>
      <c r="BK7" s="3"/>
    </row>
    <row r="8" spans="2:63" s="3" customFormat="1" ht="63">
      <c r="B8" s="22" t="s">
        <v>103</v>
      </c>
      <c r="C8" s="30" t="s">
        <v>39</v>
      </c>
      <c r="D8" s="30" t="s">
        <v>107</v>
      </c>
      <c r="E8" s="30" t="s">
        <v>105</v>
      </c>
      <c r="F8" s="30" t="s">
        <v>51</v>
      </c>
      <c r="G8" s="30" t="s">
        <v>89</v>
      </c>
      <c r="H8" s="30" t="s">
        <v>220</v>
      </c>
      <c r="I8" s="30" t="s">
        <v>219</v>
      </c>
      <c r="J8" s="30" t="s">
        <v>227</v>
      </c>
      <c r="K8" s="30" t="s">
        <v>50</v>
      </c>
      <c r="L8" s="30" t="s">
        <v>49</v>
      </c>
      <c r="M8" s="30" t="s">
        <v>170</v>
      </c>
      <c r="N8" s="30" t="s">
        <v>172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229</v>
      </c>
      <c r="I9" s="32"/>
      <c r="J9" s="16" t="s">
        <v>223</v>
      </c>
      <c r="K9" s="32" t="s">
        <v>223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11" t="s">
        <v>30</v>
      </c>
      <c r="C11" s="77"/>
      <c r="D11" s="77"/>
      <c r="E11" s="77"/>
      <c r="F11" s="77"/>
      <c r="G11" s="77"/>
      <c r="H11" s="83"/>
      <c r="I11" s="85"/>
      <c r="J11" s="77"/>
      <c r="K11" s="83">
        <v>1523.3059900000001</v>
      </c>
      <c r="L11" s="77"/>
      <c r="M11" s="84">
        <v>1</v>
      </c>
      <c r="N11" s="84">
        <f>K11/'סכום נכסי הקרן'!$C$42</f>
        <v>0.52682303596861224</v>
      </c>
      <c r="O11" s="5"/>
      <c r="BH11" s="1"/>
      <c r="BI11" s="3"/>
      <c r="BK11" s="1"/>
    </row>
    <row r="12" spans="2:63" ht="20.25">
      <c r="B12" s="110" t="s">
        <v>217</v>
      </c>
      <c r="C12" s="78"/>
      <c r="D12" s="78"/>
      <c r="E12" s="78"/>
      <c r="F12" s="78"/>
      <c r="G12" s="78"/>
      <c r="H12" s="86"/>
      <c r="I12" s="88"/>
      <c r="J12" s="78"/>
      <c r="K12" s="86">
        <v>1127.6275600000001</v>
      </c>
      <c r="L12" s="78"/>
      <c r="M12" s="87">
        <v>0.74025019753253918</v>
      </c>
      <c r="N12" s="87">
        <f>K12/'סכום נכסי הקרן'!$C$42</f>
        <v>0.38998085644045721</v>
      </c>
      <c r="BI12" s="4"/>
    </row>
    <row r="13" spans="2:63">
      <c r="B13" s="110" t="s">
        <v>53</v>
      </c>
      <c r="C13" s="78"/>
      <c r="D13" s="78"/>
      <c r="E13" s="78"/>
      <c r="F13" s="78"/>
      <c r="G13" s="78"/>
      <c r="H13" s="86"/>
      <c r="I13" s="88"/>
      <c r="J13" s="78"/>
      <c r="K13" s="86">
        <v>1127.6275600000001</v>
      </c>
      <c r="L13" s="78"/>
      <c r="M13" s="87">
        <v>0.74025019753253918</v>
      </c>
      <c r="N13" s="87">
        <f>K13/'סכום נכסי הקרן'!$C$42</f>
        <v>0.38998085644045721</v>
      </c>
    </row>
    <row r="14" spans="2:63">
      <c r="B14" s="82" t="s">
        <v>309</v>
      </c>
      <c r="C14" s="80" t="s">
        <v>310</v>
      </c>
      <c r="D14" s="92" t="s">
        <v>108</v>
      </c>
      <c r="E14" s="80" t="s">
        <v>311</v>
      </c>
      <c r="F14" s="92" t="s">
        <v>312</v>
      </c>
      <c r="G14" s="92" t="s">
        <v>152</v>
      </c>
      <c r="H14" s="89">
        <v>24413</v>
      </c>
      <c r="I14" s="91">
        <v>316.27</v>
      </c>
      <c r="J14" s="80"/>
      <c r="K14" s="89">
        <v>77.210999999999999</v>
      </c>
      <c r="L14" s="90">
        <v>9.355327712745845E-5</v>
      </c>
      <c r="M14" s="90">
        <v>5.0686467792331068E-2</v>
      </c>
      <c r="N14" s="90">
        <f>K14/'סכום נכסי הקרן'!$C$42</f>
        <v>2.6702798844881141E-2</v>
      </c>
    </row>
    <row r="15" spans="2:63">
      <c r="B15" s="82" t="s">
        <v>313</v>
      </c>
      <c r="C15" s="80" t="s">
        <v>314</v>
      </c>
      <c r="D15" s="92" t="s">
        <v>108</v>
      </c>
      <c r="E15" s="80" t="s">
        <v>311</v>
      </c>
      <c r="F15" s="92" t="s">
        <v>312</v>
      </c>
      <c r="G15" s="92" t="s">
        <v>152</v>
      </c>
      <c r="H15" s="89">
        <v>31250</v>
      </c>
      <c r="I15" s="91">
        <v>325.39</v>
      </c>
      <c r="J15" s="80"/>
      <c r="K15" s="89">
        <v>101.68438</v>
      </c>
      <c r="L15" s="90">
        <v>1.2817703127401847E-4</v>
      </c>
      <c r="M15" s="90">
        <v>6.6752432319917551E-2</v>
      </c>
      <c r="N15" s="90">
        <f>K15/'סכום נכסי הקרן'!$C$42</f>
        <v>3.5166719053068278E-2</v>
      </c>
    </row>
    <row r="16" spans="2:63" ht="20.25">
      <c r="B16" s="82" t="s">
        <v>315</v>
      </c>
      <c r="C16" s="80" t="s">
        <v>316</v>
      </c>
      <c r="D16" s="92" t="s">
        <v>108</v>
      </c>
      <c r="E16" s="80" t="s">
        <v>317</v>
      </c>
      <c r="F16" s="92" t="s">
        <v>312</v>
      </c>
      <c r="G16" s="92" t="s">
        <v>152</v>
      </c>
      <c r="H16" s="89">
        <v>10567</v>
      </c>
      <c r="I16" s="91">
        <v>322.39999999999998</v>
      </c>
      <c r="J16" s="80"/>
      <c r="K16" s="89">
        <v>34.068010000000001</v>
      </c>
      <c r="L16" s="90">
        <v>1.7715004191114838E-5</v>
      </c>
      <c r="M16" s="90">
        <v>2.2364521785934812E-2</v>
      </c>
      <c r="N16" s="90">
        <f>K16/'סכום נכסי הקרן'!$C$42</f>
        <v>1.178214526525235E-2</v>
      </c>
      <c r="BH16" s="4"/>
    </row>
    <row r="17" spans="2:14">
      <c r="B17" s="82" t="s">
        <v>318</v>
      </c>
      <c r="C17" s="80" t="s">
        <v>319</v>
      </c>
      <c r="D17" s="92" t="s">
        <v>108</v>
      </c>
      <c r="E17" s="80" t="s">
        <v>317</v>
      </c>
      <c r="F17" s="92" t="s">
        <v>312</v>
      </c>
      <c r="G17" s="92" t="s">
        <v>152</v>
      </c>
      <c r="H17" s="89">
        <v>20720</v>
      </c>
      <c r="I17" s="91">
        <v>324.22000000000003</v>
      </c>
      <c r="J17" s="80"/>
      <c r="K17" s="89">
        <v>67.178380000000004</v>
      </c>
      <c r="L17" s="90">
        <v>1.0360000000000001E-5</v>
      </c>
      <c r="M17" s="90">
        <v>4.4100384585240161E-2</v>
      </c>
      <c r="N17" s="90">
        <f>K17/'סכום נכסי הקרן'!$C$42</f>
        <v>2.3233098494579611E-2</v>
      </c>
    </row>
    <row r="18" spans="2:14">
      <c r="B18" s="82" t="s">
        <v>320</v>
      </c>
      <c r="C18" s="80" t="s">
        <v>321</v>
      </c>
      <c r="D18" s="92" t="s">
        <v>108</v>
      </c>
      <c r="E18" s="80" t="s">
        <v>317</v>
      </c>
      <c r="F18" s="92" t="s">
        <v>312</v>
      </c>
      <c r="G18" s="92" t="s">
        <v>152</v>
      </c>
      <c r="H18" s="89">
        <v>1120</v>
      </c>
      <c r="I18" s="91">
        <v>3142.55</v>
      </c>
      <c r="J18" s="80"/>
      <c r="K18" s="89">
        <v>35.196559999999998</v>
      </c>
      <c r="L18" s="90">
        <v>1.7620121877124445E-5</v>
      </c>
      <c r="M18" s="90">
        <v>2.31053775348182E-2</v>
      </c>
      <c r="N18" s="90">
        <f>K18/'סכום נכסי הקרן'!$C$42</f>
        <v>1.2172445140093895E-2</v>
      </c>
    </row>
    <row r="19" spans="2:14">
      <c r="B19" s="82" t="s">
        <v>322</v>
      </c>
      <c r="C19" s="80" t="s">
        <v>323</v>
      </c>
      <c r="D19" s="92" t="s">
        <v>108</v>
      </c>
      <c r="E19" s="80" t="s">
        <v>317</v>
      </c>
      <c r="F19" s="92" t="s">
        <v>312</v>
      </c>
      <c r="G19" s="92" t="s">
        <v>152</v>
      </c>
      <c r="H19" s="89">
        <v>7500</v>
      </c>
      <c r="I19" s="91">
        <v>317.47000000000003</v>
      </c>
      <c r="J19" s="80"/>
      <c r="K19" s="89">
        <v>23.81025</v>
      </c>
      <c r="L19" s="90">
        <v>1.6853932584269662E-5</v>
      </c>
      <c r="M19" s="90">
        <v>1.5630641615214814E-2</v>
      </c>
      <c r="N19" s="90">
        <f>K19/'סכום נכסי הקרן'!$C$42</f>
        <v>8.2345820698648022E-3</v>
      </c>
    </row>
    <row r="20" spans="2:14">
      <c r="B20" s="82" t="s">
        <v>324</v>
      </c>
      <c r="C20" s="80" t="s">
        <v>325</v>
      </c>
      <c r="D20" s="92" t="s">
        <v>108</v>
      </c>
      <c r="E20" s="80" t="s">
        <v>317</v>
      </c>
      <c r="F20" s="92" t="s">
        <v>312</v>
      </c>
      <c r="G20" s="92" t="s">
        <v>152</v>
      </c>
      <c r="H20" s="89">
        <v>2398</v>
      </c>
      <c r="I20" s="91">
        <v>3241.92</v>
      </c>
      <c r="J20" s="80"/>
      <c r="K20" s="89">
        <v>77.741240000000005</v>
      </c>
      <c r="L20" s="90">
        <v>8.1475944550149496E-5</v>
      </c>
      <c r="M20" s="90">
        <v>5.1034552814960048E-2</v>
      </c>
      <c r="N20" s="90">
        <f>K20/'סכום נכסי הקרן'!$C$42</f>
        <v>2.688617805327774E-2</v>
      </c>
    </row>
    <row r="21" spans="2:14">
      <c r="B21" s="82" t="s">
        <v>326</v>
      </c>
      <c r="C21" s="80" t="s">
        <v>327</v>
      </c>
      <c r="D21" s="92" t="s">
        <v>108</v>
      </c>
      <c r="E21" s="80" t="s">
        <v>328</v>
      </c>
      <c r="F21" s="92" t="s">
        <v>312</v>
      </c>
      <c r="G21" s="92" t="s">
        <v>152</v>
      </c>
      <c r="H21" s="89">
        <v>5107</v>
      </c>
      <c r="I21" s="91">
        <v>3226.34</v>
      </c>
      <c r="J21" s="80"/>
      <c r="K21" s="89">
        <v>164.76918000000001</v>
      </c>
      <c r="L21" s="90">
        <v>3.4046666666666667E-5</v>
      </c>
      <c r="M21" s="90">
        <v>0.1081655170278691</v>
      </c>
      <c r="N21" s="90">
        <f>K21/'סכום נכסי הקרן'!$C$42</f>
        <v>5.6984086067736632E-2</v>
      </c>
    </row>
    <row r="22" spans="2:14">
      <c r="B22" s="82" t="s">
        <v>329</v>
      </c>
      <c r="C22" s="80" t="s">
        <v>330</v>
      </c>
      <c r="D22" s="92" t="s">
        <v>108</v>
      </c>
      <c r="E22" s="80" t="s">
        <v>328</v>
      </c>
      <c r="F22" s="92" t="s">
        <v>312</v>
      </c>
      <c r="G22" s="92" t="s">
        <v>152</v>
      </c>
      <c r="H22" s="89">
        <v>2139</v>
      </c>
      <c r="I22" s="91">
        <v>3156.65</v>
      </c>
      <c r="J22" s="80"/>
      <c r="K22" s="89">
        <v>67.520740000000004</v>
      </c>
      <c r="L22" s="90">
        <v>1.5278571428571428E-5</v>
      </c>
      <c r="M22" s="90">
        <v>4.4325132601887821E-2</v>
      </c>
      <c r="N22" s="90">
        <f>K22/'סכום נכסי הקרן'!$C$42</f>
        <v>2.3351500927037857E-2</v>
      </c>
    </row>
    <row r="23" spans="2:14">
      <c r="B23" s="82" t="s">
        <v>331</v>
      </c>
      <c r="C23" s="80" t="s">
        <v>332</v>
      </c>
      <c r="D23" s="92" t="s">
        <v>108</v>
      </c>
      <c r="E23" s="80" t="s">
        <v>333</v>
      </c>
      <c r="F23" s="92" t="s">
        <v>312</v>
      </c>
      <c r="G23" s="92" t="s">
        <v>152</v>
      </c>
      <c r="H23" s="89">
        <v>1975</v>
      </c>
      <c r="I23" s="91">
        <v>3259.74</v>
      </c>
      <c r="J23" s="80"/>
      <c r="K23" s="89">
        <v>64.379869999999997</v>
      </c>
      <c r="L23" s="90">
        <v>1.3693333355242667E-5</v>
      </c>
      <c r="M23" s="90">
        <v>4.226325532928548E-2</v>
      </c>
      <c r="N23" s="90">
        <f>K23/'סכום נכסי הקרן'!$C$42</f>
        <v>2.2265256482490808E-2</v>
      </c>
    </row>
    <row r="24" spans="2:14">
      <c r="B24" s="82" t="s">
        <v>334</v>
      </c>
      <c r="C24" s="80" t="s">
        <v>335</v>
      </c>
      <c r="D24" s="92" t="s">
        <v>108</v>
      </c>
      <c r="E24" s="80" t="s">
        <v>333</v>
      </c>
      <c r="F24" s="92" t="s">
        <v>312</v>
      </c>
      <c r="G24" s="92" t="s">
        <v>152</v>
      </c>
      <c r="H24" s="89">
        <v>646</v>
      </c>
      <c r="I24" s="91">
        <v>3173.4</v>
      </c>
      <c r="J24" s="80"/>
      <c r="K24" s="89">
        <v>20.500160000000001</v>
      </c>
      <c r="L24" s="90">
        <v>4.313856427378965E-6</v>
      </c>
      <c r="M24" s="90">
        <v>1.3457677009462821E-2</v>
      </c>
      <c r="N24" s="90">
        <f>K24/'סכום נכסי הקרן'!$C$42</f>
        <v>7.0898142592101983E-3</v>
      </c>
    </row>
    <row r="25" spans="2:14">
      <c r="B25" s="82" t="s">
        <v>336</v>
      </c>
      <c r="C25" s="80" t="s">
        <v>337</v>
      </c>
      <c r="D25" s="92" t="s">
        <v>108</v>
      </c>
      <c r="E25" s="80" t="s">
        <v>317</v>
      </c>
      <c r="F25" s="92" t="s">
        <v>312</v>
      </c>
      <c r="G25" s="92" t="s">
        <v>152</v>
      </c>
      <c r="H25" s="89">
        <v>42168</v>
      </c>
      <c r="I25" s="91">
        <v>354.71</v>
      </c>
      <c r="J25" s="80"/>
      <c r="K25" s="89">
        <v>149.57410999999999</v>
      </c>
      <c r="L25" s="90">
        <v>8.1592366121633676E-5</v>
      </c>
      <c r="M25" s="90">
        <v>9.8190456140725857E-2</v>
      </c>
      <c r="N25" s="90">
        <f>K25/'סכום נכסי הקרן'!$C$42</f>
        <v>5.172899420720007E-2</v>
      </c>
    </row>
    <row r="26" spans="2:14">
      <c r="B26" s="82" t="s">
        <v>338</v>
      </c>
      <c r="C26" s="80" t="s">
        <v>339</v>
      </c>
      <c r="D26" s="92" t="s">
        <v>108</v>
      </c>
      <c r="E26" s="80" t="s">
        <v>328</v>
      </c>
      <c r="F26" s="92" t="s">
        <v>312</v>
      </c>
      <c r="G26" s="92" t="s">
        <v>152</v>
      </c>
      <c r="H26" s="89">
        <v>2770</v>
      </c>
      <c r="I26" s="91">
        <v>3554.87</v>
      </c>
      <c r="J26" s="80"/>
      <c r="K26" s="89">
        <v>98.469899999999996</v>
      </c>
      <c r="L26" s="90">
        <v>1.2063471103980066E-4</v>
      </c>
      <c r="M26" s="90">
        <v>6.4642232516921957E-2</v>
      </c>
      <c r="N26" s="90">
        <f>K26/'סכום נכסי הקרן'!$C$42</f>
        <v>3.4055017186353773E-2</v>
      </c>
    </row>
    <row r="27" spans="2:14">
      <c r="B27" s="82" t="s">
        <v>340</v>
      </c>
      <c r="C27" s="80" t="s">
        <v>341</v>
      </c>
      <c r="D27" s="92" t="s">
        <v>108</v>
      </c>
      <c r="E27" s="80" t="s">
        <v>333</v>
      </c>
      <c r="F27" s="92" t="s">
        <v>312</v>
      </c>
      <c r="G27" s="92" t="s">
        <v>152</v>
      </c>
      <c r="H27" s="89">
        <v>4102</v>
      </c>
      <c r="I27" s="91">
        <v>3547.63</v>
      </c>
      <c r="J27" s="80"/>
      <c r="K27" s="89">
        <v>145.52377999999999</v>
      </c>
      <c r="L27" s="90">
        <v>8.4810981711303662E-5</v>
      </c>
      <c r="M27" s="90">
        <v>9.5531548457969351E-2</v>
      </c>
      <c r="N27" s="90">
        <f>K27/'סכום נכסי הקרן'!$C$42</f>
        <v>5.0328220389410018E-2</v>
      </c>
    </row>
    <row r="28" spans="2:14">
      <c r="B28" s="79"/>
      <c r="C28" s="80"/>
      <c r="D28" s="80"/>
      <c r="E28" s="80"/>
      <c r="F28" s="80"/>
      <c r="G28" s="80"/>
      <c r="H28" s="89"/>
      <c r="I28" s="91"/>
      <c r="J28" s="80"/>
      <c r="K28" s="80"/>
      <c r="L28" s="80"/>
      <c r="M28" s="90"/>
      <c r="N28" s="80"/>
    </row>
    <row r="29" spans="2:14">
      <c r="B29" s="110" t="s">
        <v>216</v>
      </c>
      <c r="C29" s="78"/>
      <c r="D29" s="78"/>
      <c r="E29" s="78"/>
      <c r="F29" s="78"/>
      <c r="G29" s="78"/>
      <c r="H29" s="86"/>
      <c r="I29" s="88"/>
      <c r="J29" s="78"/>
      <c r="K29" s="86">
        <v>395.67843000000005</v>
      </c>
      <c r="L29" s="78"/>
      <c r="M29" s="87">
        <v>0.25974980246746093</v>
      </c>
      <c r="N29" s="87">
        <f>K29/'סכום נכסי הקרן'!$C$42</f>
        <v>0.13684217952815511</v>
      </c>
    </row>
    <row r="30" spans="2:14">
      <c r="B30" s="110" t="s">
        <v>54</v>
      </c>
      <c r="C30" s="78"/>
      <c r="D30" s="78"/>
      <c r="E30" s="78"/>
      <c r="F30" s="78"/>
      <c r="G30" s="78"/>
      <c r="H30" s="86"/>
      <c r="I30" s="88"/>
      <c r="J30" s="78"/>
      <c r="K30" s="86">
        <v>395.67843000000005</v>
      </c>
      <c r="L30" s="78"/>
      <c r="M30" s="87">
        <v>0.25974980246746093</v>
      </c>
      <c r="N30" s="87">
        <f>K30/'סכום נכסי הקרן'!$C$42</f>
        <v>0.13684217952815511</v>
      </c>
    </row>
    <row r="31" spans="2:14">
      <c r="B31" s="82" t="s">
        <v>342</v>
      </c>
      <c r="C31" s="80" t="s">
        <v>343</v>
      </c>
      <c r="D31" s="92" t="s">
        <v>111</v>
      </c>
      <c r="E31" s="80"/>
      <c r="F31" s="92" t="s">
        <v>312</v>
      </c>
      <c r="G31" s="92" t="s">
        <v>151</v>
      </c>
      <c r="H31" s="89">
        <v>70</v>
      </c>
      <c r="I31" s="91">
        <v>11575</v>
      </c>
      <c r="J31" s="80"/>
      <c r="K31" s="89">
        <v>28.326340000000002</v>
      </c>
      <c r="L31" s="90">
        <v>1.2867406741079982E-6</v>
      </c>
      <c r="M31" s="90">
        <v>1.8595305333237742E-2</v>
      </c>
      <c r="N31" s="90">
        <f>K31/'סכום נכסי הקרן'!$C$42</f>
        <v>9.7964352104196357E-3</v>
      </c>
    </row>
    <row r="32" spans="2:14">
      <c r="B32" s="82" t="s">
        <v>344</v>
      </c>
      <c r="C32" s="80" t="s">
        <v>345</v>
      </c>
      <c r="D32" s="92" t="s">
        <v>346</v>
      </c>
      <c r="E32" s="80"/>
      <c r="F32" s="92" t="s">
        <v>312</v>
      </c>
      <c r="G32" s="92" t="s">
        <v>151</v>
      </c>
      <c r="H32" s="89">
        <v>79</v>
      </c>
      <c r="I32" s="91">
        <v>10510</v>
      </c>
      <c r="J32" s="80"/>
      <c r="K32" s="89">
        <v>29.02694</v>
      </c>
      <c r="L32" s="90">
        <v>1.1237553342816501E-5</v>
      </c>
      <c r="M32" s="90">
        <v>1.9055226061311555E-2</v>
      </c>
      <c r="N32" s="90">
        <f>K32/'סכום נכסי הקרן'!$C$42</f>
        <v>1.0038732044688376E-2</v>
      </c>
    </row>
    <row r="33" spans="2:14">
      <c r="B33" s="82" t="s">
        <v>347</v>
      </c>
      <c r="C33" s="80" t="s">
        <v>348</v>
      </c>
      <c r="D33" s="92" t="s">
        <v>346</v>
      </c>
      <c r="E33" s="80"/>
      <c r="F33" s="92" t="s">
        <v>312</v>
      </c>
      <c r="G33" s="92" t="s">
        <v>151</v>
      </c>
      <c r="H33" s="89">
        <v>222</v>
      </c>
      <c r="I33" s="91">
        <v>3441</v>
      </c>
      <c r="J33" s="80"/>
      <c r="K33" s="89">
        <v>26.706009999999999</v>
      </c>
      <c r="L33" s="90">
        <v>3.7123701121965204E-6</v>
      </c>
      <c r="M33" s="90">
        <v>1.7531612279683872E-2</v>
      </c>
      <c r="N33" s="90">
        <f>K33/'סכום נכסי הקרן'!$C$42</f>
        <v>9.2360572066076622E-3</v>
      </c>
    </row>
    <row r="34" spans="2:14">
      <c r="B34" s="82" t="s">
        <v>349</v>
      </c>
      <c r="C34" s="80" t="s">
        <v>350</v>
      </c>
      <c r="D34" s="92" t="s">
        <v>346</v>
      </c>
      <c r="E34" s="80"/>
      <c r="F34" s="92" t="s">
        <v>312</v>
      </c>
      <c r="G34" s="92" t="s">
        <v>151</v>
      </c>
      <c r="H34" s="89">
        <v>403</v>
      </c>
      <c r="I34" s="91">
        <v>8004</v>
      </c>
      <c r="J34" s="80"/>
      <c r="K34" s="89">
        <v>112.76739999999999</v>
      </c>
      <c r="L34" s="90">
        <v>1.6490369341962981E-6</v>
      </c>
      <c r="M34" s="90">
        <v>7.4028068385656384E-2</v>
      </c>
      <c r="N34" s="90">
        <f>K34/'סכום נכסי הקרן'!$C$42</f>
        <v>3.899969173382354E-2</v>
      </c>
    </row>
    <row r="35" spans="2:14">
      <c r="B35" s="82" t="s">
        <v>351</v>
      </c>
      <c r="C35" s="80" t="s">
        <v>352</v>
      </c>
      <c r="D35" s="92" t="s">
        <v>111</v>
      </c>
      <c r="E35" s="80"/>
      <c r="F35" s="92" t="s">
        <v>312</v>
      </c>
      <c r="G35" s="92" t="s">
        <v>151</v>
      </c>
      <c r="H35" s="89">
        <v>63</v>
      </c>
      <c r="I35" s="91">
        <v>10102.5</v>
      </c>
      <c r="J35" s="80"/>
      <c r="K35" s="89">
        <v>22.25057</v>
      </c>
      <c r="L35" s="90">
        <v>2.3301496584851289E-5</v>
      </c>
      <c r="M35" s="90">
        <v>1.4606763280698449E-2</v>
      </c>
      <c r="N35" s="90">
        <f>K35/'סכום נכסי הקרן'!$C$42</f>
        <v>7.6951793772124044E-3</v>
      </c>
    </row>
    <row r="36" spans="2:14">
      <c r="B36" s="82" t="s">
        <v>353</v>
      </c>
      <c r="C36" s="80" t="s">
        <v>354</v>
      </c>
      <c r="D36" s="92" t="s">
        <v>111</v>
      </c>
      <c r="E36" s="80"/>
      <c r="F36" s="92" t="s">
        <v>312</v>
      </c>
      <c r="G36" s="92" t="s">
        <v>151</v>
      </c>
      <c r="H36" s="89">
        <v>39</v>
      </c>
      <c r="I36" s="91">
        <v>7492</v>
      </c>
      <c r="J36" s="80"/>
      <c r="K36" s="89">
        <v>10.214889999999999</v>
      </c>
      <c r="L36" s="90">
        <v>9.1361006316653123E-7</v>
      </c>
      <c r="M36" s="90">
        <v>6.7057374336196227E-3</v>
      </c>
      <c r="N36" s="90">
        <f>K36/'סכום נכסי הקרן'!$C$42</f>
        <v>3.5327369531878601E-3</v>
      </c>
    </row>
    <row r="37" spans="2:14">
      <c r="B37" s="82" t="s">
        <v>355</v>
      </c>
      <c r="C37" s="80" t="s">
        <v>356</v>
      </c>
      <c r="D37" s="92" t="s">
        <v>111</v>
      </c>
      <c r="E37" s="80"/>
      <c r="F37" s="92" t="s">
        <v>312</v>
      </c>
      <c r="G37" s="92" t="s">
        <v>153</v>
      </c>
      <c r="H37" s="89">
        <v>32</v>
      </c>
      <c r="I37" s="91">
        <v>10735</v>
      </c>
      <c r="J37" s="80"/>
      <c r="K37" s="89">
        <v>13.692360000000001</v>
      </c>
      <c r="L37" s="90">
        <v>6.1797446317089457E-7</v>
      </c>
      <c r="M37" s="90">
        <v>8.9885814733781759E-3</v>
      </c>
      <c r="N37" s="90">
        <f>K37/'סכום נכסי הקרן'!$C$42</f>
        <v>4.735391780856313E-3</v>
      </c>
    </row>
    <row r="38" spans="2:14">
      <c r="B38" s="82" t="s">
        <v>357</v>
      </c>
      <c r="C38" s="80" t="s">
        <v>358</v>
      </c>
      <c r="D38" s="92" t="s">
        <v>29</v>
      </c>
      <c r="E38" s="80"/>
      <c r="F38" s="92" t="s">
        <v>312</v>
      </c>
      <c r="G38" s="92" t="s">
        <v>153</v>
      </c>
      <c r="H38" s="89">
        <v>80</v>
      </c>
      <c r="I38" s="91">
        <v>19001</v>
      </c>
      <c r="J38" s="80"/>
      <c r="K38" s="89">
        <v>60.588860000000004</v>
      </c>
      <c r="L38" s="90">
        <v>8.8099226158422228E-5</v>
      </c>
      <c r="M38" s="90">
        <v>3.9774582649675004E-2</v>
      </c>
      <c r="N38" s="90">
        <f>K38/'סכום נכסי הקרן'!$C$42</f>
        <v>2.0954166385886274E-2</v>
      </c>
    </row>
    <row r="39" spans="2:14">
      <c r="B39" s="82" t="s">
        <v>359</v>
      </c>
      <c r="C39" s="80" t="s">
        <v>360</v>
      </c>
      <c r="D39" s="92" t="s">
        <v>111</v>
      </c>
      <c r="E39" s="80"/>
      <c r="F39" s="92" t="s">
        <v>312</v>
      </c>
      <c r="G39" s="92" t="s">
        <v>151</v>
      </c>
      <c r="H39" s="89">
        <v>128</v>
      </c>
      <c r="I39" s="91">
        <v>10498</v>
      </c>
      <c r="J39" s="80"/>
      <c r="K39" s="89">
        <v>46.977290000000004</v>
      </c>
      <c r="L39" s="90">
        <v>3.1770150900770649E-6</v>
      </c>
      <c r="M39" s="90">
        <v>3.0839037139215871E-2</v>
      </c>
      <c r="N39" s="90">
        <f>K39/'סכום נכסי הקרן'!$C$42</f>
        <v>1.6246715172030492E-2</v>
      </c>
    </row>
    <row r="40" spans="2:14">
      <c r="B40" s="82" t="s">
        <v>361</v>
      </c>
      <c r="C40" s="80" t="s">
        <v>362</v>
      </c>
      <c r="D40" s="92" t="s">
        <v>346</v>
      </c>
      <c r="E40" s="80"/>
      <c r="F40" s="92" t="s">
        <v>312</v>
      </c>
      <c r="G40" s="92" t="s">
        <v>151</v>
      </c>
      <c r="H40" s="89">
        <v>347</v>
      </c>
      <c r="I40" s="91">
        <v>3720</v>
      </c>
      <c r="J40" s="80"/>
      <c r="K40" s="89">
        <v>45.127769999999998</v>
      </c>
      <c r="L40" s="90">
        <v>1.1228908146405236E-6</v>
      </c>
      <c r="M40" s="90">
        <v>2.962488843098424E-2</v>
      </c>
      <c r="N40" s="90">
        <f>K40/'סכום נכסי הקרן'!$C$42</f>
        <v>1.5607073663442538E-2</v>
      </c>
    </row>
    <row r="41" spans="2:14">
      <c r="D41" s="1"/>
      <c r="E41" s="1"/>
      <c r="F41" s="1"/>
      <c r="G41" s="1"/>
    </row>
    <row r="42" spans="2:14">
      <c r="D42" s="1"/>
      <c r="E42" s="1"/>
      <c r="F42" s="1"/>
      <c r="G42" s="1"/>
    </row>
    <row r="43" spans="2:14">
      <c r="B43" s="94" t="s">
        <v>233</v>
      </c>
      <c r="D43" s="1"/>
      <c r="E43" s="1"/>
      <c r="F43" s="1"/>
      <c r="G43" s="1"/>
    </row>
    <row r="44" spans="2:14">
      <c r="B44" s="94" t="s">
        <v>100</v>
      </c>
      <c r="D44" s="1"/>
      <c r="E44" s="1"/>
      <c r="F44" s="1"/>
      <c r="G44" s="1"/>
    </row>
    <row r="45" spans="2:14">
      <c r="B45" s="94" t="s">
        <v>218</v>
      </c>
      <c r="D45" s="1"/>
      <c r="E45" s="1"/>
      <c r="F45" s="1"/>
      <c r="G45" s="1"/>
    </row>
    <row r="46" spans="2:14">
      <c r="B46" s="94" t="s">
        <v>228</v>
      </c>
      <c r="D46" s="1"/>
      <c r="E46" s="1"/>
      <c r="F46" s="1"/>
      <c r="G46" s="1"/>
    </row>
    <row r="47" spans="2:14">
      <c r="B47" s="94" t="s">
        <v>226</v>
      </c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3"/>
      <c r="D241" s="1"/>
      <c r="E241" s="1"/>
      <c r="F241" s="1"/>
      <c r="G241" s="1"/>
    </row>
    <row r="242" spans="2:7">
      <c r="B242" s="43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K1:XFD1048576 A1:B1048576 D1:I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O12" sqref="O12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8.42578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167</v>
      </c>
      <c r="C1" s="76" t="s" vm="1">
        <v>234</v>
      </c>
    </row>
    <row r="2" spans="2:65">
      <c r="B2" s="56" t="s">
        <v>166</v>
      </c>
      <c r="C2" s="76" t="s">
        <v>235</v>
      </c>
    </row>
    <row r="3" spans="2:65">
      <c r="B3" s="56" t="s">
        <v>168</v>
      </c>
      <c r="C3" s="76" t="s">
        <v>236</v>
      </c>
    </row>
    <row r="4" spans="2:65">
      <c r="B4" s="56" t="s">
        <v>169</v>
      </c>
      <c r="C4" s="76">
        <v>2148</v>
      </c>
    </row>
    <row r="6" spans="2:65" ht="26.25" customHeight="1">
      <c r="B6" s="169" t="s">
        <v>197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65" ht="26.25" customHeight="1">
      <c r="B7" s="169" t="s">
        <v>79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  <c r="BM7" s="3"/>
    </row>
    <row r="8" spans="2:65" s="3" customFormat="1" ht="78.75">
      <c r="B8" s="22" t="s">
        <v>103</v>
      </c>
      <c r="C8" s="30" t="s">
        <v>39</v>
      </c>
      <c r="D8" s="30" t="s">
        <v>107</v>
      </c>
      <c r="E8" s="30" t="s">
        <v>105</v>
      </c>
      <c r="F8" s="30" t="s">
        <v>51</v>
      </c>
      <c r="G8" s="30" t="s">
        <v>15</v>
      </c>
      <c r="H8" s="30" t="s">
        <v>52</v>
      </c>
      <c r="I8" s="30" t="s">
        <v>89</v>
      </c>
      <c r="J8" s="30" t="s">
        <v>220</v>
      </c>
      <c r="K8" s="30" t="s">
        <v>219</v>
      </c>
      <c r="L8" s="30" t="s">
        <v>50</v>
      </c>
      <c r="M8" s="30" t="s">
        <v>49</v>
      </c>
      <c r="N8" s="30" t="s">
        <v>170</v>
      </c>
      <c r="O8" s="20" t="s">
        <v>172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229</v>
      </c>
      <c r="K9" s="32"/>
      <c r="L9" s="32" t="s">
        <v>223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09" t="s">
        <v>31</v>
      </c>
      <c r="C11" s="117"/>
      <c r="D11" s="117"/>
      <c r="E11" s="117"/>
      <c r="F11" s="117"/>
      <c r="G11" s="117"/>
      <c r="H11" s="117"/>
      <c r="I11" s="117"/>
      <c r="J11" s="118"/>
      <c r="K11" s="120"/>
      <c r="L11" s="118">
        <v>8.6141500000000004</v>
      </c>
      <c r="M11" s="117"/>
      <c r="N11" s="119">
        <v>1</v>
      </c>
      <c r="O11" s="119">
        <f>L11/'סכום נכסי הקרן'!$C$42</f>
        <v>2.9791339921725257E-3</v>
      </c>
      <c r="P11" s="5"/>
      <c r="BG11" s="1"/>
      <c r="BH11" s="3"/>
      <c r="BI11" s="1"/>
      <c r="BM11" s="1"/>
    </row>
    <row r="12" spans="2:65" s="4" customFormat="1" ht="18" customHeight="1">
      <c r="B12" s="109" t="s">
        <v>216</v>
      </c>
      <c r="C12" s="117"/>
      <c r="D12" s="117"/>
      <c r="E12" s="117"/>
      <c r="F12" s="117"/>
      <c r="G12" s="117"/>
      <c r="H12" s="117"/>
      <c r="I12" s="117"/>
      <c r="J12" s="118"/>
      <c r="K12" s="120"/>
      <c r="L12" s="118">
        <v>8.6141500000000004</v>
      </c>
      <c r="M12" s="117"/>
      <c r="N12" s="119">
        <v>1</v>
      </c>
      <c r="O12" s="119">
        <f>L12/'סכום נכסי הקרן'!$C$42</f>
        <v>2.9791339921725257E-3</v>
      </c>
      <c r="P12" s="5"/>
      <c r="BG12" s="1"/>
      <c r="BH12" s="3"/>
      <c r="BI12" s="1"/>
      <c r="BM12" s="1"/>
    </row>
    <row r="13" spans="2:65">
      <c r="B13" s="110" t="s">
        <v>363</v>
      </c>
      <c r="C13" s="78"/>
      <c r="D13" s="78"/>
      <c r="E13" s="78"/>
      <c r="F13" s="78"/>
      <c r="G13" s="78"/>
      <c r="H13" s="78"/>
      <c r="I13" s="78"/>
      <c r="J13" s="86"/>
      <c r="K13" s="88"/>
      <c r="L13" s="86">
        <v>8.6141500000000004</v>
      </c>
      <c r="M13" s="78"/>
      <c r="N13" s="87">
        <v>1</v>
      </c>
      <c r="O13" s="87">
        <f>L13/'סכום נכסי הקרן'!$C$42</f>
        <v>2.9791339921725257E-3</v>
      </c>
      <c r="BH13" s="3"/>
    </row>
    <row r="14" spans="2:65" ht="20.25">
      <c r="B14" s="82" t="s">
        <v>364</v>
      </c>
      <c r="C14" s="80" t="s">
        <v>365</v>
      </c>
      <c r="D14" s="92" t="s">
        <v>29</v>
      </c>
      <c r="E14" s="80"/>
      <c r="F14" s="92" t="s">
        <v>312</v>
      </c>
      <c r="G14" s="80" t="s">
        <v>366</v>
      </c>
      <c r="H14" s="80" t="s">
        <v>367</v>
      </c>
      <c r="I14" s="92" t="s">
        <v>151</v>
      </c>
      <c r="J14" s="89">
        <v>200</v>
      </c>
      <c r="K14" s="91">
        <v>1232</v>
      </c>
      <c r="L14" s="89">
        <v>8.6141500000000004</v>
      </c>
      <c r="M14" s="90">
        <v>2.9324982180648187E-7</v>
      </c>
      <c r="N14" s="90">
        <v>1</v>
      </c>
      <c r="O14" s="90">
        <f>L14/'סכום נכסי הקרן'!$C$42</f>
        <v>2.9791339921725257E-3</v>
      </c>
      <c r="BH14" s="4"/>
    </row>
    <row r="15" spans="2:65">
      <c r="B15" s="79"/>
      <c r="C15" s="80"/>
      <c r="D15" s="80"/>
      <c r="E15" s="80"/>
      <c r="F15" s="80"/>
      <c r="G15" s="80"/>
      <c r="H15" s="80"/>
      <c r="I15" s="80"/>
      <c r="J15" s="89"/>
      <c r="K15" s="91"/>
      <c r="L15" s="80"/>
      <c r="M15" s="80"/>
      <c r="N15" s="90"/>
      <c r="O15" s="80"/>
    </row>
    <row r="16" spans="2:6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2:59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2:59">
      <c r="B18" s="94" t="s">
        <v>233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2:59" ht="20.25">
      <c r="B19" s="94" t="s">
        <v>100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BG19" s="4"/>
    </row>
    <row r="20" spans="2:59">
      <c r="B20" s="94" t="s">
        <v>218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BG20" s="3"/>
    </row>
    <row r="21" spans="2:59">
      <c r="B21" s="94" t="s">
        <v>228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2:59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2:59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2:59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59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2:59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2:59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2:59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2:59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2:59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2:59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2:59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2:15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2:15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2:15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2:15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2:15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2:15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2:15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2:15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2:15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2:15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2:15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2:15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2:15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2:15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2:15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2:15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2:15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2:15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2:15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2:15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2:15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2:15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2:15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2:15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2:15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2:15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2:15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2:15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2:15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2:15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2:15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2:15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2:15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2:15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2:15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2:15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2:15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</row>
    <row r="70" spans="2:15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</row>
    <row r="71" spans="2:15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</row>
    <row r="72" spans="2:15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</row>
    <row r="73" spans="2:15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</row>
    <row r="74" spans="2:15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</row>
    <row r="75" spans="2:15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2:15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</row>
    <row r="77" spans="2:15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  <row r="78" spans="2:15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</row>
    <row r="79" spans="2:15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  <row r="80" spans="2:15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  <row r="81" spans="2:15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2:15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2:15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  <row r="84" spans="2:15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  <row r="85" spans="2:15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  <row r="86" spans="2:15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</row>
    <row r="87" spans="2:15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2:15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2:15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2:15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2:15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2:15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</row>
    <row r="93" spans="2:15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</row>
    <row r="94" spans="2:15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</row>
    <row r="95" spans="2:15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</row>
    <row r="96" spans="2:15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</row>
    <row r="97" spans="2:15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</row>
    <row r="98" spans="2:15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</row>
    <row r="99" spans="2:15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</row>
    <row r="100" spans="2:15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</row>
    <row r="101" spans="2:15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  <row r="102" spans="2:15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  <row r="103" spans="2:15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</row>
    <row r="104" spans="2:15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</row>
    <row r="105" spans="2:15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</row>
    <row r="106" spans="2:15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</row>
    <row r="107" spans="2:15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  <row r="108" spans="2:15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</row>
    <row r="109" spans="2:15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</row>
    <row r="110" spans="2:15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</row>
    <row r="111" spans="2:15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</row>
    <row r="112" spans="2:15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</row>
    <row r="113" spans="2:15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</row>
    <row r="114" spans="2:15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DCEE3522-5023-44FE-9548-FECCCF3676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