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workbookProtection lockStructure="1"/>
  <bookViews>
    <workbookView xWindow="-15" yWindow="765" windowWidth="17400" windowHeight="11250" tabRatio="938"/>
  </bookViews>
  <sheets>
    <sheet name="סכום נכסי הקרן" sheetId="88" r:id="rId1"/>
    <sheet name="Sheet1" sheetId="89" state="hidden" r:id="rId2"/>
    <sheet name="מזומנים" sheetId="58" r:id="rId3"/>
    <sheet name="תעודות התחייבות ממשלתיות" sheetId="59" r:id="rId4"/>
    <sheet name="תעודות חוב מסחריות " sheetId="60" r:id="rId5"/>
    <sheet name="אג&quot;ח קונצרני" sheetId="61" r:id="rId6"/>
    <sheet name="מניות" sheetId="62" r:id="rId7"/>
    <sheet name="תעודות סל" sheetId="63" r:id="rId8"/>
    <sheet name="קרנות נאמנות" sheetId="64" r:id="rId9"/>
    <sheet name="כתבי אופציה" sheetId="65" r:id="rId10"/>
    <sheet name="אופציות" sheetId="66" r:id="rId11"/>
    <sheet name="חוזים עתידיים" sheetId="67" r:id="rId12"/>
    <sheet name="מוצרים מובנים" sheetId="68" r:id="rId13"/>
    <sheet name="לא סחיר- תעודות התחייבות ממשלתי" sheetId="69" r:id="rId14"/>
    <sheet name="לא סחיר - תעודות חוב מסחריות" sheetId="70" r:id="rId15"/>
    <sheet name="לא סחיר - אג&quot;ח קונצרני" sheetId="71" r:id="rId16"/>
    <sheet name="לא סחיר - מניות" sheetId="72" r:id="rId17"/>
    <sheet name="לא סחיר - קרנות השקעה" sheetId="73" r:id="rId18"/>
    <sheet name="לא סחיר - כתבי אופציה" sheetId="74" r:id="rId19"/>
    <sheet name="לא סחיר - אופציות" sheetId="75" r:id="rId20"/>
    <sheet name="לא סחיר - חוזים עתידיים" sheetId="76" r:id="rId21"/>
    <sheet name="לא סחיר - מוצרים מובנים" sheetId="77" r:id="rId22"/>
    <sheet name="הלוואות" sheetId="78" r:id="rId23"/>
    <sheet name="פקדונות מעל 3 חודשים" sheetId="79" r:id="rId24"/>
    <sheet name="זכויות מקרקעין" sheetId="80" r:id="rId25"/>
    <sheet name="השקעה בחברות מוחזקות" sheetId="90" r:id="rId26"/>
    <sheet name="השקעות אחרות " sheetId="81" r:id="rId27"/>
    <sheet name="יתרת התחייבות להשקעה" sheetId="84" r:id="rId28"/>
    <sheet name="עלות מתואמת אג&quot;ח קונצרני סחיר" sheetId="91" r:id="rId29"/>
    <sheet name="עלות מתואמת אג&quot;ח קונצרני ל.סחיר" sheetId="92" r:id="rId30"/>
    <sheet name="עלות מתואמת מסגרות אשראי ללווים" sheetId="93" r:id="rId31"/>
  </sheets>
  <externalReferences>
    <externalReference r:id="rId32"/>
    <externalReference r:id="rId33"/>
    <externalReference r:id="rId34"/>
    <externalReference r:id="rId35"/>
  </externalReferences>
  <definedNames>
    <definedName name="_new1">[1]הערות!$E$55</definedName>
    <definedName name="_new2">[2]הערות!$E$55</definedName>
    <definedName name="a">#REF!</definedName>
    <definedName name="adi_1212" localSheetId="3">'תעודות התחייבות ממשלתיות'!$B$6:$Q$27</definedName>
    <definedName name="currency">#REF!</definedName>
    <definedName name="data_colm">#REF!</definedName>
    <definedName name="data_columns">#REF!</definedName>
    <definedName name="data_tocompany" localSheetId="25">#REF!</definedName>
    <definedName name="data_tocompany">#REF!</definedName>
    <definedName name="dates">#REF!</definedName>
    <definedName name="list_dates">#REF!</definedName>
    <definedName name="Market">#REF!</definedName>
    <definedName name="mess28">[3]הערות!$E$53</definedName>
    <definedName name="nomoremess">[4]הערות!$E$55</definedName>
    <definedName name="Print_Area" localSheetId="1">Sheet1!$B$5:$Y$36</definedName>
    <definedName name="Print_Area" localSheetId="5">'אג"ח קונצרני'!$B$6:$U$32</definedName>
    <definedName name="Print_Area" localSheetId="10">אופציות!$B$6:$L$41</definedName>
    <definedName name="Print_Area" localSheetId="22">הלוואות!$B$6:$Q$53</definedName>
    <definedName name="Print_Area" localSheetId="25">'השקעה בחברות מוחזקות'!$B$6:$K$17</definedName>
    <definedName name="Print_Area" localSheetId="26">'השקעות אחרות '!$B$6:$K$17</definedName>
    <definedName name="Print_Area" localSheetId="24">'זכויות מקרקעין'!$B$6:$J$24</definedName>
    <definedName name="Print_Area" localSheetId="11">'חוזים עתידיים'!$B$6:$I$18</definedName>
    <definedName name="Print_Area" localSheetId="27">'יתרת התחייבות להשקעה'!$B$6:$D$16</definedName>
    <definedName name="Print_Area" localSheetId="9">'כתבי אופציה'!$B$6:$L$20</definedName>
    <definedName name="Print_Area" localSheetId="15">'לא סחיר - אג"ח קונצרני'!$B$6:$S$31</definedName>
    <definedName name="Print_Area" localSheetId="19">'לא סחיר - אופציות'!$B$6:$L$44</definedName>
    <definedName name="Print_Area" localSheetId="20">'לא סחיר - חוזים עתידיים'!$B$6:$K$41</definedName>
    <definedName name="Print_Area" localSheetId="18">'לא סחיר - כתבי אופציה'!$B$6:$L$19</definedName>
    <definedName name="Print_Area" localSheetId="21">'לא סחיר - מוצרים מובנים'!$B$6:$Q$36</definedName>
    <definedName name="Print_Area" localSheetId="16">'לא סחיר - מניות'!$B$6:$M$21</definedName>
    <definedName name="Print_Area" localSheetId="17">'לא סחיר - קרנות השקעה'!$B$6:$K$38</definedName>
    <definedName name="Print_Area" localSheetId="14">'לא סחיר - תעודות חוב מסחריות'!$B$6:$S$32</definedName>
    <definedName name="Print_Area" localSheetId="13">'לא סחיר- תעודות התחייבות ממשלתי'!$B$6:$P$24</definedName>
    <definedName name="Print_Area" localSheetId="12">'מוצרים מובנים'!$B$6:$Q$37</definedName>
    <definedName name="Print_Area" localSheetId="2">מזומנים!$B$6:$K$39</definedName>
    <definedName name="Print_Area" localSheetId="6">מניות!$B$6:$N$32</definedName>
    <definedName name="Print_Area" localSheetId="0">'סכום נכסי הקרן'!$B$6:$D$49</definedName>
    <definedName name="Print_Area" localSheetId="23">'פקדונות מעל 3 חודשים'!$B$6:$O$30</definedName>
    <definedName name="Print_Area" localSheetId="8">'קרנות נאמנות'!$B$6:$O$20</definedName>
    <definedName name="Print_Area" localSheetId="3">'תעודות התחייבות ממשלתיות'!$B$8:$Q$12</definedName>
    <definedName name="Print_Area" localSheetId="4">'תעודות חוב מסחריות '!$B$6:$T$29</definedName>
    <definedName name="Print_Area" localSheetId="7">'תעודות סל'!$B$6:$N$44</definedName>
    <definedName name="range_data">#REF!</definedName>
    <definedName name="Raters">#REF!</definedName>
    <definedName name="Rating">#REF!</definedName>
    <definedName name="table_company">#REF!</definedName>
    <definedName name="Type_Business">#REF!</definedName>
    <definedName name="value">#REF!</definedName>
  </definedNames>
  <calcPr calcId="145621" concurrentCalc="0"/>
</workbook>
</file>

<file path=xl/calcChain.xml><?xml version="1.0" encoding="utf-8"?>
<calcChain xmlns="http://schemas.openxmlformats.org/spreadsheetml/2006/main">
  <c r="C23" i="88" l="1"/>
  <c r="C12" i="88"/>
  <c r="J11" i="58"/>
  <c r="C10" i="88"/>
  <c r="C11" i="84"/>
  <c r="C10" i="84"/>
  <c r="C43" i="88"/>
  <c r="C18" i="84"/>
  <c r="C37" i="88"/>
  <c r="C33" i="88"/>
  <c r="C31" i="88"/>
  <c r="C26" i="88"/>
  <c r="C24" i="88"/>
  <c r="C19" i="88"/>
  <c r="C17" i="88"/>
  <c r="C16" i="88"/>
  <c r="C15" i="88"/>
  <c r="C13" i="88"/>
  <c r="C11" i="88"/>
  <c r="Q11" i="61"/>
  <c r="Q12" i="61"/>
  <c r="Q13" i="61"/>
  <c r="P11" i="71"/>
  <c r="P12" i="71"/>
  <c r="P13" i="71"/>
  <c r="I11" i="81"/>
  <c r="H11" i="81"/>
  <c r="H10" i="81"/>
  <c r="R34" i="71"/>
  <c r="R33" i="71"/>
  <c r="R32" i="71"/>
  <c r="R30" i="71"/>
  <c r="R29" i="71"/>
  <c r="R28" i="71"/>
  <c r="R27" i="71"/>
  <c r="R25" i="71"/>
  <c r="R24" i="71"/>
  <c r="R23" i="71"/>
  <c r="R21" i="71"/>
  <c r="R20" i="71"/>
  <c r="R19" i="71"/>
  <c r="R18" i="71"/>
  <c r="R17" i="71"/>
  <c r="R16" i="71"/>
  <c r="R15" i="71"/>
  <c r="R14" i="71"/>
  <c r="R13" i="71"/>
  <c r="R12" i="71"/>
  <c r="R11" i="71"/>
  <c r="L13" i="72"/>
  <c r="L12" i="72"/>
  <c r="L11" i="72"/>
  <c r="K14" i="74"/>
  <c r="K13" i="74"/>
  <c r="K12" i="74"/>
  <c r="K11" i="74"/>
  <c r="C42" i="88"/>
  <c r="Q12" i="78"/>
  <c r="Q96" i="78"/>
  <c r="P23" i="69"/>
  <c r="Q44" i="78"/>
  <c r="Q76" i="78"/>
  <c r="Q111" i="78"/>
  <c r="S19" i="71"/>
  <c r="P27" i="69"/>
  <c r="P59" i="69"/>
  <c r="L16" i="65"/>
  <c r="Q64" i="78"/>
  <c r="S15" i="71"/>
  <c r="P55" i="69"/>
  <c r="Q48" i="78"/>
  <c r="Q80" i="78"/>
  <c r="Q110" i="78"/>
  <c r="S34" i="71"/>
  <c r="P39" i="69"/>
  <c r="P71" i="69"/>
  <c r="Q32" i="78"/>
  <c r="K23" i="76"/>
  <c r="L12" i="65"/>
  <c r="Q16" i="78"/>
  <c r="O11" i="79"/>
  <c r="Q28" i="78"/>
  <c r="Q60" i="78"/>
  <c r="Q92" i="78"/>
  <c r="K19" i="76"/>
  <c r="P11" i="69"/>
  <c r="P43" i="69"/>
  <c r="P75" i="69"/>
  <c r="O15" i="79"/>
  <c r="Q20" i="78"/>
  <c r="Q36" i="78"/>
  <c r="Q52" i="78"/>
  <c r="Q68" i="78"/>
  <c r="Q84" i="78"/>
  <c r="Q100" i="78"/>
  <c r="Q118" i="78"/>
  <c r="L14" i="74"/>
  <c r="S24" i="71"/>
  <c r="P15" i="69"/>
  <c r="P31" i="69"/>
  <c r="P47" i="69"/>
  <c r="P63" i="69"/>
  <c r="P79" i="69"/>
  <c r="Q24" i="78"/>
  <c r="Q40" i="78"/>
  <c r="Q56" i="78"/>
  <c r="Q72" i="78"/>
  <c r="Q88" i="78"/>
  <c r="Q105" i="78"/>
  <c r="K14" i="76"/>
  <c r="M14" i="72"/>
  <c r="S11" i="71"/>
  <c r="S29" i="71"/>
  <c r="P19" i="69"/>
  <c r="P35" i="69"/>
  <c r="P51" i="69"/>
  <c r="P67" i="69"/>
  <c r="P83" i="69"/>
  <c r="O12" i="79"/>
  <c r="Q17" i="78"/>
  <c r="Q25" i="78"/>
  <c r="Q33" i="78"/>
  <c r="Q41" i="78"/>
  <c r="Q49" i="78"/>
  <c r="Q57" i="78"/>
  <c r="Q69" i="78"/>
  <c r="Q77" i="78"/>
  <c r="Q85" i="78"/>
  <c r="Q93" i="78"/>
  <c r="Q101" i="78"/>
  <c r="Q112" i="78"/>
  <c r="Q115" i="78"/>
  <c r="K20" i="76"/>
  <c r="M11" i="72"/>
  <c r="S12" i="71"/>
  <c r="S20" i="71"/>
  <c r="S30" i="71"/>
  <c r="K10" i="81"/>
  <c r="P16" i="69"/>
  <c r="P20" i="69"/>
  <c r="P24" i="69"/>
  <c r="P28" i="69"/>
  <c r="P32" i="69"/>
  <c r="P36" i="69"/>
  <c r="P40" i="69"/>
  <c r="P44" i="69"/>
  <c r="P48" i="69"/>
  <c r="P52" i="69"/>
  <c r="P56" i="69"/>
  <c r="P60" i="69"/>
  <c r="P64" i="69"/>
  <c r="P68" i="69"/>
  <c r="P72" i="69"/>
  <c r="P76" i="69"/>
  <c r="P80" i="69"/>
  <c r="P84" i="69"/>
  <c r="L13" i="65"/>
  <c r="O13" i="79"/>
  <c r="Q10" i="78"/>
  <c r="Q14" i="78"/>
  <c r="Q18" i="78"/>
  <c r="Q26" i="78"/>
  <c r="Q30" i="78"/>
  <c r="Q34" i="78"/>
  <c r="Q38" i="78"/>
  <c r="Q42" i="78"/>
  <c r="Q46" i="78"/>
  <c r="Q50" i="78"/>
  <c r="Q54" i="78"/>
  <c r="Q58" i="78"/>
  <c r="Q62" i="78"/>
  <c r="Q66" i="78"/>
  <c r="Q70" i="78"/>
  <c r="Q74" i="78"/>
  <c r="Q78" i="78"/>
  <c r="Q82" i="78"/>
  <c r="Q86" i="78"/>
  <c r="Q90" i="78"/>
  <c r="Q94" i="78"/>
  <c r="Q98" i="78"/>
  <c r="Q103" i="78"/>
  <c r="Q108" i="78"/>
  <c r="Q113" i="78"/>
  <c r="Q116" i="78"/>
  <c r="K12" i="76"/>
  <c r="K16" i="76"/>
  <c r="K21" i="76"/>
  <c r="L12" i="74"/>
  <c r="M12" i="72"/>
  <c r="S13" i="71"/>
  <c r="S17" i="71"/>
  <c r="S21" i="71"/>
  <c r="S27" i="71"/>
  <c r="S32" i="71"/>
  <c r="K11" i="81"/>
  <c r="P13" i="69"/>
  <c r="P17" i="69"/>
  <c r="P21" i="69"/>
  <c r="P25" i="69"/>
  <c r="P29" i="69"/>
  <c r="P33" i="69"/>
  <c r="P37" i="69"/>
  <c r="P41" i="69"/>
  <c r="P45" i="69"/>
  <c r="P49" i="69"/>
  <c r="P53" i="69"/>
  <c r="P57" i="69"/>
  <c r="P61" i="69"/>
  <c r="P65" i="69"/>
  <c r="P69" i="69"/>
  <c r="P73" i="69"/>
  <c r="P77" i="69"/>
  <c r="P81" i="69"/>
  <c r="P85" i="69"/>
  <c r="Q26" i="59"/>
  <c r="Q21" i="59"/>
  <c r="Q17" i="59"/>
  <c r="Q13" i="59"/>
  <c r="U177" i="61"/>
  <c r="U172" i="61"/>
  <c r="U168" i="61"/>
  <c r="U164" i="61"/>
  <c r="U160" i="61"/>
  <c r="U156" i="61"/>
  <c r="U152" i="61"/>
  <c r="U148" i="61"/>
  <c r="U144" i="61"/>
  <c r="U140" i="61"/>
  <c r="U136" i="61"/>
  <c r="U132" i="61"/>
  <c r="U127" i="61"/>
  <c r="U123" i="61"/>
  <c r="U119" i="61"/>
  <c r="U115" i="61"/>
  <c r="U111" i="61"/>
  <c r="U107" i="61"/>
  <c r="U103" i="61"/>
  <c r="U99" i="61"/>
  <c r="U95" i="61"/>
  <c r="U91" i="61"/>
  <c r="U87" i="61"/>
  <c r="U83" i="61"/>
  <c r="U79" i="61"/>
  <c r="U75" i="61"/>
  <c r="U71" i="61"/>
  <c r="U67" i="61"/>
  <c r="U63" i="61"/>
  <c r="U59" i="61"/>
  <c r="U55" i="61"/>
  <c r="U51" i="61"/>
  <c r="U47" i="61"/>
  <c r="U43" i="61"/>
  <c r="U39" i="61"/>
  <c r="U35" i="61"/>
  <c r="U31" i="61"/>
  <c r="U27" i="61"/>
  <c r="U23" i="61"/>
  <c r="U19" i="61"/>
  <c r="U15" i="61"/>
  <c r="U11" i="61"/>
  <c r="N112" i="62"/>
  <c r="N108" i="62"/>
  <c r="N104" i="62"/>
  <c r="N99" i="62"/>
  <c r="N95" i="62"/>
  <c r="N91" i="62"/>
  <c r="N87" i="62"/>
  <c r="N82" i="62"/>
  <c r="N78" i="62"/>
  <c r="N74" i="62"/>
  <c r="N70" i="62"/>
  <c r="N66" i="62"/>
  <c r="N62" i="62"/>
  <c r="N58" i="62"/>
  <c r="N54" i="62"/>
  <c r="N50" i="62"/>
  <c r="N46" i="62"/>
  <c r="N41" i="62"/>
  <c r="N37" i="62"/>
  <c r="N33" i="62"/>
  <c r="N29" i="62"/>
  <c r="N25" i="62"/>
  <c r="N21" i="62"/>
  <c r="N17" i="62"/>
  <c r="N13" i="62"/>
  <c r="N23" i="63"/>
  <c r="Q29" i="59"/>
  <c r="Q24" i="59"/>
  <c r="Q20" i="59"/>
  <c r="Q16" i="59"/>
  <c r="Q12" i="59"/>
  <c r="U175" i="61"/>
  <c r="U171" i="61"/>
  <c r="U167" i="61"/>
  <c r="U163" i="61"/>
  <c r="U159" i="61"/>
  <c r="U155" i="61"/>
  <c r="U151" i="61"/>
  <c r="U147" i="61"/>
  <c r="U143" i="61"/>
  <c r="U139" i="61"/>
  <c r="U135" i="61"/>
  <c r="U131" i="61"/>
  <c r="U126" i="61"/>
  <c r="U122" i="61"/>
  <c r="U118" i="61"/>
  <c r="U114" i="61"/>
  <c r="U110" i="61"/>
  <c r="U106" i="61"/>
  <c r="U102" i="61"/>
  <c r="U98" i="61"/>
  <c r="U94" i="61"/>
  <c r="U90" i="61"/>
  <c r="U86" i="61"/>
  <c r="U82" i="61"/>
  <c r="U78" i="61"/>
  <c r="U74" i="61"/>
  <c r="U70" i="61"/>
  <c r="U66" i="61"/>
  <c r="U62" i="61"/>
  <c r="U58" i="61"/>
  <c r="U54" i="61"/>
  <c r="U50" i="61"/>
  <c r="U46" i="61"/>
  <c r="U42" i="61"/>
  <c r="U38" i="61"/>
  <c r="U34" i="61"/>
  <c r="U30" i="61"/>
  <c r="U26" i="61"/>
  <c r="U22" i="61"/>
  <c r="U18" i="61"/>
  <c r="U14" i="61"/>
  <c r="N111" i="62"/>
  <c r="N107" i="62"/>
  <c r="N102" i="62"/>
  <c r="N98" i="62"/>
  <c r="N94" i="62"/>
  <c r="N90" i="62"/>
  <c r="N86" i="62"/>
  <c r="N81" i="62"/>
  <c r="N77" i="62"/>
  <c r="N73" i="62"/>
  <c r="N69" i="62"/>
  <c r="N65" i="62"/>
  <c r="N61" i="62"/>
  <c r="N57" i="62"/>
  <c r="N53" i="62"/>
  <c r="N49" i="62"/>
  <c r="N45" i="62"/>
  <c r="N40" i="62"/>
  <c r="N36" i="62"/>
  <c r="N32" i="62"/>
  <c r="N28" i="62"/>
  <c r="N24" i="62"/>
  <c r="N20" i="62"/>
  <c r="N16" i="62"/>
  <c r="N12" i="62"/>
  <c r="N22" i="63"/>
  <c r="N18" i="63"/>
  <c r="N13" i="63"/>
  <c r="Q28" i="59"/>
  <c r="Q23" i="59"/>
  <c r="Q22" i="59"/>
  <c r="Q14" i="59"/>
  <c r="U173" i="61"/>
  <c r="U165" i="61"/>
  <c r="U157" i="61"/>
  <c r="U149" i="61"/>
  <c r="U141" i="61"/>
  <c r="U133" i="61"/>
  <c r="U124" i="61"/>
  <c r="U116" i="61"/>
  <c r="U108" i="61"/>
  <c r="U100" i="61"/>
  <c r="U92" i="61"/>
  <c r="U84" i="61"/>
  <c r="U76" i="61"/>
  <c r="U68" i="61"/>
  <c r="U60" i="61"/>
  <c r="U52" i="61"/>
  <c r="U44" i="61"/>
  <c r="U36" i="61"/>
  <c r="U28" i="61"/>
  <c r="U20" i="61"/>
  <c r="U12" i="61"/>
  <c r="N110" i="62"/>
  <c r="N101" i="62"/>
  <c r="N93" i="62"/>
  <c r="N85" i="62"/>
  <c r="N76" i="62"/>
  <c r="N68" i="62"/>
  <c r="N60" i="62"/>
  <c r="N52" i="62"/>
  <c r="N44" i="62"/>
  <c r="N35" i="62"/>
  <c r="N27" i="62"/>
  <c r="N19" i="62"/>
  <c r="N11" i="62"/>
  <c r="N19" i="63"/>
  <c r="N12" i="63"/>
  <c r="N18" i="62"/>
  <c r="N17" i="63"/>
  <c r="N11" i="63"/>
  <c r="Q18" i="59"/>
  <c r="U169" i="61"/>
  <c r="U153" i="61"/>
  <c r="U145" i="61"/>
  <c r="U128" i="61"/>
  <c r="U112" i="61"/>
  <c r="U96" i="61"/>
  <c r="U80" i="61"/>
  <c r="U64" i="61"/>
  <c r="U48" i="61"/>
  <c r="U40" i="61"/>
  <c r="U24" i="61"/>
  <c r="N106" i="62"/>
  <c r="N89" i="62"/>
  <c r="N72" i="62"/>
  <c r="N56" i="62"/>
  <c r="N39" i="62"/>
  <c r="N31" i="62"/>
  <c r="N15" i="62"/>
  <c r="N16" i="63"/>
  <c r="U174" i="61"/>
  <c r="U166" i="61"/>
  <c r="U150" i="61"/>
  <c r="U134" i="61"/>
  <c r="U117" i="61"/>
  <c r="U93" i="61"/>
  <c r="U85" i="61"/>
  <c r="U69" i="61"/>
  <c r="U53" i="61"/>
  <c r="U37" i="61"/>
  <c r="U29" i="61"/>
  <c r="N105" i="62"/>
  <c r="N88" i="62"/>
  <c r="N79" i="62"/>
  <c r="N63" i="62"/>
  <c r="N47" i="62"/>
  <c r="N22" i="62"/>
  <c r="N20" i="63"/>
  <c r="N14" i="63"/>
  <c r="Q19" i="59"/>
  <c r="Q11" i="59"/>
  <c r="U170" i="61"/>
  <c r="U162" i="61"/>
  <c r="U154" i="61"/>
  <c r="U146" i="61"/>
  <c r="U138" i="61"/>
  <c r="U130" i="61"/>
  <c r="U121" i="61"/>
  <c r="U113" i="61"/>
  <c r="U105" i="61"/>
  <c r="U97" i="61"/>
  <c r="U89" i="61"/>
  <c r="U81" i="61"/>
  <c r="U73" i="61"/>
  <c r="U65" i="61"/>
  <c r="U57" i="61"/>
  <c r="U49" i="61"/>
  <c r="U41" i="61"/>
  <c r="U33" i="61"/>
  <c r="U25" i="61"/>
  <c r="U17" i="61"/>
  <c r="N109" i="62"/>
  <c r="N100" i="62"/>
  <c r="N92" i="62"/>
  <c r="N83" i="62"/>
  <c r="N75" i="62"/>
  <c r="N67" i="62"/>
  <c r="N59" i="62"/>
  <c r="N51" i="62"/>
  <c r="N43" i="62"/>
  <c r="N34" i="62"/>
  <c r="N26" i="62"/>
  <c r="N24" i="63"/>
  <c r="U178" i="61"/>
  <c r="U161" i="61"/>
  <c r="U137" i="61"/>
  <c r="U120" i="61"/>
  <c r="U104" i="61"/>
  <c r="U88" i="61"/>
  <c r="U72" i="61"/>
  <c r="U56" i="61"/>
  <c r="U32" i="61"/>
  <c r="U16" i="61"/>
  <c r="N97" i="62"/>
  <c r="N80" i="62"/>
  <c r="N64" i="62"/>
  <c r="N48" i="62"/>
  <c r="N23" i="62"/>
  <c r="N21" i="63"/>
  <c r="Q27" i="59"/>
  <c r="Q15" i="59"/>
  <c r="U158" i="61"/>
  <c r="U142" i="61"/>
  <c r="U125" i="61"/>
  <c r="U109" i="61"/>
  <c r="U101" i="61"/>
  <c r="U77" i="61"/>
  <c r="U61" i="61"/>
  <c r="U45" i="61"/>
  <c r="U21" i="61"/>
  <c r="U13" i="61"/>
  <c r="N96" i="62"/>
  <c r="N71" i="62"/>
  <c r="N55" i="62"/>
  <c r="N38" i="62"/>
  <c r="N30" i="62"/>
  <c r="N14" i="62"/>
  <c r="Q13" i="78"/>
  <c r="Q29" i="78"/>
  <c r="Q37" i="78"/>
  <c r="Q45" i="78"/>
  <c r="Q53" i="78"/>
  <c r="Q61" i="78"/>
  <c r="Q65" i="78"/>
  <c r="Q73" i="78"/>
  <c r="Q81" i="78"/>
  <c r="Q89" i="78"/>
  <c r="Q97" i="78"/>
  <c r="Q106" i="78"/>
  <c r="K11" i="76"/>
  <c r="K15" i="76"/>
  <c r="L11" i="74"/>
  <c r="S16" i="71"/>
  <c r="S25" i="71"/>
  <c r="P12" i="69"/>
  <c r="O10" i="79"/>
  <c r="O14" i="79"/>
  <c r="Q11" i="78"/>
  <c r="Q15" i="78"/>
  <c r="Q19" i="78"/>
  <c r="Q27" i="78"/>
  <c r="Q31" i="78"/>
  <c r="Q35" i="78"/>
  <c r="Q39" i="78"/>
  <c r="Q43" i="78"/>
  <c r="Q47" i="78"/>
  <c r="Q51" i="78"/>
  <c r="Q55" i="78"/>
  <c r="Q59" i="78"/>
  <c r="Q63" i="78"/>
  <c r="Q67" i="78"/>
  <c r="Q71" i="78"/>
  <c r="Q75" i="78"/>
  <c r="Q79" i="78"/>
  <c r="Q83" i="78"/>
  <c r="Q87" i="78"/>
  <c r="Q91" i="78"/>
  <c r="Q95" i="78"/>
  <c r="Q99" i="78"/>
  <c r="Q104" i="78"/>
  <c r="Q109" i="78"/>
  <c r="Q114" i="78"/>
  <c r="Q117" i="78"/>
  <c r="K13" i="76"/>
  <c r="K18" i="76"/>
  <c r="K22" i="76"/>
  <c r="L13" i="74"/>
  <c r="M13" i="72"/>
  <c r="S14" i="71"/>
  <c r="S18" i="71"/>
  <c r="S23" i="71"/>
  <c r="S28" i="71"/>
  <c r="S33" i="71"/>
  <c r="K12" i="81"/>
  <c r="P14" i="69"/>
  <c r="P18" i="69"/>
  <c r="P22" i="69"/>
  <c r="P26" i="69"/>
  <c r="P30" i="69"/>
  <c r="P34" i="69"/>
  <c r="P38" i="69"/>
  <c r="P42" i="69"/>
  <c r="P46" i="69"/>
  <c r="P50" i="69"/>
  <c r="P54" i="69"/>
  <c r="P58" i="69"/>
  <c r="P62" i="69"/>
  <c r="P66" i="69"/>
  <c r="P70" i="69"/>
  <c r="P74" i="69"/>
  <c r="P78" i="69"/>
  <c r="P82" i="69"/>
  <c r="L11" i="65"/>
  <c r="L15" i="65"/>
  <c r="I10" i="81"/>
  <c r="B32" i="89"/>
  <c r="B31" i="89"/>
  <c r="B30" i="89"/>
  <c r="B29" i="89"/>
  <c r="B28" i="89"/>
  <c r="B27" i="89"/>
  <c r="B26" i="89"/>
  <c r="B25" i="89"/>
  <c r="B24" i="89"/>
  <c r="B23" i="89"/>
  <c r="B22" i="89"/>
  <c r="B21" i="89"/>
  <c r="B20" i="89"/>
  <c r="B19" i="89"/>
  <c r="B18" i="89"/>
  <c r="B17" i="89"/>
  <c r="B16" i="89"/>
  <c r="B15" i="89"/>
  <c r="B14" i="89"/>
  <c r="B13" i="89"/>
  <c r="B12" i="89"/>
  <c r="B11" i="89"/>
  <c r="B10" i="89"/>
  <c r="B9" i="89"/>
  <c r="B7" i="89"/>
  <c r="D5" i="89"/>
  <c r="E5" i="89"/>
  <c r="F5" i="89"/>
  <c r="G5" i="89"/>
  <c r="H5" i="89"/>
  <c r="I5" i="89"/>
  <c r="J5" i="89"/>
  <c r="K5" i="89"/>
  <c r="L5" i="89"/>
  <c r="M5" i="89"/>
  <c r="N5" i="89"/>
  <c r="O5" i="89"/>
  <c r="P5" i="89"/>
  <c r="Q5" i="89"/>
  <c r="R5" i="89"/>
  <c r="S5" i="89"/>
  <c r="T5" i="89"/>
  <c r="U5" i="89"/>
  <c r="V5" i="89"/>
  <c r="W5" i="89"/>
  <c r="X5" i="89"/>
  <c r="Y5" i="89"/>
  <c r="D23" i="88"/>
  <c r="Q21" i="78"/>
  <c r="Q22" i="78"/>
  <c r="Q23" i="78"/>
  <c r="D10" i="88"/>
  <c r="D33" i="88"/>
  <c r="D16" i="88"/>
  <c r="D11" i="88"/>
  <c r="D38" i="88"/>
  <c r="D42" i="88"/>
  <c r="D31" i="88"/>
  <c r="D15" i="88"/>
  <c r="D37" i="88"/>
  <c r="D27" i="88"/>
  <c r="D19" i="88"/>
  <c r="D13" i="88"/>
  <c r="D34" i="88"/>
  <c r="D26" i="88"/>
  <c r="D17" i="88"/>
  <c r="D12" i="88"/>
  <c r="D24" i="88"/>
  <c r="L14" i="65"/>
  <c r="J12" i="81"/>
  <c r="J10" i="81"/>
  <c r="J11" i="81"/>
</calcChain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9">
    <s v="Migdal Hashkaot Neches Boded"/>
    <s v="{[Time].[Hie Time].[Yom].&amp;[20170630]}"/>
    <s v="{[Medida].[Medida].&amp;[2]}"/>
    <s v="{[Keren].[Keren].[All]}"/>
    <s v="{[Cheshbon KM].[Hie Peilut].[Peilut 7].&amp;[Kod_Peilut_L7_107]&amp;[Kod_Peilut_L6_372]&amp;[Kod_Peilut_L5_305]&amp;[Kod_Peilut_L4_304]&amp;[Kod_Peilut_L3_303]&amp;[Kod_Peilut_L2_159]&amp;[Kod_Peilut_L1_182]}"/>
    <s v="{[Salim Maslulim].[Salim Maslulim].&amp;[2]}"/>
    <s v="{[Makor Mezuman].[Makor Mezuman].&amp;[45]}"/>
    <s v="[Measures].[c_Shovi_Keren]"/>
    <s v="#,0.00"/>
    <s v="[Neches].[Hie Neches Boded].[Neches Boded L3].&amp;[NechesBoded_L3_105]&amp;[NechesBoded_L2_102]&amp;[NechesBoded_L1_101]"/>
    <s v="[Neches].[Hie Neches Boded].[Neches Boded L3].&amp;[NechesBoded_L3_109]&amp;[NechesBoded_L2_102]&amp;[NechesBoded_L1_101]"/>
    <s v="[Neches].[Hie Neches Boded].[Neches Boded L3].&amp;[NechesBoded_L3_111]&amp;[NechesBoded_L2_102]&amp;[NechesBoded_L1_101]"/>
    <s v="[Neches].[Hie Neches Boded].[Neches Boded L3].&amp;[NechesBoded_L3_112]&amp;[NechesBoded_L2_102]&amp;[NechesBoded_L1_101]"/>
    <s v="[Neches].[Hie Neches Boded].[Neches Boded L3].&amp;[NechesBoded_L3_113]&amp;[NechesBoded_L2_102]&amp;[NechesBoded_L1_101]"/>
    <s v="[Neches].[Hie Neches Boded].[Neches Boded L3].&amp;[NechesBoded_L3_115]&amp;[NechesBoded_L2_103]&amp;[NechesBoded_L1_101]"/>
    <s v="[Neches].[Hie Neches Boded].[Neches Boded L3].&amp;[NechesBoded_L3_117]&amp;[NechesBoded_L2_103]&amp;[NechesBoded_L1_101]"/>
    <s v="[Neches].[Hie Neches Boded].[Neches Boded L3].&amp;[NechesBoded_L3_118]&amp;[NechesBoded_L2_103]&amp;[NechesBoded_L1_101]"/>
    <s v="[Neches].[Hie Neches Boded].[Neches Boded L3].&amp;[NechesBoded_L3_119]&amp;[NechesBoded_L2_103]&amp;[NechesBoded_L1_101]"/>
    <s v="[Neches].[Hie Neches Boded].[Neches Boded L3].&amp;[NechesBoded_L3_120]&amp;[NechesBoded_L2_103]&amp;[NechesBoded_L1_101]"/>
    <s v="[Neches].[Hie Neches Boded].[Neches Boded L3].&amp;[NechesBoded_L3_122]&amp;[NechesBoded_L2_103]&amp;[NechesBoded_L1_101]"/>
    <s v="[Neches].[Hie Neches Boded].[Neches Boded L2].&amp;[NechesBoded_L2_105]&amp;[NechesBoded_L1_101]"/>
    <s v="[Neches].[Hie Neches Boded].[Neches Boded L2].&amp;[NechesBoded_L2_106]&amp;[NechesBoded_L1_101]"/>
    <s v="[Neches].[Hie Neches Boded].[Neches Boded L2].&amp;[NechesBoded_L2_107]&amp;[NechesBoded_L1_101]"/>
    <s v="[Neches].[Hie Neches Boded].[Neches Boded L3].&amp;[NechesBoded_L3_135]&amp;[NechesBoded_L2_110]&amp;[NechesBoded_L1_101]"/>
    <s v="[Neches].[Hie Neches Boded].[Neches Boded L3].&amp;[NechesBoded_L3_136]&amp;[NechesBoded_L2_110]&amp;[NechesBoded_L1_101]"/>
    <s v="[Neches].[Hie Neches Boded].[Neches Boded L3].&amp;[NechesBoded_L3_137]&amp;[NechesBoded_L2_110]&amp;[NechesBoded_L1_101]"/>
    <s v="[Neches].[Neches].&amp;[9999939]&amp;[-1]"/>
    <s v="[Measures].[c_Shaar_Acharon]"/>
    <s v="#,#.0000"/>
    <s v="[Neches].[Neches].&amp;[9999871]&amp;[-1]"/>
    <s v="[Neches].[Neches].&amp;[9999814]&amp;[-1]"/>
    <s v="[Neches].[Neches].&amp;[9999889]&amp;[-1]"/>
    <s v="[Neches].[Neches].&amp;[9999848]&amp;[-1]"/>
    <s v="[Neches].[Neches].&amp;[9999855]&amp;[-1]"/>
    <s v="[Neches].[Neches].&amp;[9999756]&amp;[-1]"/>
    <s v="[Neches].[Neches].&amp;[9999921]&amp;[-1]"/>
    <s v="[Neches].[Neches].&amp;[9999806]&amp;[-1]"/>
    <s v="[Neches].[Neches].&amp;[9999715]&amp;[-1]"/>
    <s v="[Neches].[Neches].&amp;[9999749]&amp;[-1]"/>
  </metadataStrings>
  <mdxMetadata count="29">
    <mdx n="0" f="s">
      <ms ns="1" c="0"/>
    </mdx>
    <mdx n="0" f="v">
      <t c="8">
        <n x="1" s="1"/>
        <n x="2" s="1"/>
        <n x="3" s="1"/>
        <n x="4" s="1"/>
        <n x="5" s="1"/>
        <n x="6" s="1"/>
        <n x="9"/>
        <n x="7"/>
      </t>
    </mdx>
    <mdx n="0" f="v">
      <t c="8">
        <n x="1" s="1"/>
        <n x="2" s="1"/>
        <n x="3" s="1"/>
        <n x="4" s="1"/>
        <n x="5" s="1"/>
        <n x="6" s="1"/>
        <n x="10"/>
        <n x="7"/>
      </t>
    </mdx>
    <mdx n="0" f="v">
      <t c="8">
        <n x="1" s="1"/>
        <n x="2" s="1"/>
        <n x="3" s="1"/>
        <n x="4" s="1"/>
        <n x="5" s="1"/>
        <n x="6" s="1"/>
        <n x="11"/>
        <n x="7"/>
      </t>
    </mdx>
    <mdx n="0" f="v">
      <t c="8">
        <n x="1" s="1"/>
        <n x="2" s="1"/>
        <n x="3" s="1"/>
        <n x="4" s="1"/>
        <n x="5" s="1"/>
        <n x="6" s="1"/>
        <n x="12"/>
        <n x="7"/>
      </t>
    </mdx>
    <mdx n="0" f="v">
      <t c="8">
        <n x="1" s="1"/>
        <n x="2" s="1"/>
        <n x="3" s="1"/>
        <n x="4" s="1"/>
        <n x="5" s="1"/>
        <n x="6" s="1"/>
        <n x="13"/>
        <n x="7"/>
      </t>
    </mdx>
    <mdx n="0" f="v">
      <t c="8">
        <n x="1" s="1"/>
        <n x="2" s="1"/>
        <n x="3" s="1"/>
        <n x="4" s="1"/>
        <n x="5" s="1"/>
        <n x="6" s="1"/>
        <n x="14"/>
        <n x="7"/>
      </t>
    </mdx>
    <mdx n="0" f="v">
      <t c="8" si="8">
        <n x="1" s="1"/>
        <n x="2" s="1"/>
        <n x="3" s="1"/>
        <n x="4" s="1"/>
        <n x="5" s="1"/>
        <n x="6" s="1"/>
        <n x="15"/>
        <n x="7"/>
      </t>
    </mdx>
    <mdx n="0" f="v">
      <t c="8">
        <n x="1" s="1"/>
        <n x="2" s="1"/>
        <n x="3" s="1"/>
        <n x="4" s="1"/>
        <n x="5" s="1"/>
        <n x="6" s="1"/>
        <n x="16"/>
        <n x="7"/>
      </t>
    </mdx>
    <mdx n="0" f="v">
      <t c="8">
        <n x="1" s="1"/>
        <n x="2" s="1"/>
        <n x="3" s="1"/>
        <n x="4" s="1"/>
        <n x="5" s="1"/>
        <n x="6" s="1"/>
        <n x="17"/>
        <n x="7"/>
      </t>
    </mdx>
    <mdx n="0" f="v">
      <t c="8">
        <n x="1" s="1"/>
        <n x="2" s="1"/>
        <n x="3" s="1"/>
        <n x="4" s="1"/>
        <n x="5" s="1"/>
        <n x="6" s="1"/>
        <n x="18"/>
        <n x="7"/>
      </t>
    </mdx>
    <mdx n="0" f="v">
      <t c="8">
        <n x="1" s="1"/>
        <n x="2" s="1"/>
        <n x="3" s="1"/>
        <n x="4" s="1"/>
        <n x="5" s="1"/>
        <n x="6" s="1"/>
        <n x="19"/>
        <n x="7"/>
      </t>
    </mdx>
    <mdx n="0" f="v">
      <t c="8" si="8">
        <n x="1" s="1"/>
        <n x="2" s="1"/>
        <n x="3" s="1"/>
        <n x="4" s="1"/>
        <n x="5" s="1"/>
        <n x="6" s="1"/>
        <n x="20"/>
        <n x="7"/>
      </t>
    </mdx>
    <mdx n="0" f="v">
      <t c="8">
        <n x="1" s="1"/>
        <n x="2" s="1"/>
        <n x="3" s="1"/>
        <n x="4" s="1"/>
        <n x="5" s="1"/>
        <n x="6" s="1"/>
        <n x="21"/>
        <n x="7"/>
      </t>
    </mdx>
    <mdx n="0" f="v">
      <t c="8">
        <n x="1" s="1"/>
        <n x="2" s="1"/>
        <n x="3" s="1"/>
        <n x="4" s="1"/>
        <n x="5" s="1"/>
        <n x="6" s="1"/>
        <n x="22"/>
        <n x="7"/>
      </t>
    </mdx>
    <mdx n="0" f="v">
      <t c="8">
        <n x="1" s="1"/>
        <n x="2" s="1"/>
        <n x="3" s="1"/>
        <n x="4" s="1"/>
        <n x="5" s="1"/>
        <n x="6" s="1"/>
        <n x="23"/>
        <n x="7"/>
      </t>
    </mdx>
    <mdx n="0" f="v">
      <t c="8">
        <n x="1" s="1"/>
        <n x="2" s="1"/>
        <n x="3" s="1"/>
        <n x="4" s="1"/>
        <n x="5" s="1"/>
        <n x="6" s="1"/>
        <n x="24"/>
        <n x="7"/>
      </t>
    </mdx>
    <mdx n="0" f="v">
      <t c="8">
        <n x="1" s="1"/>
        <n x="2" s="1"/>
        <n x="3" s="1"/>
        <n x="4" s="1"/>
        <n x="5" s="1"/>
        <n x="6" s="1"/>
        <n x="25"/>
        <n x="7"/>
      </t>
    </mdx>
    <mdx n="0" f="v">
      <t c="4" si="28">
        <n x="1" s="1"/>
        <n x="2" s="1"/>
        <n x="26"/>
        <n x="27"/>
      </t>
    </mdx>
    <mdx n="0" f="v">
      <t c="4" si="28">
        <n x="1" s="1"/>
        <n x="2" s="1"/>
        <n x="29"/>
        <n x="27"/>
      </t>
    </mdx>
    <mdx n="0" f="v">
      <t c="4" si="28">
        <n x="1" s="1"/>
        <n x="2" s="1"/>
        <n x="30"/>
        <n x="27"/>
      </t>
    </mdx>
    <mdx n="0" f="v">
      <t c="4" si="28">
        <n x="1" s="1"/>
        <n x="2" s="1"/>
        <n x="31"/>
        <n x="27"/>
      </t>
    </mdx>
    <mdx n="0" f="v">
      <t c="4" si="28">
        <n x="1" s="1"/>
        <n x="2" s="1"/>
        <n x="32"/>
        <n x="27"/>
      </t>
    </mdx>
    <mdx n="0" f="v">
      <t c="4" si="28">
        <n x="1" s="1"/>
        <n x="2" s="1"/>
        <n x="33"/>
        <n x="27"/>
      </t>
    </mdx>
    <mdx n="0" f="v">
      <t c="4" si="28">
        <n x="1" s="1"/>
        <n x="2" s="1"/>
        <n x="34"/>
        <n x="27"/>
      </t>
    </mdx>
    <mdx n="0" f="v">
      <t c="4" si="28">
        <n x="1" s="1"/>
        <n x="2" s="1"/>
        <n x="35"/>
        <n x="27"/>
      </t>
    </mdx>
    <mdx n="0" f="v">
      <t c="4" si="28">
        <n x="1" s="1"/>
        <n x="2" s="1"/>
        <n x="36"/>
        <n x="27"/>
      </t>
    </mdx>
    <mdx n="0" f="v">
      <t c="4" si="28">
        <n x="1" s="1"/>
        <n x="2" s="1"/>
        <n x="37"/>
        <n x="27"/>
      </t>
    </mdx>
    <mdx n="0" f="v">
      <t c="4" si="28">
        <n x="1" s="1"/>
        <n x="2" s="1"/>
        <n x="38"/>
        <n x="27"/>
      </t>
    </mdx>
  </mdxMetadata>
  <valueMetadata count="29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</valueMetadata>
</metadata>
</file>

<file path=xl/sharedStrings.xml><?xml version="1.0" encoding="utf-8"?>
<sst xmlns="http://schemas.openxmlformats.org/spreadsheetml/2006/main" count="5130" uniqueCount="1315">
  <si>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</si>
  <si>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</si>
  <si>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</si>
  <si>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</si>
  <si>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</si>
  <si>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</si>
  <si>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</si>
  <si>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</si>
  <si>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</si>
  <si>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</si>
  <si>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</si>
  <si>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</si>
  <si>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</si>
  <si>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</si>
  <si>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</si>
  <si>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</si>
  <si>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</si>
  <si>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</si>
  <si>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</si>
  <si>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</si>
  <si>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</si>
  <si>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</si>
  <si>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תאריך</t>
  </si>
  <si>
    <t>גילון</t>
  </si>
  <si>
    <t>גליל</t>
  </si>
  <si>
    <t>סה"כ צמודות מדד</t>
  </si>
  <si>
    <t>סה"כ בישראל</t>
  </si>
  <si>
    <t>סה"כ תעודות התחייבות ממשלתיות</t>
  </si>
  <si>
    <t>אחר</t>
  </si>
  <si>
    <t>סה"כ מניות היתר</t>
  </si>
  <si>
    <t>סה"כ מניות</t>
  </si>
  <si>
    <t>סה"כ תעודות סל</t>
  </si>
  <si>
    <t>סה"כ צמודות</t>
  </si>
  <si>
    <t>סה"כ אגרות חוב קונצרניות</t>
  </si>
  <si>
    <t>סה"כ חוזים עתידיים בישראל</t>
  </si>
  <si>
    <t>שיעור ריבית ממוצע</t>
  </si>
  <si>
    <t>סה"כ מובטחות בשעבוד כלי רכב</t>
  </si>
  <si>
    <t>סה"כ מובטחות בבטחונות אחרים</t>
  </si>
  <si>
    <t>סה"כ הלוואות בישראל</t>
  </si>
  <si>
    <t>סה"כ הלוואות בחו"ל</t>
  </si>
  <si>
    <t>סה"כ הלוואות</t>
  </si>
  <si>
    <t>סה"כ  פקדונות מעל 3 חודשים</t>
  </si>
  <si>
    <t>יתרות מזומנים ועו"ש בש"ח</t>
  </si>
  <si>
    <t>יתרות מזומנים ועו"ש נקובים במט"ח</t>
  </si>
  <si>
    <t>פח"ק/פר"י</t>
  </si>
  <si>
    <t>סה"כ מזומנים ושווי מזומנים</t>
  </si>
  <si>
    <t>מספר ני"ע</t>
  </si>
  <si>
    <t>סה"כ לא צמודות</t>
  </si>
  <si>
    <t>סה"כ צמודות למט"ח</t>
  </si>
  <si>
    <t>סה"כ כתבי אופציה</t>
  </si>
  <si>
    <t>סה"כ חוזים עתידיים</t>
  </si>
  <si>
    <t>נכס הבסיס</t>
  </si>
  <si>
    <t>סה"כ אג"ח קונצרני</t>
  </si>
  <si>
    <t>תנאי ושיעור ריבית</t>
  </si>
  <si>
    <t>תשואה לפדיון</t>
  </si>
  <si>
    <t>תאריך שערוך אחרון</t>
  </si>
  <si>
    <t>שעור תשואה במהלך התקופה</t>
  </si>
  <si>
    <t>שעור הריבית</t>
  </si>
  <si>
    <t>שעור מנכסי השקעה</t>
  </si>
  <si>
    <t>שעור מערך נקוב מונפק</t>
  </si>
  <si>
    <t>סה"כ צמוד מדד</t>
  </si>
  <si>
    <t>סה"כ לא צמוד</t>
  </si>
  <si>
    <t>שווי שוק</t>
  </si>
  <si>
    <t>סה"כ חברות ישראליות בחו"ל</t>
  </si>
  <si>
    <t>ענף מסחר</t>
  </si>
  <si>
    <t>שם מדרג</t>
  </si>
  <si>
    <t>סה"כ שמחקות מדדים אחרים בישראל</t>
  </si>
  <si>
    <t>סה"כ שמחקות מדדי מניות</t>
  </si>
  <si>
    <t>ערד</t>
  </si>
  <si>
    <t>סה"כ אג"ח קונצרני של חברות זרות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</si>
  <si>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</si>
  <si>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</si>
  <si>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</si>
  <si>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</si>
  <si>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</si>
  <si>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</si>
  <si>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</si>
  <si>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</si>
  <si>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</si>
  <si>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</si>
  <si>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</si>
  <si>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</si>
  <si>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</si>
  <si>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</si>
  <si>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</si>
  <si>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</si>
  <si>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</si>
  <si>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א. מזומנים ושווי מזומנים</t>
  </si>
  <si>
    <t>אופי הנכס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</si>
  <si>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</si>
  <si>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</si>
  <si>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</si>
  <si>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</si>
  <si>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</si>
  <si>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</si>
  <si>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</si>
  <si>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</si>
  <si>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</si>
  <si>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</si>
  <si>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</si>
  <si>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</si>
  <si>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</si>
  <si>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</si>
  <si>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</si>
  <si>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</si>
  <si>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</si>
  <si>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</si>
  <si>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</si>
  <si>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שער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</si>
  <si>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</si>
  <si>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</si>
  <si>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</si>
  <si>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</si>
  <si>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</si>
  <si>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שעור מנכסי השקעה**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</si>
  <si>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</si>
  <si>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</si>
  <si>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</si>
  <si>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</si>
  <si>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</si>
  <si>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</si>
  <si>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</si>
  <si>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זירת מסחר</t>
  </si>
  <si>
    <t>TASE</t>
  </si>
  <si>
    <t>OTC</t>
  </si>
  <si>
    <t>AMEX</t>
  </si>
  <si>
    <t>LSE</t>
  </si>
  <si>
    <t>TSE</t>
  </si>
  <si>
    <t>DAX</t>
  </si>
  <si>
    <t>FTSE</t>
  </si>
  <si>
    <t>CAC</t>
  </si>
  <si>
    <t>BSE</t>
  </si>
  <si>
    <t>EURO STOXX 50</t>
  </si>
  <si>
    <t>TSX</t>
  </si>
  <si>
    <t>טורנטו</t>
  </si>
  <si>
    <t>BOVESPA</t>
  </si>
  <si>
    <t>Micex-RTS</t>
  </si>
  <si>
    <t>SGX</t>
  </si>
  <si>
    <t>ASX</t>
  </si>
  <si>
    <t>אוסטרליה</t>
  </si>
  <si>
    <t>ISE</t>
  </si>
  <si>
    <t>אירלנד</t>
  </si>
  <si>
    <t>SIX</t>
  </si>
  <si>
    <t>ציריך</t>
  </si>
  <si>
    <t>◄</t>
  </si>
  <si>
    <t>ביומד</t>
  </si>
  <si>
    <t>בנקים וחברות אחזקה</t>
  </si>
  <si>
    <t>השקעות ואחזקות</t>
  </si>
  <si>
    <t>חברות וסוכנויות ביטוח</t>
  </si>
  <si>
    <t>חיפושי נפט וגז</t>
  </si>
  <si>
    <t>חקלאות</t>
  </si>
  <si>
    <t>חשמל ואלקטרוניקה</t>
  </si>
  <si>
    <t>מוצרי בניה</t>
  </si>
  <si>
    <t>מוצרי מדדים</t>
  </si>
  <si>
    <t>מסחר</t>
  </si>
  <si>
    <t>משכנתי ומוסדות מימון</t>
  </si>
  <si>
    <t>מתכת</t>
  </si>
  <si>
    <t>נדל"ן ופיתוח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</si>
  <si>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</si>
  <si>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</si>
  <si>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</si>
  <si>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</si>
  <si>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</si>
  <si>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</si>
  <si>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</si>
  <si>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</si>
  <si>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</si>
  <si>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</si>
  <si>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</si>
  <si>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</si>
  <si>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</si>
  <si>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הונג קונג</t>
  </si>
  <si>
    <t>דולר ניו זילנד</t>
  </si>
  <si>
    <t>כתר שבדי</t>
  </si>
  <si>
    <t>כתר דני</t>
  </si>
  <si>
    <t>דולר קנדי</t>
  </si>
  <si>
    <t>יין יפני</t>
  </si>
  <si>
    <t>מקסיקו פזו</t>
  </si>
  <si>
    <t>פרנק שוויצרי</t>
  </si>
  <si>
    <t>ריאל ברזילאי</t>
  </si>
  <si>
    <t>ראנד דרום אפריקאי</t>
  </si>
  <si>
    <t>החברה המדווחת</t>
  </si>
  <si>
    <t>תאריך הדיווח</t>
  </si>
  <si>
    <t>שם מסלול/קרן/קופה</t>
  </si>
  <si>
    <t>מספר מסלול/קרן/קופה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</si>
  <si>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</si>
  <si>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</si>
  <si>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</si>
  <si>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</si>
  <si>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</si>
  <si>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</si>
  <si>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</si>
  <si>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השקעות במדעי החיים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</si>
  <si>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</si>
  <si>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</si>
  <si>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</si>
  <si>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</si>
  <si>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</si>
  <si>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</si>
  <si>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</si>
  <si>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</si>
  <si>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</si>
  <si>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</si>
  <si>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</si>
  <si>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</si>
  <si>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</si>
  <si>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</si>
  <si>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</si>
  <si>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</si>
  <si>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</si>
  <si>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</si>
  <si>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</si>
  <si>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</si>
  <si>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</si>
  <si>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</si>
  <si>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</si>
  <si>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</si>
  <si>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</si>
  <si>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</si>
  <si>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</si>
  <si>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</si>
  <si>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</si>
  <si>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</si>
  <si>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</si>
  <si>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>(7) אופציות</t>
  </si>
  <si>
    <t>2.ג. מסגרות אשראי מנוצלות ללווים</t>
  </si>
  <si>
    <t>קונסורציום כן/לא</t>
  </si>
  <si>
    <t>שווי משוערך</t>
  </si>
  <si>
    <t>ספק מידע</t>
  </si>
  <si>
    <t>(18)</t>
  </si>
  <si>
    <t>סה"כ מט"ח/ מט"ח</t>
  </si>
  <si>
    <t>סה"כ צמוד למדד</t>
  </si>
  <si>
    <t>סה"כ בחו"ל:</t>
  </si>
  <si>
    <t>סה"כ בישראל:</t>
  </si>
  <si>
    <t>***שער-יוצג במאית המטבע המקומי, קרי /סנט וכ'ו</t>
  </si>
  <si>
    <t>שער***</t>
  </si>
  <si>
    <t>ערך נקוב****</t>
  </si>
  <si>
    <t>ב. אג"ח קונצרני לא סחיר</t>
  </si>
  <si>
    <t>שעור מערך נקוב**** מונפק</t>
  </si>
  <si>
    <t>אלפי ש"ח</t>
  </si>
  <si>
    <t xml:space="preserve">ש"ח אלפי </t>
  </si>
  <si>
    <t>ערך נקוב ****</t>
  </si>
  <si>
    <t xml:space="preserve">*****כאשר טרם חלף מועד תשלום הרבית ו/ או פדיון קרן, יוצג  סכום פדיון/ריבית שעתיד להתקבל </t>
  </si>
  <si>
    <t xml:space="preserve">פדיון/ ריבית לקבל*****  </t>
  </si>
  <si>
    <t>****ערך נקוב-יוצג היחידות במטבע בו בוצעה העסקה במקור</t>
  </si>
  <si>
    <t>יחידות</t>
  </si>
  <si>
    <t>אלפי יחידות</t>
  </si>
  <si>
    <t>(19)</t>
  </si>
  <si>
    <t>כתובת הנכס</t>
  </si>
  <si>
    <t>* בעל ענין/צד קשור</t>
  </si>
  <si>
    <t>30/06/2017</t>
  </si>
  <si>
    <t>מגדל מקפת קרנות פנסיה וקופות גמל בע"מ</t>
  </si>
  <si>
    <t xml:space="preserve">מקפת אישית - אפיק לזכאים קיימים לפנסיה </t>
  </si>
  <si>
    <t>5903 גליל</t>
  </si>
  <si>
    <t>9590332</t>
  </si>
  <si>
    <t>RF</t>
  </si>
  <si>
    <t>5904 גליל</t>
  </si>
  <si>
    <t>9590431</t>
  </si>
  <si>
    <t>ממשלתי צמוד 0536</t>
  </si>
  <si>
    <t>1097708</t>
  </si>
  <si>
    <t>ממשלתי צמוד 0841</t>
  </si>
  <si>
    <t>1120583</t>
  </si>
  <si>
    <t>ממשלתי צמוד 0923</t>
  </si>
  <si>
    <t>1128081</t>
  </si>
  <si>
    <t>ממשלתי צמוד 1019</t>
  </si>
  <si>
    <t>1114750</t>
  </si>
  <si>
    <t>ממשלתי צמוד 1020</t>
  </si>
  <si>
    <t>1137181</t>
  </si>
  <si>
    <t>ממשלתי צמוד 1025</t>
  </si>
  <si>
    <t>1135912</t>
  </si>
  <si>
    <t>ממשלתי צמוד 418</t>
  </si>
  <si>
    <t>1108927</t>
  </si>
  <si>
    <t>ממשלתי צמוד 922</t>
  </si>
  <si>
    <t>1124056</t>
  </si>
  <si>
    <t>ממשלתי שקלי 0324</t>
  </si>
  <si>
    <t>1130848</t>
  </si>
  <si>
    <t>ממשלתי שקלי 142</t>
  </si>
  <si>
    <t>1125400</t>
  </si>
  <si>
    <t>לאומי אגח 177</t>
  </si>
  <si>
    <t>6040315</t>
  </si>
  <si>
    <t>מגמה</t>
  </si>
  <si>
    <t>520018078</t>
  </si>
  <si>
    <t>בנקים</t>
  </si>
  <si>
    <t>AAA</t>
  </si>
  <si>
    <t>מזרחי 43</t>
  </si>
  <si>
    <t>2310191</t>
  </si>
  <si>
    <t>520000522</t>
  </si>
  <si>
    <t>מזרחי הנפקות 44</t>
  </si>
  <si>
    <t>2310209</t>
  </si>
  <si>
    <t>מזרחי הנפקות אגח 42</t>
  </si>
  <si>
    <t>2310183</t>
  </si>
  <si>
    <t>מזרחי טפחות 35</t>
  </si>
  <si>
    <t>2310118</t>
  </si>
  <si>
    <t>מזרחי טפחות 38</t>
  </si>
  <si>
    <t>2310142</t>
  </si>
  <si>
    <t>מזרחי טפחות 39</t>
  </si>
  <si>
    <t>2310159</t>
  </si>
  <si>
    <t>פועלים הנפקות אגח 31</t>
  </si>
  <si>
    <t>1940527</t>
  </si>
  <si>
    <t>520000118</t>
  </si>
  <si>
    <t>פועלים הנפקות אגח 32</t>
  </si>
  <si>
    <t>1940535</t>
  </si>
  <si>
    <t>פועלים הנפקות אגח 34</t>
  </si>
  <si>
    <t>1940576</t>
  </si>
  <si>
    <t>בינל הנפקות שה 3</t>
  </si>
  <si>
    <t>1093681</t>
  </si>
  <si>
    <t>513141879</t>
  </si>
  <si>
    <t>AA+</t>
  </si>
  <si>
    <t>הבינלאומי סדרה ט</t>
  </si>
  <si>
    <t>1135177</t>
  </si>
  <si>
    <t>לאומי מימון הת יד</t>
  </si>
  <si>
    <t>6040299</t>
  </si>
  <si>
    <t>לאומי מימון התח ח</t>
  </si>
  <si>
    <t>6040232</t>
  </si>
  <si>
    <t>מזרחי טפחות הנפקות הת 31</t>
  </si>
  <si>
    <t>2310076</t>
  </si>
  <si>
    <t>עזריאלי אגח ב</t>
  </si>
  <si>
    <t>1134436</t>
  </si>
  <si>
    <t>510960719</t>
  </si>
  <si>
    <t>נדלן ובינוי</t>
  </si>
  <si>
    <t>עזריאלי אגח ג</t>
  </si>
  <si>
    <t>1136324</t>
  </si>
  <si>
    <t>עזריאלי אגח ד</t>
  </si>
  <si>
    <t>1138650</t>
  </si>
  <si>
    <t>פועלים הנפקות התח אגח י</t>
  </si>
  <si>
    <t>1940402</t>
  </si>
  <si>
    <t>פועלים הנפקות התח אגח יד</t>
  </si>
  <si>
    <t>1940501</t>
  </si>
  <si>
    <t>אירפורט אגח ד</t>
  </si>
  <si>
    <t>1130426</t>
  </si>
  <si>
    <t>511659401</t>
  </si>
  <si>
    <t>AA</t>
  </si>
  <si>
    <t>אירפורט אגח ה</t>
  </si>
  <si>
    <t>1133487</t>
  </si>
  <si>
    <t>אירפורט אגח ז</t>
  </si>
  <si>
    <t>1140110</t>
  </si>
  <si>
    <t>בזק סדרה ו</t>
  </si>
  <si>
    <t>2300143</t>
  </si>
  <si>
    <t>520031931</t>
  </si>
  <si>
    <t>תקשורת מדיה</t>
  </si>
  <si>
    <t>בנק לאומי שה סדרה 200</t>
  </si>
  <si>
    <t>6040141</t>
  </si>
  <si>
    <t>וילאר אג 6</t>
  </si>
  <si>
    <t>4160115</t>
  </si>
  <si>
    <t>520038910</t>
  </si>
  <si>
    <t>חשמל אגח 27</t>
  </si>
  <si>
    <t>6000210</t>
  </si>
  <si>
    <t>520000472</t>
  </si>
  <si>
    <t>שרותים</t>
  </si>
  <si>
    <t>חשמל אגח 29</t>
  </si>
  <si>
    <t>6000236</t>
  </si>
  <si>
    <t>למן.ק300</t>
  </si>
  <si>
    <t>6040257</t>
  </si>
  <si>
    <t>מנפיקים התח ב</t>
  </si>
  <si>
    <t>7480023</t>
  </si>
  <si>
    <t>520007030</t>
  </si>
  <si>
    <t>מנפיקים כ. התחי א 2009/2018</t>
  </si>
  <si>
    <t>7480015</t>
  </si>
  <si>
    <t>פועלים הנפקות שה 1</t>
  </si>
  <si>
    <t>1940444</t>
  </si>
  <si>
    <t>פניקס הון הת א</t>
  </si>
  <si>
    <t>1115104</t>
  </si>
  <si>
    <t>520017450</t>
  </si>
  <si>
    <t>ביטוח</t>
  </si>
  <si>
    <t>אדמה לשעבר מכתשים אגן ב</t>
  </si>
  <si>
    <t>1110915</t>
  </si>
  <si>
    <t>520043605</t>
  </si>
  <si>
    <t>כימיה גומי ופלסטיק</t>
  </si>
  <si>
    <t>AA-</t>
  </si>
  <si>
    <t>אמות אגח א*</t>
  </si>
  <si>
    <t>1097385</t>
  </si>
  <si>
    <t>520026683</t>
  </si>
  <si>
    <t>אמות אגח ב*</t>
  </si>
  <si>
    <t>1126630</t>
  </si>
  <si>
    <t>אמות אגח ד</t>
  </si>
  <si>
    <t>1133149</t>
  </si>
  <si>
    <t>אמות.ק3*</t>
  </si>
  <si>
    <t>1117357</t>
  </si>
  <si>
    <t>בראק אן וי אגח א</t>
  </si>
  <si>
    <t>1122860</t>
  </si>
  <si>
    <t>34250659</t>
  </si>
  <si>
    <t>גב ים     ה*</t>
  </si>
  <si>
    <t>7590110</t>
  </si>
  <si>
    <t>520001736</t>
  </si>
  <si>
    <t>גב ים     ו*</t>
  </si>
  <si>
    <t>7590128</t>
  </si>
  <si>
    <t>גזית  גלובאגח 3 4.95%</t>
  </si>
  <si>
    <t>1260306</t>
  </si>
  <si>
    <t>520033234</t>
  </si>
  <si>
    <t>גזית גלוב אג10</t>
  </si>
  <si>
    <t>1260488</t>
  </si>
  <si>
    <t>דה זראסאי אגח 1</t>
  </si>
  <si>
    <t>1127901</t>
  </si>
  <si>
    <t>1744984</t>
  </si>
  <si>
    <t>דקאהנ.ק7</t>
  </si>
  <si>
    <t>1119825</t>
  </si>
  <si>
    <t>520019753</t>
  </si>
  <si>
    <t>דקסיה ישראל אגח ב</t>
  </si>
  <si>
    <t>1095066</t>
  </si>
  <si>
    <t>דקסיה ישראל הנפקות סד י</t>
  </si>
  <si>
    <t>1134147</t>
  </si>
  <si>
    <t>הראל הנפקות 6</t>
  </si>
  <si>
    <t>1126069</t>
  </si>
  <si>
    <t>520033986</t>
  </si>
  <si>
    <t>הראל הנפקות אגח ד</t>
  </si>
  <si>
    <t>1119213</t>
  </si>
  <si>
    <t>הראל הנפקות אגח ה</t>
  </si>
  <si>
    <t>1119221</t>
  </si>
  <si>
    <t>הראל הנפקות ז</t>
  </si>
  <si>
    <t>1126077</t>
  </si>
  <si>
    <t>כלל ביט מימון אגח ג</t>
  </si>
  <si>
    <t>1120120</t>
  </si>
  <si>
    <t>513754069</t>
  </si>
  <si>
    <t>כללביט אגח ט</t>
  </si>
  <si>
    <t>1136050</t>
  </si>
  <si>
    <t>מליסרון   אגח ה*</t>
  </si>
  <si>
    <t>3230091</t>
  </si>
  <si>
    <t>520037789</t>
  </si>
  <si>
    <t>מליסרון 7*</t>
  </si>
  <si>
    <t>3230141</t>
  </si>
  <si>
    <t>מליסרון 8*</t>
  </si>
  <si>
    <t>3230166</t>
  </si>
  <si>
    <t>מליסרון אגח ו*</t>
  </si>
  <si>
    <t>3230125</t>
  </si>
  <si>
    <t>מליסרון אגח טז*</t>
  </si>
  <si>
    <t>3230265</t>
  </si>
  <si>
    <t>מליסרון אגח י*</t>
  </si>
  <si>
    <t>3230190</t>
  </si>
  <si>
    <t>מליסרון אגח יא*</t>
  </si>
  <si>
    <t>3230208</t>
  </si>
  <si>
    <t>מליסרון אגח יב*</t>
  </si>
  <si>
    <t>3230216</t>
  </si>
  <si>
    <t>מליסרון אגח יג*</t>
  </si>
  <si>
    <t>3230224</t>
  </si>
  <si>
    <t>מליסרון אגח יד*</t>
  </si>
  <si>
    <t>3230232</t>
  </si>
  <si>
    <t>מנורה הון</t>
  </si>
  <si>
    <t>1103670</t>
  </si>
  <si>
    <t>520007469</t>
  </si>
  <si>
    <t>מנורה מב אג1</t>
  </si>
  <si>
    <t>5660048</t>
  </si>
  <si>
    <t>פז נפט סדרה ו*</t>
  </si>
  <si>
    <t>1139542</t>
  </si>
  <si>
    <t>510216054</t>
  </si>
  <si>
    <t>השקעה ואחזקות</t>
  </si>
  <si>
    <t>פניקס הון אגח ב</t>
  </si>
  <si>
    <t>1120799</t>
  </si>
  <si>
    <t>פניקס הון אגח ה</t>
  </si>
  <si>
    <t>1135417</t>
  </si>
  <si>
    <t>ריט 1 אגח 6*</t>
  </si>
  <si>
    <t>1138544</t>
  </si>
  <si>
    <t>513821488</t>
  </si>
  <si>
    <t>ריט1 אגח 1*</t>
  </si>
  <si>
    <t>1106657</t>
  </si>
  <si>
    <t>ריט1 אגח ד*</t>
  </si>
  <si>
    <t>1129899</t>
  </si>
  <si>
    <t>ריט1 אגח ה*</t>
  </si>
  <si>
    <t>1136753</t>
  </si>
  <si>
    <t>אגוד הנפקות  יט*</t>
  </si>
  <si>
    <t>1124080</t>
  </si>
  <si>
    <t>520018649</t>
  </si>
  <si>
    <t>A+</t>
  </si>
  <si>
    <t>ביג 5</t>
  </si>
  <si>
    <t>1129279</t>
  </si>
  <si>
    <t>513623314</t>
  </si>
  <si>
    <t>ביג אגח ג</t>
  </si>
  <si>
    <t>1106947</t>
  </si>
  <si>
    <t>ביג אגח ד</t>
  </si>
  <si>
    <t>1118033</t>
  </si>
  <si>
    <t>ביג אגח ז</t>
  </si>
  <si>
    <t>1136084</t>
  </si>
  <si>
    <t>ביג אגח ח</t>
  </si>
  <si>
    <t>1138924</t>
  </si>
  <si>
    <t>דיסקונט מנ שה</t>
  </si>
  <si>
    <t>7480098</t>
  </si>
  <si>
    <t>ישרס אגח טו</t>
  </si>
  <si>
    <t>6130207</t>
  </si>
  <si>
    <t>520017807</t>
  </si>
  <si>
    <t>מזרחי טפחות שטר הון 1</t>
  </si>
  <si>
    <t>6950083</t>
  </si>
  <si>
    <t>סלע קפיטל נדלן אגח ג</t>
  </si>
  <si>
    <t>1138973</t>
  </si>
  <si>
    <t>513992529</t>
  </si>
  <si>
    <t>סלע קפיטל נדלן ב</t>
  </si>
  <si>
    <t>1132927</t>
  </si>
  <si>
    <t>סלקום אגח ו</t>
  </si>
  <si>
    <t>1125996</t>
  </si>
  <si>
    <t>511930125</t>
  </si>
  <si>
    <t>פנקס.ק1</t>
  </si>
  <si>
    <t>7670102</t>
  </si>
  <si>
    <t>פרטנר     ג</t>
  </si>
  <si>
    <t>1118827</t>
  </si>
  <si>
    <t>520044314</t>
  </si>
  <si>
    <t>רבוע נדלן 4</t>
  </si>
  <si>
    <t>1119999</t>
  </si>
  <si>
    <t>513765859</t>
  </si>
  <si>
    <t>רבוע נדלן אגח ג</t>
  </si>
  <si>
    <t>1115724</t>
  </si>
  <si>
    <t>ריבוע נדלן ז</t>
  </si>
  <si>
    <t>1140615</t>
  </si>
  <si>
    <t>שפרסל.ק2</t>
  </si>
  <si>
    <t>7770142</t>
  </si>
  <si>
    <t>520022732</t>
  </si>
  <si>
    <t>אשטרום נכ אג7</t>
  </si>
  <si>
    <t>2510139</t>
  </si>
  <si>
    <t>520036617</t>
  </si>
  <si>
    <t>A</t>
  </si>
  <si>
    <t>אשטרום נכ אג8</t>
  </si>
  <si>
    <t>2510162</t>
  </si>
  <si>
    <t>אשטרום נכסים אגח 10</t>
  </si>
  <si>
    <t>2510204</t>
  </si>
  <si>
    <t>גירון 3</t>
  </si>
  <si>
    <t>1125681</t>
  </si>
  <si>
    <t>520044520</t>
  </si>
  <si>
    <t>דיסקונט שטר הון 1</t>
  </si>
  <si>
    <t>6910095</t>
  </si>
  <si>
    <t>מגה אור אגח ג</t>
  </si>
  <si>
    <t>1127323</t>
  </si>
  <si>
    <t>513257873</t>
  </si>
  <si>
    <t>נכסים ובנין בעמ(סדרה ג)</t>
  </si>
  <si>
    <t>6990139</t>
  </si>
  <si>
    <t>520025438</t>
  </si>
  <si>
    <t>שיכון ובינוי 6*</t>
  </si>
  <si>
    <t>1129733</t>
  </si>
  <si>
    <t>520036104</t>
  </si>
  <si>
    <t>אדגר.ק7</t>
  </si>
  <si>
    <t>1820158</t>
  </si>
  <si>
    <t>520035171</t>
  </si>
  <si>
    <t>A-</t>
  </si>
  <si>
    <t>אזרם.ק8*</t>
  </si>
  <si>
    <t>7150246</t>
  </si>
  <si>
    <t>520025990</t>
  </si>
  <si>
    <t>אלבר 13</t>
  </si>
  <si>
    <t>1127588</t>
  </si>
  <si>
    <t>512025891</t>
  </si>
  <si>
    <t>בזן.ק1</t>
  </si>
  <si>
    <t>2590255</t>
  </si>
  <si>
    <t>520036658</t>
  </si>
  <si>
    <t>דה לסר אגח ד</t>
  </si>
  <si>
    <t>1132059</t>
  </si>
  <si>
    <t>1427976</t>
  </si>
  <si>
    <t>ירושלים הנפקות נדחה אגח י</t>
  </si>
  <si>
    <t>1127414</t>
  </si>
  <si>
    <t>520025636</t>
  </si>
  <si>
    <t>כלכלית ירושלים אגח טו</t>
  </si>
  <si>
    <t>1980416</t>
  </si>
  <si>
    <t>520017070</t>
  </si>
  <si>
    <t>כלכלית ירושלים אגח יב</t>
  </si>
  <si>
    <t>1980358</t>
  </si>
  <si>
    <t>כלכלית לירושלים אגח סד ו</t>
  </si>
  <si>
    <t>1980192</t>
  </si>
  <si>
    <t>מבנה תעשיה אגח ח</t>
  </si>
  <si>
    <t>2260131</t>
  </si>
  <si>
    <t>520024126</t>
  </si>
  <si>
    <t>מבני תעשיה 14</t>
  </si>
  <si>
    <t>2260412</t>
  </si>
  <si>
    <t>מבני תעשיה אגח יז</t>
  </si>
  <si>
    <t>2260446</t>
  </si>
  <si>
    <t>מבני תעשיה אגח יח</t>
  </si>
  <si>
    <t>2260479</t>
  </si>
  <si>
    <t>מבני תעשייה אג  ט צמוד 5.05%</t>
  </si>
  <si>
    <t>2260180</t>
  </si>
  <si>
    <t>הכשרה ביטוח אגח 2</t>
  </si>
  <si>
    <t>1131218</t>
  </si>
  <si>
    <t>520042177</t>
  </si>
  <si>
    <t>BBB</t>
  </si>
  <si>
    <t>קרדן אןוי אגח א</t>
  </si>
  <si>
    <t>1105535</t>
  </si>
  <si>
    <t>NV1239114</t>
  </si>
  <si>
    <t>B</t>
  </si>
  <si>
    <t>קרדן אןוי אגח ב</t>
  </si>
  <si>
    <t>1113034</t>
  </si>
  <si>
    <t>לאומי אגח 178</t>
  </si>
  <si>
    <t>6040323</t>
  </si>
  <si>
    <t>פועלים הנפקות אגח 29</t>
  </si>
  <si>
    <t>1940485</t>
  </si>
  <si>
    <t>בינלאומי סדרה ח</t>
  </si>
  <si>
    <t>1134212</t>
  </si>
  <si>
    <t>לאומי מימון הת יג</t>
  </si>
  <si>
    <t>6040281</t>
  </si>
  <si>
    <t>מרכנתיל אגח ב</t>
  </si>
  <si>
    <t>1138205</t>
  </si>
  <si>
    <t>513686154</t>
  </si>
  <si>
    <t>בזק סדרה ט</t>
  </si>
  <si>
    <t>2300176</t>
  </si>
  <si>
    <t>דיסקונט התחייבות יא</t>
  </si>
  <si>
    <t>6910137</t>
  </si>
  <si>
    <t>וילאר אג 5</t>
  </si>
  <si>
    <t>4160107</t>
  </si>
  <si>
    <t>חשמל אגח 26</t>
  </si>
  <si>
    <t>6000202</t>
  </si>
  <si>
    <t>לאומי מימון שטר הון סדרה 301</t>
  </si>
  <si>
    <t>6040265</t>
  </si>
  <si>
    <t>תעשיה אוירית אגח ד</t>
  </si>
  <si>
    <t>1133131</t>
  </si>
  <si>
    <t>520027194</t>
  </si>
  <si>
    <t>ביטחוניות</t>
  </si>
  <si>
    <t>אמות אגח ה</t>
  </si>
  <si>
    <t>1138114</t>
  </si>
  <si>
    <t>גבים אגח ז*</t>
  </si>
  <si>
    <t>7590144</t>
  </si>
  <si>
    <t>גלוב.ק5</t>
  </si>
  <si>
    <t>1260421</t>
  </si>
  <si>
    <t>דה זראסאי אגח ב</t>
  </si>
  <si>
    <t>1131028</t>
  </si>
  <si>
    <t>דה זראסאי אגח ג</t>
  </si>
  <si>
    <t>1137975</t>
  </si>
  <si>
    <t>דקסיה ישראל הנפקות אגח יא</t>
  </si>
  <si>
    <t>1134154</t>
  </si>
  <si>
    <t>הפניקס אגח ח</t>
  </si>
  <si>
    <t>1139815</t>
  </si>
  <si>
    <t>הראל הנפקות יב</t>
  </si>
  <si>
    <t>1138163</t>
  </si>
  <si>
    <t>הראל הנפקות יג</t>
  </si>
  <si>
    <t>1138171</t>
  </si>
  <si>
    <t>וורטון אגח א</t>
  </si>
  <si>
    <t>1140169</t>
  </si>
  <si>
    <t>כללביט אגח י</t>
  </si>
  <si>
    <t>1136068</t>
  </si>
  <si>
    <t>פז נפט ד*</t>
  </si>
  <si>
    <t>1132505</t>
  </si>
  <si>
    <t>פז נפט ה*</t>
  </si>
  <si>
    <t>1139534</t>
  </si>
  <si>
    <t>ביג אג"ח סדרה ו</t>
  </si>
  <si>
    <t>1132521</t>
  </si>
  <si>
    <t>טמפו משק  אגח א</t>
  </si>
  <si>
    <t>1118306</t>
  </si>
  <si>
    <t>520032848</t>
  </si>
  <si>
    <t>מזון</t>
  </si>
  <si>
    <t>לייטסטון אגח א</t>
  </si>
  <si>
    <t>1133891</t>
  </si>
  <si>
    <t>1838682</t>
  </si>
  <si>
    <t>מויניאן אגח א</t>
  </si>
  <si>
    <t>1135656</t>
  </si>
  <si>
    <t>Real Estate</t>
  </si>
  <si>
    <t>ממן אגח ב</t>
  </si>
  <si>
    <t>2380046</t>
  </si>
  <si>
    <t>520036435</t>
  </si>
  <si>
    <t>קרסו אגח ב</t>
  </si>
  <si>
    <t>1139591</t>
  </si>
  <si>
    <t>514065283</t>
  </si>
  <si>
    <t>רילייטד אגח א</t>
  </si>
  <si>
    <t>1134923</t>
  </si>
  <si>
    <t>שפיר הנדסה אגח א</t>
  </si>
  <si>
    <t>1136134</t>
  </si>
  <si>
    <t>514892801</t>
  </si>
  <si>
    <t>אגוד הנפקות שה נד 2*</t>
  </si>
  <si>
    <t>1115286</t>
  </si>
  <si>
    <t>אזורים סדרה 11*</t>
  </si>
  <si>
    <t>7150352</t>
  </si>
  <si>
    <t>יו טי אס אגח ח</t>
  </si>
  <si>
    <t>4590147</t>
  </si>
  <si>
    <t>520039249</t>
  </si>
  <si>
    <t>מגה אור אגח ה</t>
  </si>
  <si>
    <t>1132687</t>
  </si>
  <si>
    <t>אלבר 14</t>
  </si>
  <si>
    <t>1132562</t>
  </si>
  <si>
    <t>בזן 4</t>
  </si>
  <si>
    <t>2590362</t>
  </si>
  <si>
    <t>בזן אגח ה</t>
  </si>
  <si>
    <t>2590388</t>
  </si>
  <si>
    <t>דה לסר אגח ה</t>
  </si>
  <si>
    <t>1135664</t>
  </si>
  <si>
    <t>דור אלון אגח ג</t>
  </si>
  <si>
    <t>1115245</t>
  </si>
  <si>
    <t>520043878</t>
  </si>
  <si>
    <t>דלשה קפיטל אגח ב</t>
  </si>
  <si>
    <t>1137314</t>
  </si>
  <si>
    <t>אלדן סדרה א</t>
  </si>
  <si>
    <t>1134840</t>
  </si>
  <si>
    <t>510454333</t>
  </si>
  <si>
    <t>BBB+</t>
  </si>
  <si>
    <t>אלדן סדרה ב</t>
  </si>
  <si>
    <t>1138254</t>
  </si>
  <si>
    <t>טן דלק ג</t>
  </si>
  <si>
    <t>1131457</t>
  </si>
  <si>
    <t>511540809</t>
  </si>
  <si>
    <t>בזן אגח ו</t>
  </si>
  <si>
    <t>2590396</t>
  </si>
  <si>
    <t>סה"כ תל אביב 35</t>
  </si>
  <si>
    <t>אורמת טכנולוגיות*</t>
  </si>
  <si>
    <t>1134402</t>
  </si>
  <si>
    <t>520036716</t>
  </si>
  <si>
    <t>UTILITIES</t>
  </si>
  <si>
    <t>איירפורט סיטי</t>
  </si>
  <si>
    <t>1095835</t>
  </si>
  <si>
    <t>אלביט מערכות</t>
  </si>
  <si>
    <t>1081124</t>
  </si>
  <si>
    <t>520043027</t>
  </si>
  <si>
    <t>אלוני חץ*</t>
  </si>
  <si>
    <t>390013</t>
  </si>
  <si>
    <t>520038506</t>
  </si>
  <si>
    <t>בזק</t>
  </si>
  <si>
    <t>230011</t>
  </si>
  <si>
    <t>בינלאומי 5</t>
  </si>
  <si>
    <t>593038</t>
  </si>
  <si>
    <t>בתי זיקוק לנפט</t>
  </si>
  <si>
    <t>2590248</t>
  </si>
  <si>
    <t>גזית גלוב</t>
  </si>
  <si>
    <t>126011</t>
  </si>
  <si>
    <t>דיסקונט</t>
  </si>
  <si>
    <t>691212</t>
  </si>
  <si>
    <t>דלק קדוחים</t>
  </si>
  <si>
    <t>475020</t>
  </si>
  <si>
    <t>550013098</t>
  </si>
  <si>
    <t>חיפוש נפט וגז</t>
  </si>
  <si>
    <t>הראל השקעות</t>
  </si>
  <si>
    <t>585018</t>
  </si>
  <si>
    <t>טאואר</t>
  </si>
  <si>
    <t>1082379</t>
  </si>
  <si>
    <t>520041997</t>
  </si>
  <si>
    <t>מוליכים למחצה</t>
  </si>
  <si>
    <t>טבע</t>
  </si>
  <si>
    <t>629014</t>
  </si>
  <si>
    <t>520013954</t>
  </si>
  <si>
    <t>ישראמקו*</t>
  </si>
  <si>
    <t>232017</t>
  </si>
  <si>
    <t>550010003</t>
  </si>
  <si>
    <t>כיל</t>
  </si>
  <si>
    <t>281014</t>
  </si>
  <si>
    <t>520027830</t>
  </si>
  <si>
    <t>לאומי</t>
  </si>
  <si>
    <t>604611</t>
  </si>
  <si>
    <t>מזרחי</t>
  </si>
  <si>
    <t>695437</t>
  </si>
  <si>
    <t>מיילן</t>
  </si>
  <si>
    <t>1136704</t>
  </si>
  <si>
    <t>Pharmaceuticals&amp; Biotechnology</t>
  </si>
  <si>
    <t>מליסרון*</t>
  </si>
  <si>
    <t>323014</t>
  </si>
  <si>
    <t>נייס*</t>
  </si>
  <si>
    <t>273011</t>
  </si>
  <si>
    <t>520036872</t>
  </si>
  <si>
    <t>סלקום CEL</t>
  </si>
  <si>
    <t>1101534</t>
  </si>
  <si>
    <t>פועלים</t>
  </si>
  <si>
    <t>662577</t>
  </si>
  <si>
    <t>פז נפט*</t>
  </si>
  <si>
    <t>1100007</t>
  </si>
  <si>
    <t>פרוטרום*</t>
  </si>
  <si>
    <t>1081082</t>
  </si>
  <si>
    <t>520042805</t>
  </si>
  <si>
    <t>פרטנר</t>
  </si>
  <si>
    <t>1083484</t>
  </si>
  <si>
    <t>פריגו</t>
  </si>
  <si>
    <t>1130699</t>
  </si>
  <si>
    <t>529592</t>
  </si>
  <si>
    <t>1119478</t>
  </si>
  <si>
    <t>שטראוס עלית*</t>
  </si>
  <si>
    <t>746016</t>
  </si>
  <si>
    <t>520003781</t>
  </si>
  <si>
    <t>סה"כ תל אביב 90</t>
  </si>
  <si>
    <t>אבגול*</t>
  </si>
  <si>
    <t>1100957</t>
  </si>
  <si>
    <t>510119068</t>
  </si>
  <si>
    <t>עץ נייר ודפוס</t>
  </si>
  <si>
    <t>איי די איי חברה לביטוח בעמ</t>
  </si>
  <si>
    <t>1129501</t>
  </si>
  <si>
    <t>513910703</t>
  </si>
  <si>
    <t>אינרום תעשיות בניה*</t>
  </si>
  <si>
    <t>1132356</t>
  </si>
  <si>
    <t>515001659</t>
  </si>
  <si>
    <t>מתכת ומוצרי בניה</t>
  </si>
  <si>
    <t>אלקטרה מוצרי צריכה</t>
  </si>
  <si>
    <t>5010129</t>
  </si>
  <si>
    <t>520039967</t>
  </si>
  <si>
    <t>אלקטרה*</t>
  </si>
  <si>
    <t>739037</t>
  </si>
  <si>
    <t>520028911</t>
  </si>
  <si>
    <t>אפקון החזקות*</t>
  </si>
  <si>
    <t>578013</t>
  </si>
  <si>
    <t>520033473</t>
  </si>
  <si>
    <t>חשמל</t>
  </si>
  <si>
    <t>ארד*</t>
  </si>
  <si>
    <t>1091651</t>
  </si>
  <si>
    <t>510007800</t>
  </si>
  <si>
    <t>אלקטרוניקה ואופטיקה</t>
  </si>
  <si>
    <t>גב ים 1*</t>
  </si>
  <si>
    <t>759019</t>
  </si>
  <si>
    <t>דלתא גליל</t>
  </si>
  <si>
    <t>627034</t>
  </si>
  <si>
    <t>520025602</t>
  </si>
  <si>
    <t>דמרי</t>
  </si>
  <si>
    <t>1090315</t>
  </si>
  <si>
    <t>511399388</t>
  </si>
  <si>
    <t>דנאל כא*</t>
  </si>
  <si>
    <t>314013</t>
  </si>
  <si>
    <t>520037565</t>
  </si>
  <si>
    <t>המלט*</t>
  </si>
  <si>
    <t>1080324</t>
  </si>
  <si>
    <t>520041575</t>
  </si>
  <si>
    <t>הפניקס 1</t>
  </si>
  <si>
    <t>767012</t>
  </si>
  <si>
    <t>וואן תוכנה</t>
  </si>
  <si>
    <t>161018</t>
  </si>
  <si>
    <t>520034695</t>
  </si>
  <si>
    <t>שרותי מידע</t>
  </si>
  <si>
    <t>וילאר אינטרנשיונל בע"מ</t>
  </si>
  <si>
    <t>416016</t>
  </si>
  <si>
    <t>חילן טק*</t>
  </si>
  <si>
    <t>1084698</t>
  </si>
  <si>
    <t>520039942</t>
  </si>
  <si>
    <t>583013</t>
  </si>
  <si>
    <t>520033226</t>
  </si>
  <si>
    <t>ישרס</t>
  </si>
  <si>
    <t>613034</t>
  </si>
  <si>
    <t>כלל ביטוח</t>
  </si>
  <si>
    <t>224014</t>
  </si>
  <si>
    <t>520036120</t>
  </si>
  <si>
    <t>לייבפרסון</t>
  </si>
  <si>
    <t>1123017</t>
  </si>
  <si>
    <t>13-3861628</t>
  </si>
  <si>
    <t>מזור*</t>
  </si>
  <si>
    <t>1106855</t>
  </si>
  <si>
    <t>513009043</t>
  </si>
  <si>
    <t>מכשור רפואי</t>
  </si>
  <si>
    <t>מטריקס*</t>
  </si>
  <si>
    <t>445015</t>
  </si>
  <si>
    <t>520039413</t>
  </si>
  <si>
    <t>מיטרוניקס*</t>
  </si>
  <si>
    <t>1091065</t>
  </si>
  <si>
    <t>511527202</t>
  </si>
  <si>
    <t>נובה*</t>
  </si>
  <si>
    <t>1084557</t>
  </si>
  <si>
    <t>511812463</t>
  </si>
  <si>
    <t>נפטא*</t>
  </si>
  <si>
    <t>643015</t>
  </si>
  <si>
    <t>520020942</t>
  </si>
  <si>
    <t>סאפיינס</t>
  </si>
  <si>
    <t>1087659</t>
  </si>
  <si>
    <t>53368</t>
  </si>
  <si>
    <t>ספאנטק*</t>
  </si>
  <si>
    <t>1090117</t>
  </si>
  <si>
    <t>512288713</t>
  </si>
  <si>
    <t>סקופ*</t>
  </si>
  <si>
    <t>288019</t>
  </si>
  <si>
    <t>520037425</t>
  </si>
  <si>
    <t>1085166</t>
  </si>
  <si>
    <t>512352444</t>
  </si>
  <si>
    <t>ציוד תקשורת</t>
  </si>
  <si>
    <t>פוקס ויזל*</t>
  </si>
  <si>
    <t>1087022</t>
  </si>
  <si>
    <t>512157603</t>
  </si>
  <si>
    <t>פורמולה</t>
  </si>
  <si>
    <t>256016</t>
  </si>
  <si>
    <t>520036690</t>
  </si>
  <si>
    <t>פלסאון תעשיות*</t>
  </si>
  <si>
    <t>1081603</t>
  </si>
  <si>
    <t>520042912</t>
  </si>
  <si>
    <t>1094119</t>
  </si>
  <si>
    <t>511524605</t>
  </si>
  <si>
    <t>ביוטכנולוגיה</t>
  </si>
  <si>
    <t>רדהיל</t>
  </si>
  <si>
    <t>1122381</t>
  </si>
  <si>
    <t>514304005</t>
  </si>
  <si>
    <t>ריט 1*</t>
  </si>
  <si>
    <t>1098920</t>
  </si>
  <si>
    <t>רמי לוי</t>
  </si>
  <si>
    <t>1104249</t>
  </si>
  <si>
    <t>513770669</t>
  </si>
  <si>
    <t>רציו יהש</t>
  </si>
  <si>
    <t>394015</t>
  </si>
  <si>
    <t>550012777</t>
  </si>
  <si>
    <t>שופרסל</t>
  </si>
  <si>
    <t>777037</t>
  </si>
  <si>
    <t>שיכון ובינוי*</t>
  </si>
  <si>
    <t>1081942</t>
  </si>
  <si>
    <t>שפיר הנדסה</t>
  </si>
  <si>
    <t>1133875</t>
  </si>
  <si>
    <t>אבוגן*</t>
  </si>
  <si>
    <t>1105055</t>
  </si>
  <si>
    <t>512838723</t>
  </si>
  <si>
    <t>1122415</t>
  </si>
  <si>
    <t>513787804</t>
  </si>
  <si>
    <t>איתמר מדיקל*</t>
  </si>
  <si>
    <t>1102458</t>
  </si>
  <si>
    <t>512434218</t>
  </si>
  <si>
    <t>אלוט תקשורת*</t>
  </si>
  <si>
    <t>1099654</t>
  </si>
  <si>
    <t>512394776</t>
  </si>
  <si>
    <t>אמנת*</t>
  </si>
  <si>
    <t>654012</t>
  </si>
  <si>
    <t>520040833</t>
  </si>
  <si>
    <t>אפריקה תעשיות*</t>
  </si>
  <si>
    <t>800011</t>
  </si>
  <si>
    <t>520026618</t>
  </si>
  <si>
    <t>אקסלנז*</t>
  </si>
  <si>
    <t>1104868</t>
  </si>
  <si>
    <t>513821504</t>
  </si>
  <si>
    <t>ארפורט זכויות 3</t>
  </si>
  <si>
    <t>1141043</t>
  </si>
  <si>
    <t>בריל*</t>
  </si>
  <si>
    <t>399014</t>
  </si>
  <si>
    <t>520038647</t>
  </si>
  <si>
    <t>גולן פלסטיק*</t>
  </si>
  <si>
    <t>1091933</t>
  </si>
  <si>
    <t>513029974</t>
  </si>
  <si>
    <t>1096171</t>
  </si>
  <si>
    <t>512866971</t>
  </si>
  <si>
    <t>מדיקל קומפרישין סיסטם*</t>
  </si>
  <si>
    <t>1096890</t>
  </si>
  <si>
    <t>512565730</t>
  </si>
  <si>
    <t>על בד*</t>
  </si>
  <si>
    <t>625012</t>
  </si>
  <si>
    <t>520040205</t>
  </si>
  <si>
    <t>פלאזה סנטרס</t>
  </si>
  <si>
    <t>1109917</t>
  </si>
  <si>
    <t>33248324</t>
  </si>
  <si>
    <t>פלסטופיל*</t>
  </si>
  <si>
    <t>1092840</t>
  </si>
  <si>
    <t>513681247</t>
  </si>
  <si>
    <t>פריון נטוורק</t>
  </si>
  <si>
    <t>1095819</t>
  </si>
  <si>
    <t>512849498</t>
  </si>
  <si>
    <t>תדיר גן</t>
  </si>
  <si>
    <t>1090141</t>
  </si>
  <si>
    <t>511870891</t>
  </si>
  <si>
    <t>IL0010941198</t>
  </si>
  <si>
    <t>NASDAQ</t>
  </si>
  <si>
    <t>בלומברג</t>
  </si>
  <si>
    <t>AFI DEVELOPMENT GDR REG S</t>
  </si>
  <si>
    <t>US00106J2006</t>
  </si>
  <si>
    <t>INTEC PHARMA LTD</t>
  </si>
  <si>
    <t>IL0011177958</t>
  </si>
  <si>
    <t>513022780</t>
  </si>
  <si>
    <t>ISRAEL CHEMICALS LTD</t>
  </si>
  <si>
    <t>IL0002810146</t>
  </si>
  <si>
    <t>NYSE</t>
  </si>
  <si>
    <t>ORMAT TECHNOLOGIES INC*</t>
  </si>
  <si>
    <t>US6866881021</t>
  </si>
  <si>
    <t>SAPIENS INTERNATIONAL CORP</t>
  </si>
  <si>
    <t>ANN7716A1513</t>
  </si>
  <si>
    <t>TEVA PHARMACEUTICAL SP ADR</t>
  </si>
  <si>
    <t>US8816242098</t>
  </si>
  <si>
    <t>הראל סל תל בונד 60</t>
  </si>
  <si>
    <t>1113257</t>
  </si>
  <si>
    <t>514103811</t>
  </si>
  <si>
    <t>אג"ח</t>
  </si>
  <si>
    <t>DAIWA NIKKEI 225</t>
  </si>
  <si>
    <t>JP3027640006</t>
  </si>
  <si>
    <t>מניות</t>
  </si>
  <si>
    <t>DB X TRACKERS MSCI EUROPE HEDGE</t>
  </si>
  <si>
    <t>US2330518539</t>
  </si>
  <si>
    <t>ISHARES CRNCY HEDGD MSCI EM</t>
  </si>
  <si>
    <t>US46434G5099</t>
  </si>
  <si>
    <t>ISHARES CURR HEDGED MSCI JAPAN</t>
  </si>
  <si>
    <t>US46434V8862</t>
  </si>
  <si>
    <t>SOURCE STOXX EUROPE 600</t>
  </si>
  <si>
    <t>IE00B60SWW18</t>
  </si>
  <si>
    <t>Vanguard MSCI emerging markets</t>
  </si>
  <si>
    <t>US9220428588</t>
  </si>
  <si>
    <t>VANGUARD S&amp;P 500 ETF</t>
  </si>
  <si>
    <t>US9229083632</t>
  </si>
  <si>
    <t>כתבי אופציה בישראל</t>
  </si>
  <si>
    <t>אלוני חץ אופציה 15*</t>
  </si>
  <si>
    <t>3900396</t>
  </si>
  <si>
    <t>איתמר אופציה 4*</t>
  </si>
  <si>
    <t>1137017</t>
  </si>
  <si>
    <t>מדיגוס אופציה 9</t>
  </si>
  <si>
    <t>1135979</t>
  </si>
  <si>
    <t>ערד   4.8%   סדרה  8730</t>
  </si>
  <si>
    <t>8287302</t>
  </si>
  <si>
    <t>ערד   4.8%   סדרה  8731</t>
  </si>
  <si>
    <t>8287310</t>
  </si>
  <si>
    <t>ערד   4.8%   סדרה  8733</t>
  </si>
  <si>
    <t>8287336</t>
  </si>
  <si>
    <t>ערד  8701 % 4.8  2018</t>
  </si>
  <si>
    <t>98710000</t>
  </si>
  <si>
    <t>ערד  8702 % 4.8  2018</t>
  </si>
  <si>
    <t>98720000</t>
  </si>
  <si>
    <t>ערד 2024 סדרה 8761</t>
  </si>
  <si>
    <t>8287617</t>
  </si>
  <si>
    <t>ערד 2025 סדרה 8765</t>
  </si>
  <si>
    <t>8287658</t>
  </si>
  <si>
    <t>ערד 2025 סדרה 8769</t>
  </si>
  <si>
    <t>8287690</t>
  </si>
  <si>
    <t>ערד 8685 %4.8 2017</t>
  </si>
  <si>
    <t>ערד 8686 %4.8 2017</t>
  </si>
  <si>
    <t>98686000</t>
  </si>
  <si>
    <t>ערד 8687 %4.8 2017</t>
  </si>
  <si>
    <t>98687000</t>
  </si>
  <si>
    <t>ערד 8688 %4.8 2017</t>
  </si>
  <si>
    <t>98688000</t>
  </si>
  <si>
    <t>ערד 8689 %4.8 2017</t>
  </si>
  <si>
    <t>98689000</t>
  </si>
  <si>
    <t>ערד 8690 %4.8 2017</t>
  </si>
  <si>
    <t>98690000</t>
  </si>
  <si>
    <t>ערד 8691 %4.8 2018</t>
  </si>
  <si>
    <t>98691000</t>
  </si>
  <si>
    <t>ערד 8692 %4.8  2018</t>
  </si>
  <si>
    <t>98692000</t>
  </si>
  <si>
    <t>ערד 8693 %4.8  2018</t>
  </si>
  <si>
    <t>98693000</t>
  </si>
  <si>
    <t>ערד 8694 %4.8  2018</t>
  </si>
  <si>
    <t>98694000</t>
  </si>
  <si>
    <t>ערד 8695 %4.8  2018</t>
  </si>
  <si>
    <t>98695000</t>
  </si>
  <si>
    <t>ערד 8696 %4.8  2018</t>
  </si>
  <si>
    <t>98696000</t>
  </si>
  <si>
    <t>ערד 8697 %4.8  2018</t>
  </si>
  <si>
    <t>98697000</t>
  </si>
  <si>
    <t>ערד 8698%4.8  2018</t>
  </si>
  <si>
    <t>98698000</t>
  </si>
  <si>
    <t>ערד 8699 % 4.8  2018</t>
  </si>
  <si>
    <t>98699000</t>
  </si>
  <si>
    <t>ערד 8700 % 4.8  2018</t>
  </si>
  <si>
    <t>98700000</t>
  </si>
  <si>
    <t>ערד 8786_1/2027</t>
  </si>
  <si>
    <t>71116487</t>
  </si>
  <si>
    <t>ערד 8796</t>
  </si>
  <si>
    <t>98796000</t>
  </si>
  <si>
    <t>ערד 8798</t>
  </si>
  <si>
    <t>98798000</t>
  </si>
  <si>
    <t>ערד 8800</t>
  </si>
  <si>
    <t>98800000</t>
  </si>
  <si>
    <t>ערד 8802</t>
  </si>
  <si>
    <t>ערד 8803</t>
  </si>
  <si>
    <t>71121057</t>
  </si>
  <si>
    <t>ערד 8805</t>
  </si>
  <si>
    <t>ערד 8807</t>
  </si>
  <si>
    <t>3236000</t>
  </si>
  <si>
    <t>ערד 8808</t>
  </si>
  <si>
    <t>3275000</t>
  </si>
  <si>
    <t>ערד 8809</t>
  </si>
  <si>
    <t>3322000</t>
  </si>
  <si>
    <t>ערד 8812</t>
  </si>
  <si>
    <t>98812000</t>
  </si>
  <si>
    <t>ערד 8813</t>
  </si>
  <si>
    <t>98813000</t>
  </si>
  <si>
    <t>ערד 8815</t>
  </si>
  <si>
    <t>98815000</t>
  </si>
  <si>
    <t>ערד 8820</t>
  </si>
  <si>
    <t>98820000</t>
  </si>
  <si>
    <t>ערד 8821</t>
  </si>
  <si>
    <t>98821000</t>
  </si>
  <si>
    <t>ערד 8823</t>
  </si>
  <si>
    <t>9882300</t>
  </si>
  <si>
    <t>ערד 8824</t>
  </si>
  <si>
    <t>9882500</t>
  </si>
  <si>
    <t>ערד 8825</t>
  </si>
  <si>
    <t>9882600</t>
  </si>
  <si>
    <t>ערד 8827</t>
  </si>
  <si>
    <t>9882800</t>
  </si>
  <si>
    <t>ערד 8833</t>
  </si>
  <si>
    <t>8833000</t>
  </si>
  <si>
    <t>ערד 8834</t>
  </si>
  <si>
    <t>8834000</t>
  </si>
  <si>
    <t>ערד 8837</t>
  </si>
  <si>
    <t>8837000</t>
  </si>
  <si>
    <t>ערד 8839</t>
  </si>
  <si>
    <t>8839000</t>
  </si>
  <si>
    <t>ערד 8840</t>
  </si>
  <si>
    <t>8840000</t>
  </si>
  <si>
    <t>ערד 8841</t>
  </si>
  <si>
    <t>8841000</t>
  </si>
  <si>
    <t>ערד 8845</t>
  </si>
  <si>
    <t>8845000</t>
  </si>
  <si>
    <t>ערד 8846</t>
  </si>
  <si>
    <t>8846000</t>
  </si>
  <si>
    <t>ערד 8847</t>
  </si>
  <si>
    <t>8847000</t>
  </si>
  <si>
    <t>ערד 8848</t>
  </si>
  <si>
    <t>8848000</t>
  </si>
  <si>
    <t>ערד 8849</t>
  </si>
  <si>
    <t>8849000</t>
  </si>
  <si>
    <t>ערד 8850</t>
  </si>
  <si>
    <t>8850000</t>
  </si>
  <si>
    <t>ערד סדרה 8744  4.8%  2023</t>
  </si>
  <si>
    <t>8287443</t>
  </si>
  <si>
    <t>ערד סדרה 8753 2024 4.8%</t>
  </si>
  <si>
    <t>8287534</t>
  </si>
  <si>
    <t>ערד סדרה 8755 2024 4.8%</t>
  </si>
  <si>
    <t>8287559</t>
  </si>
  <si>
    <t>ערד סדרה 8757 2024 4.8%</t>
  </si>
  <si>
    <t>8287575</t>
  </si>
  <si>
    <t>ערד סדרה 8764 %4.8 2025</t>
  </si>
  <si>
    <t>8287641</t>
  </si>
  <si>
    <t>ערד סדרה 8770   2025   4.8%</t>
  </si>
  <si>
    <t>8287708</t>
  </si>
  <si>
    <t>ערד סדרה 8773 4.8% 2025</t>
  </si>
  <si>
    <t>8287732</t>
  </si>
  <si>
    <t>ערד סדרה 8774 2026 4.8%</t>
  </si>
  <si>
    <t>8287740</t>
  </si>
  <si>
    <t>ערד סדרה 8775 2026 4.8%</t>
  </si>
  <si>
    <t>8287757</t>
  </si>
  <si>
    <t>ערד סדרה 8776 2026 4.8%</t>
  </si>
  <si>
    <t>8287765</t>
  </si>
  <si>
    <t>ערד סדרה 8777 2026 4.8%</t>
  </si>
  <si>
    <t>8287773</t>
  </si>
  <si>
    <t>ערד סדרה 8778 2026 4.8%</t>
  </si>
  <si>
    <t>8287781</t>
  </si>
  <si>
    <t>ערד סדרה 8781 2026 4.8%</t>
  </si>
  <si>
    <t>8287815</t>
  </si>
  <si>
    <t>ערד סדרה 8784  4.8%  2026</t>
  </si>
  <si>
    <t>8287849</t>
  </si>
  <si>
    <t>ערד סדרה 8787 4.8% 2027</t>
  </si>
  <si>
    <t>8287872</t>
  </si>
  <si>
    <t>ערד סדרה 8789 2027 4.8%</t>
  </si>
  <si>
    <t>ערד סדרה 8810 2029 4.8%</t>
  </si>
  <si>
    <t>71121438</t>
  </si>
  <si>
    <t>מקורות אג סדרה 6 ל.ס 4.9%</t>
  </si>
  <si>
    <t>1100908</t>
  </si>
  <si>
    <t>מרווח הוגן</t>
  </si>
  <si>
    <t>520010869</t>
  </si>
  <si>
    <t>מקורות אגח 8 רמ</t>
  </si>
  <si>
    <t>1124346</t>
  </si>
  <si>
    <t>עירית רעננה 5% 2021</t>
  </si>
  <si>
    <t>1098698</t>
  </si>
  <si>
    <t>500287008</t>
  </si>
  <si>
    <t>yes   די.בי.אס לווין סדרה א ל</t>
  </si>
  <si>
    <t>1106988</t>
  </si>
  <si>
    <t>512705138</t>
  </si>
  <si>
    <t>חשמל צמוד 2020   אגח ל.ס</t>
  </si>
  <si>
    <t>6000111</t>
  </si>
  <si>
    <t>נתיבי גז  סדרה א ל.ס 5.6%</t>
  </si>
  <si>
    <t>1103084</t>
  </si>
  <si>
    <t>513436394</t>
  </si>
  <si>
    <t>שטרהון נדחה פועלים ג ל.ס 5.75%</t>
  </si>
  <si>
    <t>6620280</t>
  </si>
  <si>
    <t>אלון  חברה לדלק ל.ס</t>
  </si>
  <si>
    <t>1101567</t>
  </si>
  <si>
    <t>520041690</t>
  </si>
  <si>
    <t>NR</t>
  </si>
  <si>
    <t>אלון דלק אגח א רמ חש 01/17</t>
  </si>
  <si>
    <t>1139930</t>
  </si>
  <si>
    <t>מתמ אגח א'  רמ</t>
  </si>
  <si>
    <t>1138999</t>
  </si>
  <si>
    <t>510687403</t>
  </si>
  <si>
    <t>איי סי פאוואר אגח א</t>
  </si>
  <si>
    <t>1140896</t>
  </si>
  <si>
    <t>514401702</t>
  </si>
  <si>
    <t>ENERGY</t>
  </si>
  <si>
    <t>אורמת אגח 3*</t>
  </si>
  <si>
    <t>1139179</t>
  </si>
  <si>
    <t>צים note 1</t>
  </si>
  <si>
    <t>6510044</t>
  </si>
  <si>
    <t>520015041</t>
  </si>
  <si>
    <t>צים אג"ח סדרה ד רצף מוסדיים</t>
  </si>
  <si>
    <t>6510069</t>
  </si>
  <si>
    <t>RUBY PIPELINE 6 04/22</t>
  </si>
  <si>
    <t>USU7501KAB71</t>
  </si>
  <si>
    <t>BBB-</t>
  </si>
  <si>
    <t>FITCH</t>
  </si>
  <si>
    <t>צים מניה</t>
  </si>
  <si>
    <t>347283</t>
  </si>
  <si>
    <t>סה"כ כתבי אופציה בישראל:</t>
  </si>
  <si>
    <t>אפריקה תעשיות הלוואה אופציה לא סחירה*</t>
  </si>
  <si>
    <t>3153001</t>
  </si>
  <si>
    <t>1133354</t>
  </si>
  <si>
    <t>₪ / מט"ח</t>
  </si>
  <si>
    <t>+ILS/-USD 3.5057 03-10-17 (10) --143</t>
  </si>
  <si>
    <t>10000667</t>
  </si>
  <si>
    <t>+ILS/-USD 3.5286 19-10-17 (10) --164</t>
  </si>
  <si>
    <t>10000669</t>
  </si>
  <si>
    <t>+USD/-ILS 3.515 03-10-17 (10) --135</t>
  </si>
  <si>
    <t>10000673</t>
  </si>
  <si>
    <t>+EUR/-USD 1.1222 27-07-17 (26) +23.8</t>
  </si>
  <si>
    <t>10000665</t>
  </si>
  <si>
    <t>+USD/-EUR 1.0797 27-07-17 (26) +51.5</t>
  </si>
  <si>
    <t>10000641</t>
  </si>
  <si>
    <t>+USD/-EUR 1.0961 27-07-17 (26) +45.7</t>
  </si>
  <si>
    <t>10000644</t>
  </si>
  <si>
    <t>+USD/-EUR 1.117 27-07-17 (26) +23.6</t>
  </si>
  <si>
    <t>10000661</t>
  </si>
  <si>
    <t>+USD/-EUR 1.1232 27-07-17 (26) +25.5</t>
  </si>
  <si>
    <t>10000660</t>
  </si>
  <si>
    <t/>
  </si>
  <si>
    <t>פרנק שווצרי</t>
  </si>
  <si>
    <t>דולר ניו-זילנד</t>
  </si>
  <si>
    <t>כתר נורבגי</t>
  </si>
  <si>
    <t>בנק הפועלים בע"מ</t>
  </si>
  <si>
    <t>34112000</t>
  </si>
  <si>
    <t>בנק לאומי לישראל בע"מ</t>
  </si>
  <si>
    <t>30110000</t>
  </si>
  <si>
    <t>יו בנק</t>
  </si>
  <si>
    <t>30026000</t>
  </si>
  <si>
    <t>פועלים סהר</t>
  </si>
  <si>
    <t>30395000</t>
  </si>
  <si>
    <t>NULL</t>
  </si>
  <si>
    <t>30312000</t>
  </si>
  <si>
    <t>32012000</t>
  </si>
  <si>
    <t>30210000</t>
  </si>
  <si>
    <t>32010000</t>
  </si>
  <si>
    <t>30310000</t>
  </si>
  <si>
    <t>30226000</t>
  </si>
  <si>
    <t>31726000</t>
  </si>
  <si>
    <t>30326000</t>
  </si>
  <si>
    <t>31126000</t>
  </si>
  <si>
    <t>32026000</t>
  </si>
  <si>
    <t>35195000</t>
  </si>
  <si>
    <t>כן</t>
  </si>
  <si>
    <t>90148620</t>
  </si>
  <si>
    <t>90148621</t>
  </si>
  <si>
    <t>90148622</t>
  </si>
  <si>
    <t>90148623</t>
  </si>
  <si>
    <t>לא</t>
  </si>
  <si>
    <t>472710</t>
  </si>
  <si>
    <t>90150400</t>
  </si>
  <si>
    <t>90150520</t>
  </si>
  <si>
    <t>92321020</t>
  </si>
  <si>
    <t>14811160</t>
  </si>
  <si>
    <t>14760843</t>
  </si>
  <si>
    <t>454099</t>
  </si>
  <si>
    <t>90145563</t>
  </si>
  <si>
    <t>90145980</t>
  </si>
  <si>
    <t>90143221</t>
  </si>
  <si>
    <t>95350502</t>
  </si>
  <si>
    <t>95350101</t>
  </si>
  <si>
    <t>95350102</t>
  </si>
  <si>
    <t>95350202</t>
  </si>
  <si>
    <t>95350201</t>
  </si>
  <si>
    <t>95350301</t>
  </si>
  <si>
    <t>95350302</t>
  </si>
  <si>
    <t>95350401</t>
  </si>
  <si>
    <t>95350402</t>
  </si>
  <si>
    <t>95350501</t>
  </si>
  <si>
    <t>90135664</t>
  </si>
  <si>
    <t>90135667</t>
  </si>
  <si>
    <t>90135663</t>
  </si>
  <si>
    <t>90135666</t>
  </si>
  <si>
    <t>90135661</t>
  </si>
  <si>
    <t>469284</t>
  </si>
  <si>
    <t>469285</t>
  </si>
  <si>
    <t>40999</t>
  </si>
  <si>
    <t>14760844</t>
  </si>
  <si>
    <t>90839511</t>
  </si>
  <si>
    <t>90839541</t>
  </si>
  <si>
    <t>90839542</t>
  </si>
  <si>
    <t>90839544</t>
  </si>
  <si>
    <t>90839545</t>
  </si>
  <si>
    <t>90839512</t>
  </si>
  <si>
    <t>90839513</t>
  </si>
  <si>
    <t>90839515</t>
  </si>
  <si>
    <t>90839516</t>
  </si>
  <si>
    <t>90839517</t>
  </si>
  <si>
    <t>90839518</t>
  </si>
  <si>
    <t>90839519</t>
  </si>
  <si>
    <t>90839520</t>
  </si>
  <si>
    <t>91102799</t>
  </si>
  <si>
    <t>91102798</t>
  </si>
  <si>
    <t>414968</t>
  </si>
  <si>
    <t>439284</t>
  </si>
  <si>
    <t>453772</t>
  </si>
  <si>
    <t>90240690</t>
  </si>
  <si>
    <t>90240692</t>
  </si>
  <si>
    <t>90240693</t>
  </si>
  <si>
    <t>90240694</t>
  </si>
  <si>
    <t>90240695</t>
  </si>
  <si>
    <t>90240790</t>
  </si>
  <si>
    <t>90240792</t>
  </si>
  <si>
    <t>90240793</t>
  </si>
  <si>
    <t>90240794</t>
  </si>
  <si>
    <t>90240795</t>
  </si>
  <si>
    <t>90141407</t>
  </si>
  <si>
    <t>90800100</t>
  </si>
  <si>
    <t>D</t>
  </si>
  <si>
    <t>465781</t>
  </si>
  <si>
    <t>467403</t>
  </si>
  <si>
    <t>470541</t>
  </si>
  <si>
    <t>474487</t>
  </si>
  <si>
    <t>415761</t>
  </si>
  <si>
    <t>445549</t>
  </si>
  <si>
    <t>474437</t>
  </si>
  <si>
    <t>474436</t>
  </si>
  <si>
    <t>שפיצר בלמש שנה 5.9% 06.08.017</t>
  </si>
  <si>
    <t>שפיצר טפחות 5.8% 3.7.2017</t>
  </si>
  <si>
    <t>שפיצר טפחות שנה 6.15% 2.10.015</t>
  </si>
  <si>
    <t>סה"כ השקעות אחרות</t>
  </si>
  <si>
    <t>סה"כ יתרות התחייבות להשקעה</t>
  </si>
  <si>
    <t>סה"כ בחו"ל</t>
  </si>
  <si>
    <t>קרנות טלי/הלוואות יעל</t>
  </si>
  <si>
    <t>הלוואות</t>
  </si>
  <si>
    <t>קבוצת עזריאלי</t>
  </si>
  <si>
    <t>יואל</t>
  </si>
  <si>
    <t>סרגון</t>
  </si>
  <si>
    <t>קמהדע</t>
  </si>
  <si>
    <t>אייסקיור מדיקל</t>
  </si>
  <si>
    <t>מדיגוס</t>
  </si>
  <si>
    <t>KAMADA LTD</t>
  </si>
  <si>
    <t>מדיגוס אופציה ה לא סחירה</t>
  </si>
  <si>
    <t>בבטחונות אחרים - גורם 80</t>
  </si>
  <si>
    <t>בבטחונות אחרים - גורם 69</t>
  </si>
  <si>
    <t>בבטחונות אחרים - גורם 7</t>
  </si>
  <si>
    <t>בבטחונות אחרים - גורם 28*</t>
  </si>
  <si>
    <t>בבטחונות אחרים - גורם 29</t>
  </si>
  <si>
    <t>בבטחונות אחרים - גורם 37</t>
  </si>
  <si>
    <t>בבטחונות אחרים - גורם 30</t>
  </si>
  <si>
    <t>בבטחונות אחרים - גורם 81</t>
  </si>
  <si>
    <t>בבטחונות אחרים - גורם 35</t>
  </si>
  <si>
    <t>בבטחונות אחרים - גורם 63</t>
  </si>
  <si>
    <t>בבטחונות אחרים - גורם 33</t>
  </si>
  <si>
    <t>בבטחונות אחרים - גורם 61</t>
  </si>
  <si>
    <t>בבטחונות אחרים - גורם 62</t>
  </si>
  <si>
    <t>בבטחונות אחרים - גורם 64</t>
  </si>
  <si>
    <t>בבטחונות אחרים - גורם 43</t>
  </si>
  <si>
    <t>בבטחונות אחרים - גורם 41</t>
  </si>
  <si>
    <t>בבטחונות אחרים - גורם 38</t>
  </si>
  <si>
    <t>בבטחונות אחרים - גורם 76</t>
  </si>
  <si>
    <t>בבטחונות אחרים - גורם 47</t>
  </si>
  <si>
    <t>בבטחונות אחרים - גורם 78</t>
  </si>
  <si>
    <t>בבטחונות אחרים - גורם 77</t>
  </si>
  <si>
    <t>בבטחונות אחרים - גורם 67</t>
  </si>
  <si>
    <t>בבטחונות אחרים - גורם 14*</t>
  </si>
  <si>
    <t>בשיעבוד כלי רכב - גורם 68</t>
  </si>
  <si>
    <t>בשיעבוד כלי רכב - גורם 01</t>
  </si>
  <si>
    <t>בבטחונות אחרים - גורם 86</t>
  </si>
  <si>
    <t>בבטחונות אחרים - גורם 84</t>
  </si>
  <si>
    <t>בבטחונות אחרים - גורם 79</t>
  </si>
  <si>
    <t>בבטחונות אחרים - גורם 70</t>
  </si>
  <si>
    <t>גורם 80</t>
  </si>
  <si>
    <t>גורם 48</t>
  </si>
  <si>
    <t>גורם 77</t>
  </si>
  <si>
    <t>גורם 67</t>
  </si>
  <si>
    <t>גורם 49</t>
  </si>
  <si>
    <t>גורם 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</si>
</sst>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  <numFmt numFmtId="166" formatCode="#,##0.00%"/>
    <numFmt numFmtId="167" formatCode="#,##0.0000"/>
    <numFmt numFmtId="168" formatCode="0.0000"/>
  </numFmts>
  <fonts count="32">
    <font>
      <sz val="10"/>
      <name val="Arial"/>
      <charset val="177"/>
    </font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b/>
      <sz val="12"/>
      <name val="David"/>
      <family val="2"/>
      <charset val="177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"/>
      <family val="2"/>
    </font>
    <font>
      <sz val="11"/>
      <color rgb="FF000000"/>
      <name val="Arial"/>
      <family val="2"/>
      <charset val="177"/>
    </font>
    <font>
      <b/>
      <sz val="11"/>
      <color rgb="FF000000"/>
      <name val="Arial"/>
      <family val="2"/>
      <charset val="177"/>
    </font>
    <font>
      <b/>
      <sz val="11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/>
      <bottom style="thin">
        <color rgb="FF95B3D7"/>
      </bottom>
      <diagonal/>
    </border>
    <border>
      <left style="hair">
        <color auto="1"/>
      </left>
      <right/>
      <top/>
      <bottom style="thin">
        <color rgb="FF95B3D7"/>
      </bottom>
      <diagonal/>
    </border>
    <border>
      <left style="hair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24">
    <xf numFmtId="0" fontId="0" fillId="0" borderId="0"/>
    <xf numFmtId="43" fontId="26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27" fillId="0" borderId="0" applyNumberFormat="0" applyFill="0" applyBorder="0" applyAlignment="0" applyProtection="0">
      <alignment vertical="top"/>
      <protection locked="0"/>
    </xf>
    <xf numFmtId="0" fontId="26" fillId="0" borderId="0"/>
    <xf numFmtId="0" fontId="18" fillId="0" borderId="0"/>
    <xf numFmtId="0" fontId="26" fillId="0" borderId="0"/>
    <xf numFmtId="0" fontId="3" fillId="0" borderId="0"/>
    <xf numFmtId="9" fontId="26" fillId="0" borderId="0" applyFont="0" applyFill="0" applyBorder="0" applyAlignment="0" applyProtection="0"/>
    <xf numFmtId="165" fontId="14" fillId="0" borderId="0" applyFill="0" applyBorder="0" applyProtection="0">
      <alignment horizontal="right"/>
    </xf>
    <xf numFmtId="165" fontId="15" fillId="0" borderId="0" applyFill="0" applyBorder="0" applyProtection="0"/>
    <xf numFmtId="0" fontId="4" fillId="0" borderId="0" applyNumberFormat="0" applyFill="0" applyBorder="0" applyAlignment="0" applyProtection="0">
      <alignment vertical="top"/>
      <protection locked="0"/>
    </xf>
    <xf numFmtId="0" fontId="3" fillId="0" borderId="0"/>
    <xf numFmtId="43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2" fillId="0" borderId="0"/>
    <xf numFmtId="43" fontId="1" fillId="0" borderId="0" applyFont="0" applyFill="0" applyBorder="0" applyAlignment="0" applyProtection="0"/>
    <xf numFmtId="0" fontId="1" fillId="0" borderId="0"/>
    <xf numFmtId="0" fontId="3" fillId="0" borderId="0"/>
    <xf numFmtId="0" fontId="1" fillId="0" borderId="0"/>
    <xf numFmtId="9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</cellStyleXfs>
  <cellXfs count="187">
    <xf numFmtId="0" fontId="0" fillId="0" borderId="0" xfId="0"/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8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wrapText="1"/>
    </xf>
    <xf numFmtId="0" fontId="7" fillId="0" borderId="0" xfId="0" applyFont="1" applyAlignment="1">
      <alignment horizontal="center" wrapText="1"/>
    </xf>
    <xf numFmtId="0" fontId="12" fillId="0" borderId="0" xfId="0" applyFont="1" applyAlignment="1">
      <alignment horizontal="right" readingOrder="2"/>
    </xf>
    <xf numFmtId="0" fontId="6" fillId="0" borderId="0" xfId="0" applyFont="1" applyAlignment="1">
      <alignment horizontal="center" readingOrder="2"/>
    </xf>
    <xf numFmtId="0" fontId="6" fillId="0" borderId="0" xfId="7" applyFont="1" applyAlignment="1">
      <alignment horizontal="right"/>
    </xf>
    <xf numFmtId="0" fontId="6" fillId="0" borderId="0" xfId="7" applyFont="1" applyAlignment="1">
      <alignment horizontal="center"/>
    </xf>
    <xf numFmtId="0" fontId="8" fillId="0" borderId="0" xfId="7" applyFont="1" applyAlignment="1">
      <alignment horizontal="center" vertical="center" wrapText="1"/>
    </xf>
    <xf numFmtId="0" fontId="10" fillId="0" borderId="0" xfId="7" applyFont="1" applyAlignment="1">
      <alignment horizontal="center" wrapText="1"/>
    </xf>
    <xf numFmtId="0" fontId="17" fillId="0" borderId="0" xfId="7" applyFont="1" applyAlignment="1">
      <alignment horizontal="justify" readingOrder="2"/>
    </xf>
    <xf numFmtId="0" fontId="7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1" fillId="2" borderId="3" xfId="0" applyFont="1" applyFill="1" applyBorder="1" applyAlignment="1">
      <alignment horizontal="center" vertical="center" wrapText="1"/>
    </xf>
    <xf numFmtId="49" fontId="7" fillId="2" borderId="1" xfId="0" applyNumberFormat="1" applyFont="1" applyFill="1" applyBorder="1" applyAlignment="1">
      <alignment horizontal="center" wrapText="1"/>
    </xf>
    <xf numFmtId="49" fontId="7" fillId="2" borderId="2" xfId="0" applyNumberFormat="1" applyFont="1" applyFill="1" applyBorder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11" fillId="0" borderId="2" xfId="0" applyFont="1" applyBorder="1" applyAlignment="1">
      <alignment horizontal="center"/>
    </xf>
    <xf numFmtId="49" fontId="16" fillId="2" borderId="1" xfId="7" applyNumberFormat="1" applyFont="1" applyFill="1" applyBorder="1" applyAlignment="1">
      <alignment horizontal="center" vertical="center" wrapText="1" readingOrder="2"/>
    </xf>
    <xf numFmtId="0" fontId="7" fillId="2" borderId="2" xfId="7" applyFont="1" applyFill="1" applyBorder="1" applyAlignment="1">
      <alignment horizontal="center" vertical="center" wrapText="1"/>
    </xf>
    <xf numFmtId="0" fontId="7" fillId="2" borderId="3" xfId="7" applyFont="1" applyFill="1" applyBorder="1" applyAlignment="1">
      <alignment horizontal="center" vertical="center" wrapText="1"/>
    </xf>
    <xf numFmtId="0" fontId="11" fillId="2" borderId="2" xfId="7" applyFont="1" applyFill="1" applyBorder="1" applyAlignment="1">
      <alignment horizontal="center" vertical="center" wrapText="1"/>
    </xf>
    <xf numFmtId="0" fontId="11" fillId="2" borderId="3" xfId="7" applyFont="1" applyFill="1" applyBorder="1" applyAlignment="1">
      <alignment horizontal="center" vertical="center" wrapText="1"/>
    </xf>
    <xf numFmtId="49" fontId="7" fillId="2" borderId="3" xfId="7" applyNumberFormat="1" applyFont="1" applyFill="1" applyBorder="1" applyAlignment="1">
      <alignment horizontal="center" wrapText="1"/>
    </xf>
    <xf numFmtId="0" fontId="16" fillId="2" borderId="1" xfId="7" applyNumberFormat="1" applyFont="1" applyFill="1" applyBorder="1" applyAlignment="1">
      <alignment horizontal="right" vertical="center" wrapText="1" indent="1"/>
    </xf>
    <xf numFmtId="49" fontId="16" fillId="2" borderId="1" xfId="7" applyNumberFormat="1" applyFont="1" applyFill="1" applyBorder="1" applyAlignment="1">
      <alignment horizontal="right" vertical="center" wrapText="1" indent="3" readingOrder="2"/>
    </xf>
    <xf numFmtId="3" fontId="7" fillId="2" borderId="2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vertical="center" wrapText="1"/>
    </xf>
    <xf numFmtId="3" fontId="11" fillId="2" borderId="2" xfId="0" applyNumberFormat="1" applyFont="1" applyFill="1" applyBorder="1" applyAlignment="1">
      <alignment horizontal="center" vertical="center" wrapText="1"/>
    </xf>
    <xf numFmtId="3" fontId="11" fillId="2" borderId="3" xfId="0" applyNumberFormat="1" applyFont="1" applyFill="1" applyBorder="1" applyAlignment="1">
      <alignment horizontal="center" vertical="center" wrapText="1"/>
    </xf>
    <xf numFmtId="3" fontId="7" fillId="2" borderId="2" xfId="0" applyNumberFormat="1" applyFont="1" applyFill="1" applyBorder="1" applyAlignment="1">
      <alignment horizontal="center" wrapText="1"/>
    </xf>
    <xf numFmtId="0" fontId="7" fillId="2" borderId="4" xfId="7" applyFont="1" applyFill="1" applyBorder="1" applyAlignment="1">
      <alignment horizontal="center" vertical="center" wrapText="1"/>
    </xf>
    <xf numFmtId="49" fontId="16" fillId="2" borderId="5" xfId="7" applyNumberFormat="1" applyFont="1" applyFill="1" applyBorder="1" applyAlignment="1">
      <alignment horizontal="center" vertical="center" wrapText="1" readingOrder="2"/>
    </xf>
    <xf numFmtId="49" fontId="16" fillId="2" borderId="7" xfId="7" applyNumberFormat="1" applyFont="1" applyFill="1" applyBorder="1" applyAlignment="1">
      <alignment horizontal="center" vertical="center" wrapText="1" readingOrder="2"/>
    </xf>
    <xf numFmtId="0" fontId="7" fillId="2" borderId="8" xfId="0" applyFont="1" applyFill="1" applyBorder="1" applyAlignment="1">
      <alignment horizontal="center" vertical="center" wrapText="1"/>
    </xf>
    <xf numFmtId="0" fontId="11" fillId="2" borderId="7" xfId="0" applyFont="1" applyFill="1" applyBorder="1" applyAlignment="1">
      <alignment horizontal="center" vertical="center" wrapText="1"/>
    </xf>
    <xf numFmtId="49" fontId="7" fillId="2" borderId="7" xfId="0" applyNumberFormat="1" applyFont="1" applyFill="1" applyBorder="1" applyAlignment="1">
      <alignment horizontal="center" wrapText="1"/>
    </xf>
    <xf numFmtId="0" fontId="19" fillId="2" borderId="2" xfId="0" applyFont="1" applyFill="1" applyBorder="1" applyAlignment="1">
      <alignment horizontal="center" vertical="center" wrapText="1"/>
    </xf>
    <xf numFmtId="49" fontId="19" fillId="2" borderId="2" xfId="0" applyNumberFormat="1" applyFont="1" applyFill="1" applyBorder="1" applyAlignment="1">
      <alignment horizontal="center" wrapText="1"/>
    </xf>
    <xf numFmtId="0" fontId="20" fillId="0" borderId="0" xfId="0" applyFont="1" applyAlignment="1">
      <alignment horizontal="center"/>
    </xf>
    <xf numFmtId="0" fontId="21" fillId="0" borderId="0" xfId="11" applyFont="1" applyFill="1" applyBorder="1" applyAlignment="1" applyProtection="1">
      <alignment horizontal="center" readingOrder="2"/>
    </xf>
    <xf numFmtId="49" fontId="7" fillId="2" borderId="6" xfId="0" applyNumberFormat="1" applyFont="1" applyFill="1" applyBorder="1" applyAlignment="1">
      <alignment horizontal="center" wrapText="1"/>
    </xf>
    <xf numFmtId="0" fontId="7" fillId="2" borderId="0" xfId="0" applyFont="1" applyFill="1" applyBorder="1" applyAlignment="1">
      <alignment horizontal="center" vertical="center" wrapText="1"/>
    </xf>
    <xf numFmtId="0" fontId="22" fillId="3" borderId="9" xfId="0" applyFont="1" applyFill="1" applyBorder="1" applyAlignment="1">
      <alignment horizontal="right" vertical="center" wrapText="1" indent="2" readingOrder="2"/>
    </xf>
    <xf numFmtId="0" fontId="24" fillId="3" borderId="0" xfId="0" applyFont="1" applyFill="1" applyAlignment="1">
      <alignment horizontal="right" indent="2" readingOrder="2"/>
    </xf>
    <xf numFmtId="3" fontId="7" fillId="4" borderId="2" xfId="0" applyNumberFormat="1" applyFont="1" applyFill="1" applyBorder="1" applyAlignment="1">
      <alignment horizontal="center" vertical="center" wrapText="1"/>
    </xf>
    <xf numFmtId="3" fontId="7" fillId="4" borderId="0" xfId="0" applyNumberFormat="1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 vertical="center" wrapText="1"/>
    </xf>
    <xf numFmtId="0" fontId="8" fillId="5" borderId="0" xfId="0" applyFont="1" applyFill="1"/>
    <xf numFmtId="0" fontId="23" fillId="6" borderId="0" xfId="0" applyFont="1" applyFill="1" applyAlignment="1">
      <alignment horizontal="center"/>
    </xf>
    <xf numFmtId="0" fontId="4" fillId="0" borderId="0" xfId="11" applyFill="1" applyBorder="1" applyAlignment="1" applyProtection="1">
      <alignment horizontal="center" readingOrder="2"/>
    </xf>
    <xf numFmtId="0" fontId="16" fillId="2" borderId="5" xfId="7" applyNumberFormat="1" applyFont="1" applyFill="1" applyBorder="1" applyAlignment="1">
      <alignment horizontal="right" vertical="center" wrapText="1" indent="1"/>
    </xf>
    <xf numFmtId="0" fontId="25" fillId="0" borderId="0" xfId="7" applyFont="1" applyAlignment="1">
      <alignment horizontal="right"/>
    </xf>
    <xf numFmtId="0" fontId="11" fillId="2" borderId="10" xfId="0" applyFont="1" applyFill="1" applyBorder="1" applyAlignment="1">
      <alignment horizontal="center" vertical="center" wrapText="1"/>
    </xf>
    <xf numFmtId="49" fontId="7" fillId="2" borderId="12" xfId="0" applyNumberFormat="1" applyFont="1" applyFill="1" applyBorder="1" applyAlignment="1">
      <alignment horizontal="center" wrapText="1"/>
    </xf>
    <xf numFmtId="49" fontId="16" fillId="2" borderId="13" xfId="7" applyNumberFormat="1" applyFont="1" applyFill="1" applyBorder="1" applyAlignment="1">
      <alignment horizontal="center" vertical="center" wrapText="1" readingOrder="2"/>
    </xf>
    <xf numFmtId="3" fontId="7" fillId="2" borderId="14" xfId="0" applyNumberFormat="1" applyFont="1" applyFill="1" applyBorder="1" applyAlignment="1">
      <alignment horizontal="center" vertical="center" wrapText="1"/>
    </xf>
    <xf numFmtId="0" fontId="7" fillId="2" borderId="14" xfId="0" applyFont="1" applyFill="1" applyBorder="1" applyAlignment="1">
      <alignment horizontal="center" vertical="center" wrapText="1"/>
    </xf>
    <xf numFmtId="3" fontId="7" fillId="2" borderId="11" xfId="0" applyNumberFormat="1" applyFont="1" applyFill="1" applyBorder="1" applyAlignment="1">
      <alignment horizontal="center" vertical="center" wrapText="1"/>
    </xf>
    <xf numFmtId="0" fontId="7" fillId="2" borderId="11" xfId="0" applyFont="1" applyFill="1" applyBorder="1" applyAlignment="1">
      <alignment horizontal="center" vertical="center" wrapText="1"/>
    </xf>
    <xf numFmtId="0" fontId="7" fillId="2" borderId="15" xfId="0" applyFont="1" applyFill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49" fontId="16" fillId="2" borderId="5" xfId="7" applyNumberFormat="1" applyFont="1" applyFill="1" applyBorder="1" applyAlignment="1">
      <alignment horizontal="right" vertical="center" wrapText="1" readingOrder="2"/>
    </xf>
    <xf numFmtId="0" fontId="16" fillId="2" borderId="1" xfId="7" applyNumberFormat="1" applyFont="1" applyFill="1" applyBorder="1" applyAlignment="1">
      <alignment horizontal="right" vertical="center" wrapText="1" readingOrder="2"/>
    </xf>
    <xf numFmtId="0" fontId="16" fillId="2" borderId="5" xfId="7" applyNumberFormat="1" applyFont="1" applyFill="1" applyBorder="1" applyAlignment="1">
      <alignment horizontal="right" vertical="center" wrapText="1" indent="1" readingOrder="2"/>
    </xf>
    <xf numFmtId="0" fontId="11" fillId="2" borderId="26" xfId="0" applyFont="1" applyFill="1" applyBorder="1" applyAlignment="1">
      <alignment horizontal="center" vertical="center" wrapText="1"/>
    </xf>
    <xf numFmtId="3" fontId="7" fillId="7" borderId="2" xfId="0" applyNumberFormat="1" applyFont="1" applyFill="1" applyBorder="1" applyAlignment="1">
      <alignment horizontal="center" vertical="center" wrapText="1"/>
    </xf>
    <xf numFmtId="3" fontId="7" fillId="7" borderId="3" xfId="0" applyNumberFormat="1" applyFont="1" applyFill="1" applyBorder="1" applyAlignment="1">
      <alignment horizontal="center" vertical="center" wrapText="1"/>
    </xf>
    <xf numFmtId="0" fontId="11" fillId="7" borderId="8" xfId="0" applyFont="1" applyFill="1" applyBorder="1" applyAlignment="1">
      <alignment horizontal="center"/>
    </xf>
    <xf numFmtId="0" fontId="11" fillId="2" borderId="27" xfId="0" applyFont="1" applyFill="1" applyBorder="1" applyAlignment="1">
      <alignment horizontal="center" vertical="center" wrapText="1"/>
    </xf>
    <xf numFmtId="0" fontId="7" fillId="2" borderId="17" xfId="7" applyFont="1" applyFill="1" applyBorder="1" applyAlignment="1">
      <alignment horizontal="center" vertical="center" wrapText="1"/>
    </xf>
    <xf numFmtId="0" fontId="7" fillId="2" borderId="1" xfId="7" applyFont="1" applyFill="1" applyBorder="1" applyAlignment="1">
      <alignment horizontal="center" vertical="center" wrapText="1"/>
    </xf>
    <xf numFmtId="0" fontId="25" fillId="0" borderId="0" xfId="7" applyFont="1" applyFill="1" applyBorder="1" applyAlignment="1">
      <alignment horizontal="right"/>
    </xf>
    <xf numFmtId="0" fontId="29" fillId="0" borderId="0" xfId="0" applyFont="1" applyFill="1" applyBorder="1" applyAlignment="1">
      <alignment horizontal="right"/>
    </xf>
    <xf numFmtId="0" fontId="29" fillId="0" borderId="0" xfId="0" applyNumberFormat="1" applyFont="1" applyFill="1" applyBorder="1" applyAlignment="1">
      <alignment horizontal="right"/>
    </xf>
    <xf numFmtId="0" fontId="30" fillId="0" borderId="0" xfId="0" applyFont="1" applyFill="1" applyBorder="1" applyAlignment="1">
      <alignment horizontal="right" indent="1"/>
    </xf>
    <xf numFmtId="0" fontId="30" fillId="0" borderId="0" xfId="0" applyNumberFormat="1" applyFont="1" applyFill="1" applyBorder="1" applyAlignment="1">
      <alignment horizontal="right"/>
    </xf>
    <xf numFmtId="0" fontId="29" fillId="0" borderId="0" xfId="0" applyFont="1" applyFill="1" applyBorder="1" applyAlignment="1">
      <alignment horizontal="right" indent="2"/>
    </xf>
    <xf numFmtId="0" fontId="29" fillId="0" borderId="0" xfId="0" applyFont="1" applyFill="1" applyBorder="1" applyAlignment="1">
      <alignment horizontal="right" indent="3"/>
    </xf>
    <xf numFmtId="4" fontId="29" fillId="0" borderId="0" xfId="0" applyNumberFormat="1" applyFont="1" applyFill="1" applyBorder="1" applyAlignment="1">
      <alignment horizontal="right"/>
    </xf>
    <xf numFmtId="10" fontId="29" fillId="0" borderId="0" xfId="0" applyNumberFormat="1" applyFont="1" applyFill="1" applyBorder="1" applyAlignment="1">
      <alignment horizontal="right"/>
    </xf>
    <xf numFmtId="2" fontId="29" fillId="0" borderId="0" xfId="0" applyNumberFormat="1" applyFont="1" applyFill="1" applyBorder="1" applyAlignment="1">
      <alignment horizontal="right"/>
    </xf>
    <xf numFmtId="4" fontId="30" fillId="0" borderId="0" xfId="0" applyNumberFormat="1" applyFont="1" applyFill="1" applyBorder="1" applyAlignment="1">
      <alignment horizontal="right"/>
    </xf>
    <xf numFmtId="10" fontId="30" fillId="0" borderId="0" xfId="0" applyNumberFormat="1" applyFont="1" applyFill="1" applyBorder="1" applyAlignment="1">
      <alignment horizontal="right"/>
    </xf>
    <xf numFmtId="2" fontId="30" fillId="0" borderId="0" xfId="0" applyNumberFormat="1" applyFont="1" applyFill="1" applyBorder="1" applyAlignment="1">
      <alignment horizontal="right"/>
    </xf>
    <xf numFmtId="49" fontId="29" fillId="0" borderId="0" xfId="0" applyNumberFormat="1" applyFont="1" applyFill="1" applyBorder="1" applyAlignment="1">
      <alignment horizontal="right"/>
    </xf>
    <xf numFmtId="166" fontId="29" fillId="0" borderId="0" xfId="0" applyNumberFormat="1" applyFont="1" applyFill="1" applyBorder="1" applyAlignment="1">
      <alignment horizontal="right"/>
    </xf>
    <xf numFmtId="0" fontId="7" fillId="0" borderId="0" xfId="0" applyFont="1" applyAlignment="1">
      <alignment horizontal="right" readingOrder="2"/>
    </xf>
    <xf numFmtId="0" fontId="8" fillId="0" borderId="0" xfId="0" applyFont="1" applyAlignment="1">
      <alignment horizontal="center"/>
    </xf>
    <xf numFmtId="0" fontId="30" fillId="0" borderId="28" xfId="0" applyFont="1" applyFill="1" applyBorder="1" applyAlignment="1">
      <alignment horizontal="right"/>
    </xf>
    <xf numFmtId="0" fontId="30" fillId="0" borderId="28" xfId="0" applyNumberFormat="1" applyFont="1" applyFill="1" applyBorder="1" applyAlignment="1">
      <alignment horizontal="right"/>
    </xf>
    <xf numFmtId="0" fontId="30" fillId="0" borderId="0" xfId="0" applyFont="1" applyFill="1" applyBorder="1" applyAlignment="1">
      <alignment horizontal="right" indent="2"/>
    </xf>
    <xf numFmtId="4" fontId="30" fillId="0" borderId="28" xfId="0" applyNumberFormat="1" applyFont="1" applyFill="1" applyBorder="1" applyAlignment="1">
      <alignment horizontal="right"/>
    </xf>
    <xf numFmtId="166" fontId="30" fillId="0" borderId="28" xfId="0" applyNumberFormat="1" applyFont="1" applyFill="1" applyBorder="1" applyAlignment="1">
      <alignment horizontal="right"/>
    </xf>
    <xf numFmtId="2" fontId="30" fillId="0" borderId="28" xfId="0" applyNumberFormat="1" applyFont="1" applyFill="1" applyBorder="1" applyAlignment="1">
      <alignment horizontal="right"/>
    </xf>
    <xf numFmtId="10" fontId="30" fillId="0" borderId="28" xfId="0" applyNumberFormat="1" applyFont="1" applyFill="1" applyBorder="1" applyAlignment="1">
      <alignment horizontal="right"/>
    </xf>
    <xf numFmtId="166" fontId="30" fillId="0" borderId="0" xfId="0" applyNumberFormat="1" applyFont="1" applyFill="1" applyBorder="1" applyAlignment="1">
      <alignment horizontal="right"/>
    </xf>
    <xf numFmtId="0" fontId="29" fillId="0" borderId="30" xfId="0" applyFont="1" applyFill="1" applyBorder="1" applyAlignment="1">
      <alignment horizontal="right" indent="2"/>
    </xf>
    <xf numFmtId="14" fontId="29" fillId="0" borderId="0" xfId="0" applyNumberFormat="1" applyFont="1" applyFill="1" applyBorder="1" applyAlignment="1">
      <alignment horizontal="right"/>
    </xf>
    <xf numFmtId="167" fontId="29" fillId="0" borderId="0" xfId="0" applyNumberFormat="1" applyFont="1" applyFill="1" applyBorder="1" applyAlignment="1">
      <alignment horizontal="right"/>
    </xf>
    <xf numFmtId="0" fontId="29" fillId="0" borderId="30" xfId="0" applyFont="1" applyFill="1" applyBorder="1" applyAlignment="1">
      <alignment horizontal="right"/>
    </xf>
    <xf numFmtId="0" fontId="8" fillId="0" borderId="0" xfId="0" applyFont="1" applyAlignment="1">
      <alignment horizontal="right"/>
    </xf>
    <xf numFmtId="43" fontId="7" fillId="0" borderId="31" xfId="13" applyFont="1" applyBorder="1" applyAlignment="1">
      <alignment horizontal="right"/>
    </xf>
    <xf numFmtId="10" fontId="7" fillId="0" borderId="31" xfId="14" applyNumberFormat="1" applyFont="1" applyBorder="1" applyAlignment="1">
      <alignment horizontal="center"/>
    </xf>
    <xf numFmtId="2" fontId="7" fillId="0" borderId="31" xfId="7" applyNumberFormat="1" applyFont="1" applyBorder="1" applyAlignment="1">
      <alignment horizontal="right"/>
    </xf>
    <xf numFmtId="168" fontId="7" fillId="0" borderId="31" xfId="7" applyNumberFormat="1" applyFont="1" applyBorder="1" applyAlignment="1">
      <alignment horizontal="center"/>
    </xf>
    <xf numFmtId="0" fontId="29" fillId="0" borderId="0" xfId="0" applyFont="1" applyFill="1" applyBorder="1" applyAlignment="1"/>
    <xf numFmtId="0" fontId="30" fillId="0" borderId="0" xfId="0" applyFont="1" applyFill="1" applyBorder="1" applyAlignment="1"/>
    <xf numFmtId="0" fontId="31" fillId="0" borderId="0" xfId="0" applyFont="1" applyFill="1" applyBorder="1" applyAlignment="1"/>
    <xf numFmtId="0" fontId="31" fillId="0" borderId="0" xfId="0" applyNumberFormat="1" applyFont="1" applyFill="1" applyBorder="1" applyAlignment="1">
      <alignment horizontal="right"/>
    </xf>
    <xf numFmtId="4" fontId="31" fillId="0" borderId="0" xfId="0" applyNumberFormat="1" applyFont="1" applyFill="1" applyBorder="1" applyAlignment="1">
      <alignment horizontal="right"/>
    </xf>
    <xf numFmtId="10" fontId="31" fillId="0" borderId="0" xfId="0" applyNumberFormat="1" applyFont="1" applyFill="1" applyBorder="1" applyAlignment="1">
      <alignment horizontal="right"/>
    </xf>
    <xf numFmtId="2" fontId="31" fillId="0" borderId="0" xfId="0" applyNumberFormat="1" applyFont="1" applyFill="1" applyBorder="1" applyAlignment="1">
      <alignment horizontal="right"/>
    </xf>
    <xf numFmtId="0" fontId="30" fillId="0" borderId="0" xfId="0" applyFont="1" applyFill="1" applyBorder="1" applyAlignment="1">
      <alignment horizontal="right"/>
    </xf>
    <xf numFmtId="0" fontId="31" fillId="0" borderId="0" xfId="0" applyFont="1" applyFill="1" applyBorder="1" applyAlignment="1">
      <alignment horizontal="right"/>
    </xf>
    <xf numFmtId="0" fontId="29" fillId="0" borderId="30" xfId="0" applyFont="1" applyFill="1" applyBorder="1" applyAlignment="1"/>
    <xf numFmtId="0" fontId="31" fillId="0" borderId="30" xfId="0" applyFont="1" applyFill="1" applyBorder="1" applyAlignment="1">
      <alignment horizontal="right"/>
    </xf>
    <xf numFmtId="0" fontId="30" fillId="0" borderId="29" xfId="0" applyFont="1" applyFill="1" applyBorder="1" applyAlignment="1"/>
    <xf numFmtId="0" fontId="30" fillId="0" borderId="30" xfId="0" applyFont="1" applyFill="1" applyBorder="1" applyAlignment="1"/>
    <xf numFmtId="0" fontId="30" fillId="0" borderId="30" xfId="0" applyFont="1" applyFill="1" applyBorder="1" applyAlignment="1">
      <alignment horizontal="right"/>
    </xf>
    <xf numFmtId="49" fontId="16" fillId="8" borderId="13" xfId="7" applyNumberFormat="1" applyFont="1" applyFill="1" applyBorder="1" applyAlignment="1">
      <alignment horizontal="center" vertical="center" readingOrder="2"/>
    </xf>
    <xf numFmtId="43" fontId="7" fillId="0" borderId="31" xfId="13" applyFont="1" applyFill="1" applyBorder="1" applyAlignment="1">
      <alignment horizontal="right"/>
    </xf>
    <xf numFmtId="168" fontId="7" fillId="0" borderId="31" xfId="7" applyNumberFormat="1" applyFont="1" applyFill="1" applyBorder="1" applyAlignment="1">
      <alignment horizontal="center"/>
    </xf>
    <xf numFmtId="0" fontId="6" fillId="0" borderId="0" xfId="0" applyFont="1" applyFill="1" applyAlignment="1">
      <alignment horizontal="center"/>
    </xf>
    <xf numFmtId="0" fontId="6" fillId="0" borderId="0" xfId="0" applyFont="1" applyFill="1" applyAlignment="1">
      <alignment horizontal="right"/>
    </xf>
    <xf numFmtId="0" fontId="7" fillId="0" borderId="0" xfId="0" applyFont="1" applyFill="1" applyAlignment="1">
      <alignment horizontal="right" readingOrder="2"/>
    </xf>
    <xf numFmtId="0" fontId="10" fillId="0" borderId="0" xfId="0" applyFont="1" applyFill="1" applyAlignment="1">
      <alignment horizontal="center" wrapText="1"/>
    </xf>
    <xf numFmtId="0" fontId="8" fillId="0" borderId="0" xfId="0" applyFont="1" applyFill="1" applyAlignment="1">
      <alignment horizontal="center" vertical="center" wrapText="1"/>
    </xf>
    <xf numFmtId="0" fontId="20" fillId="0" borderId="0" xfId="0" applyFont="1" applyFill="1" applyAlignment="1">
      <alignment horizontal="center"/>
    </xf>
    <xf numFmtId="14" fontId="2" fillId="0" borderId="0" xfId="15" applyNumberFormat="1" applyFill="1"/>
    <xf numFmtId="0" fontId="7" fillId="0" borderId="0" xfId="0" applyFont="1" applyFill="1" applyAlignment="1">
      <alignment horizontal="center" wrapText="1"/>
    </xf>
    <xf numFmtId="0" fontId="6" fillId="0" borderId="0" xfId="0" applyFont="1" applyFill="1" applyBorder="1" applyAlignment="1">
      <alignment horizontal="center"/>
    </xf>
    <xf numFmtId="43" fontId="31" fillId="0" borderId="0" xfId="0" applyNumberFormat="1" applyFont="1" applyFill="1" applyBorder="1" applyAlignment="1">
      <alignment horizontal="right"/>
    </xf>
    <xf numFmtId="166" fontId="31" fillId="0" borderId="0" xfId="0" applyNumberFormat="1" applyFont="1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0" fontId="29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right"/>
    </xf>
    <xf numFmtId="0" fontId="0" fillId="0" borderId="0" xfId="0"/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8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wrapText="1"/>
    </xf>
    <xf numFmtId="0" fontId="13" fillId="2" borderId="1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49" fontId="7" fillId="2" borderId="1" xfId="0" applyNumberFormat="1" applyFont="1" applyFill="1" applyBorder="1" applyAlignment="1">
      <alignment horizont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25" fillId="0" borderId="0" xfId="7" applyFont="1" applyAlignment="1">
      <alignment horizontal="right"/>
    </xf>
    <xf numFmtId="0" fontId="25" fillId="0" borderId="0" xfId="7" applyFont="1" applyFill="1" applyBorder="1" applyAlignment="1">
      <alignment horizontal="right"/>
    </xf>
    <xf numFmtId="0" fontId="29" fillId="0" borderId="0" xfId="0" applyFont="1" applyFill="1" applyBorder="1" applyAlignment="1">
      <alignment horizontal="right"/>
    </xf>
    <xf numFmtId="0" fontId="29" fillId="0" borderId="0" xfId="0" applyNumberFormat="1" applyFont="1" applyFill="1" applyBorder="1" applyAlignment="1">
      <alignment horizontal="right"/>
    </xf>
    <xf numFmtId="0" fontId="30" fillId="0" borderId="0" xfId="0" applyNumberFormat="1" applyFont="1" applyFill="1" applyBorder="1" applyAlignment="1">
      <alignment horizontal="right"/>
    </xf>
    <xf numFmtId="0" fontId="29" fillId="0" borderId="0" xfId="0" applyFont="1" applyFill="1" applyBorder="1" applyAlignment="1">
      <alignment horizontal="right" indent="2"/>
    </xf>
    <xf numFmtId="4" fontId="29" fillId="0" borderId="0" xfId="0" applyNumberFormat="1" applyFont="1" applyFill="1" applyBorder="1" applyAlignment="1">
      <alignment horizontal="right"/>
    </xf>
    <xf numFmtId="10" fontId="29" fillId="0" borderId="0" xfId="0" applyNumberFormat="1" applyFont="1" applyFill="1" applyBorder="1" applyAlignment="1">
      <alignment horizontal="right"/>
    </xf>
    <xf numFmtId="4" fontId="30" fillId="0" borderId="0" xfId="0" applyNumberFormat="1" applyFont="1" applyFill="1" applyBorder="1" applyAlignment="1">
      <alignment horizontal="right"/>
    </xf>
    <xf numFmtId="10" fontId="30" fillId="0" borderId="0" xfId="0" applyNumberFormat="1" applyFont="1" applyFill="1" applyBorder="1" applyAlignment="1">
      <alignment horizontal="right"/>
    </xf>
    <xf numFmtId="49" fontId="29" fillId="0" borderId="0" xfId="0" applyNumberFormat="1" applyFont="1" applyFill="1" applyBorder="1" applyAlignment="1">
      <alignment horizontal="right"/>
    </xf>
    <xf numFmtId="166" fontId="29" fillId="0" borderId="0" xfId="0" applyNumberFormat="1" applyFont="1" applyFill="1" applyBorder="1" applyAlignment="1">
      <alignment horizontal="right"/>
    </xf>
    <xf numFmtId="0" fontId="7" fillId="0" borderId="0" xfId="0" applyFont="1" applyAlignment="1">
      <alignment horizontal="right" readingOrder="2"/>
    </xf>
    <xf numFmtId="0" fontId="31" fillId="0" borderId="0" xfId="0" applyNumberFormat="1" applyFont="1" applyFill="1" applyBorder="1" applyAlignment="1">
      <alignment horizontal="right"/>
    </xf>
    <xf numFmtId="4" fontId="31" fillId="0" borderId="0" xfId="0" applyNumberFormat="1" applyFont="1" applyFill="1" applyBorder="1" applyAlignment="1">
      <alignment horizontal="right"/>
    </xf>
    <xf numFmtId="10" fontId="31" fillId="0" borderId="0" xfId="0" applyNumberFormat="1" applyFont="1" applyFill="1" applyBorder="1" applyAlignment="1">
      <alignment horizontal="right"/>
    </xf>
    <xf numFmtId="0" fontId="30" fillId="0" borderId="0" xfId="0" applyFont="1" applyFill="1" applyBorder="1" applyAlignment="1">
      <alignment horizontal="right"/>
    </xf>
    <xf numFmtId="0" fontId="31" fillId="0" borderId="0" xfId="0" applyFont="1" applyFill="1" applyBorder="1" applyAlignment="1">
      <alignment horizontal="right"/>
    </xf>
    <xf numFmtId="0" fontId="9" fillId="2" borderId="17" xfId="7" applyFont="1" applyFill="1" applyBorder="1" applyAlignment="1">
      <alignment horizontal="center" vertical="center" wrapText="1"/>
    </xf>
    <xf numFmtId="0" fontId="9" fillId="2" borderId="18" xfId="7" applyFont="1" applyFill="1" applyBorder="1" applyAlignment="1">
      <alignment horizontal="center" vertical="center" wrapText="1"/>
    </xf>
    <xf numFmtId="0" fontId="9" fillId="2" borderId="4" xfId="7" applyFont="1" applyFill="1" applyBorder="1" applyAlignment="1">
      <alignment horizontal="center" vertical="center" wrapText="1"/>
    </xf>
    <xf numFmtId="0" fontId="9" fillId="2" borderId="24" xfId="0" applyFont="1" applyFill="1" applyBorder="1" applyAlignment="1">
      <alignment horizontal="center" vertical="center" wrapText="1" readingOrder="2"/>
    </xf>
    <xf numFmtId="0" fontId="9" fillId="2" borderId="25" xfId="0" applyFont="1" applyFill="1" applyBorder="1" applyAlignment="1">
      <alignment horizontal="center" vertical="center" wrapText="1" readingOrder="2"/>
    </xf>
    <xf numFmtId="0" fontId="22" fillId="2" borderId="19" xfId="0" applyFont="1" applyFill="1" applyBorder="1" applyAlignment="1">
      <alignment horizontal="center" vertical="center" wrapText="1" readingOrder="2"/>
    </xf>
    <xf numFmtId="0" fontId="18" fillId="0" borderId="20" xfId="0" applyFont="1" applyBorder="1" applyAlignment="1">
      <alignment horizontal="center" readingOrder="2"/>
    </xf>
    <xf numFmtId="0" fontId="18" fillId="0" borderId="16" xfId="0" applyFont="1" applyBorder="1" applyAlignment="1">
      <alignment horizontal="center" readingOrder="2"/>
    </xf>
    <xf numFmtId="0" fontId="22" fillId="2" borderId="21" xfId="0" applyFont="1" applyFill="1" applyBorder="1" applyAlignment="1">
      <alignment horizontal="center" vertical="center" wrapText="1" readingOrder="2"/>
    </xf>
    <xf numFmtId="0" fontId="18" fillId="0" borderId="22" xfId="0" applyFont="1" applyBorder="1" applyAlignment="1">
      <alignment horizontal="center" readingOrder="2"/>
    </xf>
    <xf numFmtId="0" fontId="18" fillId="0" borderId="23" xfId="0" applyFont="1" applyBorder="1" applyAlignment="1">
      <alignment horizontal="center" readingOrder="2"/>
    </xf>
    <xf numFmtId="0" fontId="7" fillId="0" borderId="0" xfId="0" applyFont="1" applyAlignment="1">
      <alignment horizontal="center" readingOrder="2"/>
    </xf>
    <xf numFmtId="0" fontId="22" fillId="2" borderId="22" xfId="0" applyFont="1" applyFill="1" applyBorder="1" applyAlignment="1">
      <alignment horizontal="center" vertical="center" wrapText="1" readingOrder="2"/>
    </xf>
    <xf numFmtId="0" fontId="22" fillId="2" borderId="23" xfId="0" applyFont="1" applyFill="1" applyBorder="1" applyAlignment="1">
      <alignment horizontal="center" vertical="center" wrapText="1" readingOrder="2"/>
    </xf>
    <xf numFmtId="0" fontId="9" fillId="2" borderId="21" xfId="0" applyFont="1" applyFill="1" applyBorder="1" applyAlignment="1">
      <alignment horizontal="center" vertical="center" wrapText="1" readingOrder="2"/>
    </xf>
    <xf numFmtId="0" fontId="9" fillId="2" borderId="22" xfId="0" applyFont="1" applyFill="1" applyBorder="1" applyAlignment="1">
      <alignment horizontal="center" vertical="center" wrapText="1" readingOrder="2"/>
    </xf>
    <xf numFmtId="0" fontId="9" fillId="2" borderId="23" xfId="0" applyFont="1" applyFill="1" applyBorder="1" applyAlignment="1">
      <alignment horizontal="center" vertical="center" wrapText="1" readingOrder="2"/>
    </xf>
  </cellXfs>
  <cellStyles count="24">
    <cellStyle name="Comma" xfId="13" builtinId="3"/>
    <cellStyle name="Comma 2" xfId="1"/>
    <cellStyle name="Comma 2 2" xfId="16"/>
    <cellStyle name="Comma 3" xfId="21"/>
    <cellStyle name="Currency [0] _1" xfId="2"/>
    <cellStyle name="Hyperlink 2" xfId="3"/>
    <cellStyle name="Normal" xfId="0" builtinId="0"/>
    <cellStyle name="Normal 11" xfId="4"/>
    <cellStyle name="Normal 11 2" xfId="15"/>
    <cellStyle name="Normal 11 2 2" xfId="23"/>
    <cellStyle name="Normal 11 3" xfId="17"/>
    <cellStyle name="Normal 2" xfId="5"/>
    <cellStyle name="Normal 2 2" xfId="18"/>
    <cellStyle name="Normal 3" xfId="6"/>
    <cellStyle name="Normal 3 2" xfId="19"/>
    <cellStyle name="Normal 4" xfId="12"/>
    <cellStyle name="Normal_2007-16618" xfId="7"/>
    <cellStyle name="Percent" xfId="14" builtinId="5"/>
    <cellStyle name="Percent 2" xfId="8"/>
    <cellStyle name="Percent 2 2" xfId="20"/>
    <cellStyle name="Percent 3" xfId="22"/>
    <cellStyle name="Text" xfId="9"/>
    <cellStyle name="Total" xfId="10"/>
    <cellStyle name="היפר-קישור" xfId="11" builtinId="8"/>
  </cellStyles>
  <dxfs count="142"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eetMetadata" Target="metadata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3.xml"/><Relationship Id="rId42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styles" Target="styles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4.xml"/><Relationship Id="rId43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O66"/>
  <sheetViews>
    <sheetView rightToLeft="1" tabSelected="1" workbookViewId="0"/>
  </sheetViews>
  <sheetFormatPr defaultColWidth="9.140625" defaultRowHeight="18"/>
  <cols>
    <col min="1" max="1" width="6.28515625" style="9" customWidth="1"/>
    <col min="2" max="2" width="47.28515625" style="8" customWidth="1"/>
    <col min="3" max="3" width="18" style="9" customWidth="1"/>
    <col min="4" max="4" width="20.140625" style="9" customWidth="1"/>
    <col min="5" max="15" width="6.7109375" style="9" customWidth="1"/>
    <col min="16" max="18" width="7.7109375" style="9" customWidth="1"/>
    <col min="19" max="19" width="8" style="9" customWidth="1"/>
    <col min="20" max="20" width="8.7109375" style="9" customWidth="1"/>
    <col min="21" max="21" width="10" style="9" customWidth="1"/>
    <col min="22" max="22" width="9.5703125" style="9" customWidth="1"/>
    <col min="23" max="23" width="6.140625" style="9" customWidth="1"/>
    <col min="24" max="25" width="5.7109375" style="9" customWidth="1"/>
    <col min="26" max="26" width="6.85546875" style="9" customWidth="1"/>
    <col min="27" max="27" width="6.42578125" style="9" customWidth="1"/>
    <col min="28" max="28" width="6.7109375" style="9" customWidth="1"/>
    <col min="29" max="29" width="7.28515625" style="9" customWidth="1"/>
    <col min="30" max="41" width="5.7109375" style="9" customWidth="1"/>
    <col min="42" max="16384" width="9.140625" style="9"/>
  </cols>
  <sheetData>
    <row r="1" spans="1:15">
      <c r="B1" s="56" t="s">
        <v>182</v>
      </c>
      <c r="C1" s="76" t="s" vm="1">
        <v>250</v>
      </c>
    </row>
    <row r="2" spans="1:15">
      <c r="B2" s="56" t="s">
        <v>181</v>
      </c>
      <c r="C2" s="76" t="s">
        <v>251</v>
      </c>
    </row>
    <row r="3" spans="1:15">
      <c r="B3" s="56" t="s">
        <v>183</v>
      </c>
      <c r="C3" s="76" t="s">
        <v>252</v>
      </c>
    </row>
    <row r="4" spans="1:15">
      <c r="B4" s="56" t="s">
        <v>184</v>
      </c>
      <c r="C4" s="76">
        <v>8602</v>
      </c>
    </row>
    <row r="6" spans="1:15" ht="26.25" customHeight="1">
      <c r="B6" s="170" t="s">
        <v>198</v>
      </c>
      <c r="C6" s="171"/>
      <c r="D6" s="172"/>
    </row>
    <row r="7" spans="1:15" s="10" customFormat="1">
      <c r="B7" s="22"/>
      <c r="C7" s="23" t="s">
        <v>113</v>
      </c>
      <c r="D7" s="24" t="s">
        <v>111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</row>
    <row r="8" spans="1:15" s="10" customFormat="1">
      <c r="B8" s="22"/>
      <c r="C8" s="25" t="s">
        <v>239</v>
      </c>
      <c r="D8" s="26" t="s">
        <v>20</v>
      </c>
    </row>
    <row r="9" spans="1:15" s="11" customFormat="1" ht="18" customHeight="1">
      <c r="B9" s="36"/>
      <c r="C9" s="19" t="s">
        <v>1</v>
      </c>
      <c r="D9" s="27" t="s">
        <v>2</v>
      </c>
    </row>
    <row r="10" spans="1:15" s="11" customFormat="1" ht="18" customHeight="1">
      <c r="B10" s="66" t="s">
        <v>197</v>
      </c>
      <c r="C10" s="106">
        <f>C11+C12+C23+C33+C34+C37</f>
        <v>85728.062049999964</v>
      </c>
      <c r="D10" s="107">
        <f>C10/$C$42</f>
        <v>1</v>
      </c>
    </row>
    <row r="11" spans="1:15">
      <c r="A11" s="44" t="s">
        <v>144</v>
      </c>
      <c r="B11" s="28" t="s">
        <v>199</v>
      </c>
      <c r="C11" s="106">
        <f>מזומנים!J10</f>
        <v>3004.9478600000002</v>
      </c>
      <c r="D11" s="107">
        <f t="shared" ref="D11:D38" si="0">C11/$C$42</f>
        <v>3.5052091323928412E-2</v>
      </c>
    </row>
    <row r="12" spans="1:15">
      <c r="B12" s="28" t="s">
        <v>200</v>
      </c>
      <c r="C12" s="106">
        <f>C13+C16+C15+C17+C19</f>
        <v>19525.775949999999</v>
      </c>
      <c r="D12" s="107">
        <f t="shared" si="0"/>
        <v>0.22776411227646556</v>
      </c>
    </row>
    <row r="13" spans="1:15">
      <c r="A13" s="54" t="s">
        <v>144</v>
      </c>
      <c r="B13" s="29" t="s">
        <v>70</v>
      </c>
      <c r="C13" s="106">
        <f>'תעודות התחייבות ממשלתיות'!N11</f>
        <v>12476.176029999999</v>
      </c>
      <c r="D13" s="107">
        <f t="shared" si="0"/>
        <v>0.14553199654418181</v>
      </c>
    </row>
    <row r="14" spans="1:15">
      <c r="A14" s="54" t="s">
        <v>144</v>
      </c>
      <c r="B14" s="29" t="s">
        <v>71</v>
      </c>
      <c r="C14" s="106" t="s" vm="2">
        <v>1166</v>
      </c>
      <c r="D14" s="107"/>
    </row>
    <row r="15" spans="1:15">
      <c r="A15" s="54" t="s">
        <v>144</v>
      </c>
      <c r="B15" s="29" t="s">
        <v>72</v>
      </c>
      <c r="C15" s="106">
        <f>'אג"ח קונצרני'!R11</f>
        <v>2486.1613799999996</v>
      </c>
      <c r="D15" s="107">
        <f t="shared" si="0"/>
        <v>2.9000555017212132E-2</v>
      </c>
    </row>
    <row r="16" spans="1:15">
      <c r="A16" s="54" t="s">
        <v>144</v>
      </c>
      <c r="B16" s="29" t="s">
        <v>73</v>
      </c>
      <c r="C16" s="106">
        <f>מניות!K11</f>
        <v>1928.3649899999998</v>
      </c>
      <c r="D16" s="107">
        <f t="shared" si="0"/>
        <v>2.2493976230038907E-2</v>
      </c>
    </row>
    <row r="17" spans="1:4">
      <c r="A17" s="54" t="s">
        <v>144</v>
      </c>
      <c r="B17" s="29" t="s">
        <v>74</v>
      </c>
      <c r="C17" s="106">
        <f>'תעודות סל'!K11</f>
        <v>2634.3446899999999</v>
      </c>
      <c r="D17" s="107">
        <f t="shared" si="0"/>
        <v>3.0729082484840808E-2</v>
      </c>
    </row>
    <row r="18" spans="1:4">
      <c r="A18" s="54" t="s">
        <v>144</v>
      </c>
      <c r="B18" s="29" t="s">
        <v>75</v>
      </c>
      <c r="C18" s="106" t="s" vm="3">
        <v>1166</v>
      </c>
      <c r="D18" s="107"/>
    </row>
    <row r="19" spans="1:4">
      <c r="A19" s="54" t="s">
        <v>144</v>
      </c>
      <c r="B19" s="29" t="s">
        <v>76</v>
      </c>
      <c r="C19" s="106">
        <f>'כתבי אופציה'!I11</f>
        <v>0.72886000000000006</v>
      </c>
      <c r="D19" s="107">
        <f t="shared" si="0"/>
        <v>8.5020001918963282E-6</v>
      </c>
    </row>
    <row r="20" spans="1:4">
      <c r="A20" s="54" t="s">
        <v>144</v>
      </c>
      <c r="B20" s="29" t="s">
        <v>77</v>
      </c>
      <c r="C20" s="106" t="s" vm="4">
        <v>1166</v>
      </c>
      <c r="D20" s="107"/>
    </row>
    <row r="21" spans="1:4">
      <c r="A21" s="54" t="s">
        <v>144</v>
      </c>
      <c r="B21" s="29" t="s">
        <v>78</v>
      </c>
      <c r="C21" s="106" t="s" vm="5">
        <v>1166</v>
      </c>
      <c r="D21" s="107"/>
    </row>
    <row r="22" spans="1:4">
      <c r="A22" s="54" t="s">
        <v>144</v>
      </c>
      <c r="B22" s="29" t="s">
        <v>79</v>
      </c>
      <c r="C22" s="106" t="s" vm="6">
        <v>1166</v>
      </c>
      <c r="D22" s="107"/>
    </row>
    <row r="23" spans="1:4">
      <c r="B23" s="28" t="s">
        <v>201</v>
      </c>
      <c r="C23" s="106">
        <f>C24+C26+C27+C31</f>
        <v>61240.792559999973</v>
      </c>
      <c r="D23" s="107">
        <f t="shared" si="0"/>
        <v>0.71436109828636907</v>
      </c>
    </row>
    <row r="24" spans="1:4">
      <c r="A24" s="54" t="s">
        <v>144</v>
      </c>
      <c r="B24" s="29" t="s">
        <v>80</v>
      </c>
      <c r="C24" s="106">
        <f>'לא סחיר- תעודות התחייבות ממשלתי'!M11</f>
        <v>59547.730499999976</v>
      </c>
      <c r="D24" s="107">
        <f t="shared" si="0"/>
        <v>0.69461188175780064</v>
      </c>
    </row>
    <row r="25" spans="1:4">
      <c r="A25" s="54" t="s">
        <v>144</v>
      </c>
      <c r="B25" s="29" t="s">
        <v>81</v>
      </c>
      <c r="C25" s="106" t="s" vm="7">
        <v>1166</v>
      </c>
      <c r="D25" s="107"/>
    </row>
    <row r="26" spans="1:4">
      <c r="A26" s="54" t="s">
        <v>144</v>
      </c>
      <c r="B26" s="29" t="s">
        <v>72</v>
      </c>
      <c r="C26" s="106">
        <f>'לא סחיר - אג"ח קונצרני'!P11</f>
        <v>1662.4642499999995</v>
      </c>
      <c r="D26" s="107">
        <f t="shared" si="0"/>
        <v>1.939229944368024E-2</v>
      </c>
    </row>
    <row r="27" spans="1:4">
      <c r="A27" s="54" t="s">
        <v>144</v>
      </c>
      <c r="B27" s="29" t="s">
        <v>82</v>
      </c>
      <c r="C27" s="106" vm="8">
        <v>7.0862700000000007</v>
      </c>
      <c r="D27" s="107">
        <f t="shared" si="0"/>
        <v>8.2659864582813162E-5</v>
      </c>
    </row>
    <row r="28" spans="1:4">
      <c r="A28" s="54" t="s">
        <v>144</v>
      </c>
      <c r="B28" s="29" t="s">
        <v>83</v>
      </c>
      <c r="C28" s="106" t="s" vm="9">
        <v>1166</v>
      </c>
      <c r="D28" s="107"/>
    </row>
    <row r="29" spans="1:4">
      <c r="A29" s="54" t="s">
        <v>144</v>
      </c>
      <c r="B29" s="29" t="s">
        <v>84</v>
      </c>
      <c r="C29" s="106" t="s" vm="10">
        <v>1166</v>
      </c>
      <c r="D29" s="107"/>
    </row>
    <row r="30" spans="1:4">
      <c r="A30" s="54" t="s">
        <v>144</v>
      </c>
      <c r="B30" s="29" t="s">
        <v>224</v>
      </c>
      <c r="C30" s="106" t="s" vm="11">
        <v>1166</v>
      </c>
      <c r="D30" s="107"/>
    </row>
    <row r="31" spans="1:4">
      <c r="A31" s="54" t="s">
        <v>144</v>
      </c>
      <c r="B31" s="29" t="s">
        <v>107</v>
      </c>
      <c r="C31" s="106">
        <f>'לא סחיר - חוזים עתידיים'!I11</f>
        <v>23.511539999999993</v>
      </c>
      <c r="D31" s="107">
        <f t="shared" si="0"/>
        <v>2.7425722030537846E-4</v>
      </c>
    </row>
    <row r="32" spans="1:4">
      <c r="A32" s="54" t="s">
        <v>144</v>
      </c>
      <c r="B32" s="29" t="s">
        <v>85</v>
      </c>
      <c r="C32" s="106" t="s" vm="12">
        <v>1166</v>
      </c>
      <c r="D32" s="107"/>
    </row>
    <row r="33" spans="1:4">
      <c r="A33" s="54" t="s">
        <v>144</v>
      </c>
      <c r="B33" s="28" t="s">
        <v>202</v>
      </c>
      <c r="C33" s="106">
        <f>הלוואות!O10</f>
        <v>1904.1579499999998</v>
      </c>
      <c r="D33" s="107">
        <f t="shared" si="0"/>
        <v>2.2211606146997936E-2</v>
      </c>
    </row>
    <row r="34" spans="1:4">
      <c r="A34" s="54" t="s">
        <v>144</v>
      </c>
      <c r="B34" s="28" t="s">
        <v>203</v>
      </c>
      <c r="C34" s="106" vm="13">
        <v>50.915570000000002</v>
      </c>
      <c r="D34" s="107">
        <f t="shared" si="0"/>
        <v>5.939195262608881E-4</v>
      </c>
    </row>
    <row r="35" spans="1:4">
      <c r="A35" s="54" t="s">
        <v>144</v>
      </c>
      <c r="B35" s="28" t="s">
        <v>204</v>
      </c>
      <c r="C35" s="106" t="s" vm="14">
        <v>1166</v>
      </c>
      <c r="D35" s="107"/>
    </row>
    <row r="36" spans="1:4">
      <c r="A36" s="54" t="s">
        <v>144</v>
      </c>
      <c r="B36" s="55" t="s">
        <v>205</v>
      </c>
      <c r="C36" s="106" t="s" vm="15">
        <v>1166</v>
      </c>
      <c r="D36" s="107"/>
    </row>
    <row r="37" spans="1:4">
      <c r="A37" s="54" t="s">
        <v>144</v>
      </c>
      <c r="B37" s="28" t="s">
        <v>206</v>
      </c>
      <c r="C37" s="106">
        <f>'השקעות אחרות '!I10</f>
        <v>1.4721600000000001</v>
      </c>
      <c r="D37" s="107">
        <f t="shared" si="0"/>
        <v>1.7172439978187991E-5</v>
      </c>
    </row>
    <row r="38" spans="1:4">
      <c r="A38" s="54"/>
      <c r="B38" s="67" t="s">
        <v>208</v>
      </c>
      <c r="C38" s="106">
        <v>0</v>
      </c>
      <c r="D38" s="107">
        <f t="shared" si="0"/>
        <v>0</v>
      </c>
    </row>
    <row r="39" spans="1:4">
      <c r="A39" s="54" t="s">
        <v>144</v>
      </c>
      <c r="B39" s="68" t="s">
        <v>209</v>
      </c>
      <c r="C39" s="106" t="s" vm="16">
        <v>1166</v>
      </c>
      <c r="D39" s="107"/>
    </row>
    <row r="40" spans="1:4">
      <c r="A40" s="54" t="s">
        <v>144</v>
      </c>
      <c r="B40" s="68" t="s">
        <v>237</v>
      </c>
      <c r="C40" s="106" t="s" vm="17">
        <v>1166</v>
      </c>
      <c r="D40" s="107"/>
    </row>
    <row r="41" spans="1:4">
      <c r="A41" s="54" t="s">
        <v>144</v>
      </c>
      <c r="B41" s="68" t="s">
        <v>210</v>
      </c>
      <c r="C41" s="106" t="s" vm="18">
        <v>1166</v>
      </c>
      <c r="D41" s="107"/>
    </row>
    <row r="42" spans="1:4">
      <c r="B42" s="68" t="s">
        <v>86</v>
      </c>
      <c r="C42" s="106">
        <f>C38+C10</f>
        <v>85728.062049999964</v>
      </c>
      <c r="D42" s="107">
        <f>D38+D10</f>
        <v>1</v>
      </c>
    </row>
    <row r="43" spans="1:4">
      <c r="A43" s="54" t="s">
        <v>144</v>
      </c>
      <c r="B43" s="68" t="s">
        <v>207</v>
      </c>
      <c r="C43" s="125">
        <f>'יתרת התחייבות להשקעה'!C10</f>
        <v>102.91775335089565</v>
      </c>
      <c r="D43" s="107"/>
    </row>
    <row r="44" spans="1:4">
      <c r="B44" s="6" t="s">
        <v>112</v>
      </c>
    </row>
    <row r="45" spans="1:4">
      <c r="C45" s="74" t="s">
        <v>189</v>
      </c>
      <c r="D45" s="35" t="s">
        <v>106</v>
      </c>
    </row>
    <row r="46" spans="1:4">
      <c r="C46" s="75" t="s">
        <v>1</v>
      </c>
      <c r="D46" s="24" t="s">
        <v>2</v>
      </c>
    </row>
    <row r="47" spans="1:4">
      <c r="C47" s="108" t="s">
        <v>170</v>
      </c>
      <c r="D47" s="109" vm="19">
        <v>2.6831999999999998</v>
      </c>
    </row>
    <row r="48" spans="1:4">
      <c r="C48" s="108" t="s">
        <v>179</v>
      </c>
      <c r="D48" s="109">
        <v>1.056065732237796</v>
      </c>
    </row>
    <row r="49" spans="2:4">
      <c r="C49" s="108" t="s">
        <v>175</v>
      </c>
      <c r="D49" s="109" vm="20">
        <v>2.6907999999999999</v>
      </c>
    </row>
    <row r="50" spans="2:4">
      <c r="B50" s="12"/>
      <c r="C50" s="108" t="s">
        <v>1167</v>
      </c>
      <c r="D50" s="109" vm="21">
        <v>3.6467999999999998</v>
      </c>
    </row>
    <row r="51" spans="2:4">
      <c r="C51" s="108" t="s">
        <v>168</v>
      </c>
      <c r="D51" s="109" vm="22">
        <v>3.9859</v>
      </c>
    </row>
    <row r="52" spans="2:4">
      <c r="C52" s="108" t="s">
        <v>169</v>
      </c>
      <c r="D52" s="109" vm="23">
        <v>4.5420999999999996</v>
      </c>
    </row>
    <row r="53" spans="2:4">
      <c r="C53" s="108" t="s">
        <v>171</v>
      </c>
      <c r="D53" s="109">
        <v>0.44789504701873062</v>
      </c>
    </row>
    <row r="54" spans="2:4">
      <c r="C54" s="108" t="s">
        <v>176</v>
      </c>
      <c r="D54" s="109" vm="24">
        <v>3.1240000000000001</v>
      </c>
    </row>
    <row r="55" spans="2:4">
      <c r="C55" s="108" t="s">
        <v>177</v>
      </c>
      <c r="D55" s="109">
        <v>0.19270626626096926</v>
      </c>
    </row>
    <row r="56" spans="2:4">
      <c r="C56" s="108" t="s">
        <v>174</v>
      </c>
      <c r="D56" s="109" vm="25">
        <v>0.53600000000000003</v>
      </c>
    </row>
    <row r="57" spans="2:4">
      <c r="C57" s="108" t="s">
        <v>1168</v>
      </c>
      <c r="D57" s="126">
        <v>2.5608</v>
      </c>
    </row>
    <row r="58" spans="2:4">
      <c r="C58" s="108" t="s">
        <v>173</v>
      </c>
      <c r="D58" s="109" vm="26">
        <v>0.41299999999999998</v>
      </c>
    </row>
    <row r="59" spans="2:4">
      <c r="C59" s="108" t="s">
        <v>166</v>
      </c>
      <c r="D59" s="109" vm="27">
        <v>3.496</v>
      </c>
    </row>
    <row r="60" spans="2:4">
      <c r="C60" s="108" t="s">
        <v>180</v>
      </c>
      <c r="D60" s="109" vm="28">
        <v>0.2671</v>
      </c>
    </row>
    <row r="61" spans="2:4">
      <c r="C61" s="108" t="s">
        <v>1169</v>
      </c>
      <c r="D61" s="109" vm="29">
        <v>0.41749999999999998</v>
      </c>
    </row>
    <row r="62" spans="2:4">
      <c r="C62" s="108" t="s">
        <v>167</v>
      </c>
      <c r="D62" s="109">
        <v>1</v>
      </c>
    </row>
    <row r="63" spans="2:4">
      <c r="C63"/>
      <c r="D63"/>
    </row>
    <row r="64" spans="2:4">
      <c r="C64"/>
      <c r="D64"/>
    </row>
    <row r="65" spans="3:4">
      <c r="C65"/>
      <c r="D65"/>
    </row>
    <row r="66" spans="3:4">
      <c r="C66"/>
      <c r="D66"/>
    </row>
  </sheetData>
  <sheetProtection sheet="1" objects="1" scenarios="1"/>
  <mergeCells count="1">
    <mergeCell ref="B6:D6"/>
  </mergeCells>
  <phoneticPr fontId="5" type="noConversion"/>
  <dataValidations count="1">
    <dataValidation allowBlank="1" showInputMessage="1" showErrorMessage="1" sqref="C45:D46"/>
  </dataValidations>
  <hyperlinks>
    <hyperlink ref="A11" location="מזומנים!A1" display="◄"/>
    <hyperlink ref="A13" location="'תעודות התחייבות ממשלתיות'!adi_1212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Print_Area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Print_Area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Print_Area" display="◄"/>
    <hyperlink ref="A37" location="'השקעות אחרות '!A1" display="◄"/>
    <hyperlink ref="A43" location="'יתרת התחייבות להשקעה'!Print_Area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B1:BH796"/>
  <sheetViews>
    <sheetView rightToLeft="1" workbookViewId="0">
      <selection activeCell="L13" sqref="L13"/>
    </sheetView>
  </sheetViews>
  <sheetFormatPr defaultColWidth="9.140625" defaultRowHeight="18"/>
  <cols>
    <col min="1" max="1" width="6.28515625" style="1" customWidth="1"/>
    <col min="2" max="2" width="23.42578125" style="2" bestFit="1" customWidth="1"/>
    <col min="3" max="3" width="41.85546875" style="2" bestFit="1" customWidth="1"/>
    <col min="4" max="4" width="6.42578125" style="2" bestFit="1" customWidth="1"/>
    <col min="5" max="5" width="11.140625" style="2" bestFit="1" customWidth="1"/>
    <col min="6" max="7" width="9" style="1" bestFit="1" customWidth="1"/>
    <col min="8" max="8" width="7.28515625" style="1" bestFit="1" customWidth="1"/>
    <col min="9" max="10" width="6.85546875" style="1" bestFit="1" customWidth="1"/>
    <col min="11" max="11" width="9.140625" style="1" bestFit="1" customWidth="1"/>
    <col min="12" max="12" width="9" style="1" bestFit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6" t="s">
        <v>182</v>
      </c>
      <c r="C1" s="76" t="s" vm="1">
        <v>250</v>
      </c>
    </row>
    <row r="2" spans="2:60">
      <c r="B2" s="56" t="s">
        <v>181</v>
      </c>
      <c r="C2" s="76" t="s">
        <v>251</v>
      </c>
    </row>
    <row r="3" spans="2:60">
      <c r="B3" s="56" t="s">
        <v>183</v>
      </c>
      <c r="C3" s="76" t="s">
        <v>252</v>
      </c>
    </row>
    <row r="4" spans="2:60">
      <c r="B4" s="56" t="s">
        <v>184</v>
      </c>
      <c r="C4" s="76">
        <v>8602</v>
      </c>
    </row>
    <row r="6" spans="2:60" ht="26.25" customHeight="1">
      <c r="B6" s="184" t="s">
        <v>212</v>
      </c>
      <c r="C6" s="185"/>
      <c r="D6" s="185"/>
      <c r="E6" s="185"/>
      <c r="F6" s="185"/>
      <c r="G6" s="185"/>
      <c r="H6" s="185"/>
      <c r="I6" s="185"/>
      <c r="J6" s="185"/>
      <c r="K6" s="185"/>
      <c r="L6" s="186"/>
    </row>
    <row r="7" spans="2:60" ht="26.25" customHeight="1">
      <c r="B7" s="184" t="s">
        <v>95</v>
      </c>
      <c r="C7" s="185"/>
      <c r="D7" s="185"/>
      <c r="E7" s="185"/>
      <c r="F7" s="185"/>
      <c r="G7" s="185"/>
      <c r="H7" s="185"/>
      <c r="I7" s="185"/>
      <c r="J7" s="185"/>
      <c r="K7" s="185"/>
      <c r="L7" s="186"/>
      <c r="BH7" s="3"/>
    </row>
    <row r="8" spans="2:60" s="3" customFormat="1" ht="78.75">
      <c r="B8" s="22" t="s">
        <v>119</v>
      </c>
      <c r="C8" s="30" t="s">
        <v>46</v>
      </c>
      <c r="D8" s="30" t="s">
        <v>122</v>
      </c>
      <c r="E8" s="30" t="s">
        <v>64</v>
      </c>
      <c r="F8" s="30" t="s">
        <v>104</v>
      </c>
      <c r="G8" s="30" t="s">
        <v>236</v>
      </c>
      <c r="H8" s="30" t="s">
        <v>235</v>
      </c>
      <c r="I8" s="30" t="s">
        <v>62</v>
      </c>
      <c r="J8" s="30" t="s">
        <v>59</v>
      </c>
      <c r="K8" s="30" t="s">
        <v>185</v>
      </c>
      <c r="L8" s="30" t="s">
        <v>187</v>
      </c>
      <c r="BD8" s="1"/>
      <c r="BE8" s="1"/>
    </row>
    <row r="9" spans="2:60" s="3" customFormat="1" ht="25.5">
      <c r="B9" s="15"/>
      <c r="C9" s="16"/>
      <c r="D9" s="16"/>
      <c r="E9" s="16"/>
      <c r="F9" s="16"/>
      <c r="G9" s="16" t="s">
        <v>245</v>
      </c>
      <c r="H9" s="16"/>
      <c r="I9" s="16" t="s">
        <v>239</v>
      </c>
      <c r="J9" s="16" t="s">
        <v>20</v>
      </c>
      <c r="K9" s="32" t="s">
        <v>20</v>
      </c>
      <c r="L9" s="17" t="s">
        <v>20</v>
      </c>
      <c r="BC9" s="1"/>
      <c r="BD9" s="1"/>
      <c r="BE9" s="1"/>
      <c r="BG9" s="4"/>
    </row>
    <row r="10" spans="2:60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3</v>
      </c>
      <c r="G10" s="19" t="s">
        <v>4</v>
      </c>
      <c r="H10" s="19" t="s">
        <v>5</v>
      </c>
      <c r="I10" s="19" t="s">
        <v>6</v>
      </c>
      <c r="J10" s="19" t="s">
        <v>7</v>
      </c>
      <c r="K10" s="20" t="s">
        <v>8</v>
      </c>
      <c r="L10" s="20" t="s">
        <v>9</v>
      </c>
      <c r="BC10" s="1"/>
      <c r="BD10" s="3"/>
      <c r="BE10" s="1"/>
    </row>
    <row r="11" spans="2:60" s="4" customFormat="1" ht="18" customHeight="1">
      <c r="B11" s="118" t="s">
        <v>49</v>
      </c>
      <c r="C11" s="113"/>
      <c r="D11" s="113"/>
      <c r="E11" s="113"/>
      <c r="F11" s="113"/>
      <c r="G11" s="114"/>
      <c r="H11" s="116"/>
      <c r="I11" s="114">
        <v>0.72886000000000006</v>
      </c>
      <c r="J11" s="113"/>
      <c r="K11" s="115">
        <v>1</v>
      </c>
      <c r="L11" s="115">
        <f>I11/'סכום נכסי הקרן'!$C$42</f>
        <v>8.5020001918963282E-6</v>
      </c>
      <c r="BC11" s="1"/>
      <c r="BD11" s="3"/>
      <c r="BE11" s="1"/>
      <c r="BG11" s="1"/>
    </row>
    <row r="12" spans="2:60" s="4" customFormat="1" ht="18" customHeight="1">
      <c r="B12" s="118" t="s">
        <v>26</v>
      </c>
      <c r="C12" s="113"/>
      <c r="D12" s="113"/>
      <c r="E12" s="113"/>
      <c r="F12" s="113"/>
      <c r="G12" s="114"/>
      <c r="H12" s="116"/>
      <c r="I12" s="114">
        <v>0.72886000000000006</v>
      </c>
      <c r="J12" s="113"/>
      <c r="K12" s="115">
        <v>1</v>
      </c>
      <c r="L12" s="115">
        <f>I12/'סכום נכסי הקרן'!$C$42</f>
        <v>8.5020001918963282E-6</v>
      </c>
      <c r="BC12" s="1"/>
      <c r="BD12" s="3"/>
      <c r="BE12" s="1"/>
      <c r="BG12" s="1"/>
    </row>
    <row r="13" spans="2:60">
      <c r="B13" s="117" t="s">
        <v>953</v>
      </c>
      <c r="C13" s="80"/>
      <c r="D13" s="80"/>
      <c r="E13" s="80"/>
      <c r="F13" s="80"/>
      <c r="G13" s="86"/>
      <c r="H13" s="88"/>
      <c r="I13" s="86">
        <v>0.72886000000000006</v>
      </c>
      <c r="J13" s="80"/>
      <c r="K13" s="87">
        <v>1</v>
      </c>
      <c r="L13" s="87">
        <f>I13/'סכום נכסי הקרן'!$C$42</f>
        <v>8.5020001918963282E-6</v>
      </c>
      <c r="BD13" s="3"/>
    </row>
    <row r="14" spans="2:60" ht="20.25">
      <c r="B14" s="77" t="s">
        <v>954</v>
      </c>
      <c r="C14" s="78" t="s">
        <v>955</v>
      </c>
      <c r="D14" s="89" t="s">
        <v>123</v>
      </c>
      <c r="E14" s="89" t="s">
        <v>319</v>
      </c>
      <c r="F14" s="89" t="s">
        <v>167</v>
      </c>
      <c r="G14" s="83">
        <v>120</v>
      </c>
      <c r="H14" s="85">
        <v>130.30000000000001</v>
      </c>
      <c r="I14" s="83">
        <v>0.15636000000000003</v>
      </c>
      <c r="J14" s="84">
        <v>2.1390831889452181E-5</v>
      </c>
      <c r="K14" s="84">
        <v>0.21452679526932472</v>
      </c>
      <c r="L14" s="84">
        <f>I14/'סכום נכסי הקרן'!$C$42</f>
        <v>1.8239068545467031E-6</v>
      </c>
      <c r="BD14" s="4"/>
    </row>
    <row r="15" spans="2:60">
      <c r="B15" s="77" t="s">
        <v>956</v>
      </c>
      <c r="C15" s="78" t="s">
        <v>957</v>
      </c>
      <c r="D15" s="89" t="s">
        <v>123</v>
      </c>
      <c r="E15" s="89" t="s">
        <v>815</v>
      </c>
      <c r="F15" s="89" t="s">
        <v>167</v>
      </c>
      <c r="G15" s="83">
        <v>731</v>
      </c>
      <c r="H15" s="85">
        <v>61.7</v>
      </c>
      <c r="I15" s="83">
        <v>0.45102999999999999</v>
      </c>
      <c r="J15" s="84">
        <v>1.1354189835841093E-4</v>
      </c>
      <c r="K15" s="84">
        <v>0.61881568476799376</v>
      </c>
      <c r="L15" s="84">
        <f>I15/'סכום נכסי הקרן'!$C$42</f>
        <v>5.2611710706459414E-6</v>
      </c>
    </row>
    <row r="16" spans="2:60">
      <c r="B16" s="77" t="s">
        <v>958</v>
      </c>
      <c r="C16" s="78" t="s">
        <v>959</v>
      </c>
      <c r="D16" s="89" t="s">
        <v>123</v>
      </c>
      <c r="E16" s="89" t="s">
        <v>851</v>
      </c>
      <c r="F16" s="89" t="s">
        <v>167</v>
      </c>
      <c r="G16" s="83">
        <v>4049</v>
      </c>
      <c r="H16" s="85">
        <v>3</v>
      </c>
      <c r="I16" s="83">
        <v>0.12146999999999999</v>
      </c>
      <c r="J16" s="84">
        <v>1.1482453030840127E-4</v>
      </c>
      <c r="K16" s="84">
        <v>0.16665751996268144</v>
      </c>
      <c r="L16" s="84">
        <f>I16/'סכום נכסי הקרן'!$C$42</f>
        <v>1.4169222667036837E-6</v>
      </c>
    </row>
    <row r="17" spans="2:56">
      <c r="B17" s="81"/>
      <c r="C17" s="78"/>
      <c r="D17" s="78"/>
      <c r="E17" s="78"/>
      <c r="F17" s="78"/>
      <c r="G17" s="83"/>
      <c r="H17" s="85"/>
      <c r="I17" s="78"/>
      <c r="J17" s="78"/>
      <c r="K17" s="84"/>
      <c r="L17" s="78"/>
    </row>
    <row r="18" spans="2:56">
      <c r="B18" s="77"/>
      <c r="C18" s="77"/>
      <c r="D18" s="77"/>
      <c r="E18" s="77"/>
      <c r="F18" s="77"/>
      <c r="G18" s="77"/>
      <c r="H18" s="77"/>
      <c r="I18" s="77"/>
      <c r="J18" s="77"/>
      <c r="K18" s="77"/>
      <c r="L18" s="77"/>
    </row>
    <row r="19" spans="2:56" ht="20.25">
      <c r="B19" s="77"/>
      <c r="C19" s="77"/>
      <c r="D19" s="77"/>
      <c r="E19" s="77"/>
      <c r="F19" s="77"/>
      <c r="G19" s="77"/>
      <c r="H19" s="77"/>
      <c r="I19" s="77"/>
      <c r="J19" s="77"/>
      <c r="K19" s="77"/>
      <c r="L19" s="77"/>
      <c r="BC19" s="4"/>
    </row>
    <row r="20" spans="2:56">
      <c r="B20" s="91" t="s">
        <v>249</v>
      </c>
      <c r="C20" s="77"/>
      <c r="D20" s="77"/>
      <c r="E20" s="77"/>
      <c r="F20" s="77"/>
      <c r="G20" s="77"/>
      <c r="H20" s="77"/>
      <c r="I20" s="77"/>
      <c r="J20" s="77"/>
      <c r="K20" s="77"/>
      <c r="L20" s="77"/>
      <c r="BD20" s="3"/>
    </row>
    <row r="21" spans="2:56">
      <c r="B21" s="91" t="s">
        <v>115</v>
      </c>
      <c r="C21" s="77"/>
      <c r="D21" s="77"/>
      <c r="E21" s="77"/>
      <c r="F21" s="77"/>
      <c r="G21" s="77"/>
      <c r="H21" s="77"/>
      <c r="I21" s="77"/>
      <c r="J21" s="77"/>
      <c r="K21" s="77"/>
      <c r="L21" s="77"/>
    </row>
    <row r="22" spans="2:56">
      <c r="B22" s="91" t="s">
        <v>234</v>
      </c>
      <c r="C22" s="77"/>
      <c r="D22" s="77"/>
      <c r="E22" s="77"/>
      <c r="F22" s="77"/>
      <c r="G22" s="77"/>
      <c r="H22" s="77"/>
      <c r="I22" s="77"/>
      <c r="J22" s="77"/>
      <c r="K22" s="77"/>
      <c r="L22" s="77"/>
    </row>
    <row r="23" spans="2:56">
      <c r="B23" s="91" t="s">
        <v>244</v>
      </c>
      <c r="C23" s="77"/>
      <c r="D23" s="77"/>
      <c r="E23" s="77"/>
      <c r="F23" s="77"/>
      <c r="G23" s="77"/>
      <c r="H23" s="77"/>
      <c r="I23" s="77"/>
      <c r="J23" s="77"/>
      <c r="K23" s="77"/>
      <c r="L23" s="77"/>
    </row>
    <row r="24" spans="2:56">
      <c r="B24" s="77"/>
      <c r="C24" s="77"/>
      <c r="D24" s="77"/>
      <c r="E24" s="77"/>
      <c r="F24" s="77"/>
      <c r="G24" s="77"/>
      <c r="H24" s="77"/>
      <c r="I24" s="77"/>
      <c r="J24" s="77"/>
      <c r="K24" s="77"/>
      <c r="L24" s="77"/>
    </row>
    <row r="25" spans="2:56">
      <c r="B25" s="77"/>
      <c r="C25" s="77"/>
      <c r="D25" s="77"/>
      <c r="E25" s="77"/>
      <c r="F25" s="77"/>
      <c r="G25" s="77"/>
      <c r="H25" s="77"/>
      <c r="I25" s="77"/>
      <c r="J25" s="77"/>
      <c r="K25" s="77"/>
      <c r="L25" s="77"/>
    </row>
    <row r="26" spans="2:56">
      <c r="B26" s="77"/>
      <c r="C26" s="77"/>
      <c r="D26" s="77"/>
      <c r="E26" s="77"/>
      <c r="F26" s="77"/>
      <c r="G26" s="77"/>
      <c r="H26" s="77"/>
      <c r="I26" s="77"/>
      <c r="J26" s="77"/>
      <c r="K26" s="77"/>
      <c r="L26" s="77"/>
    </row>
    <row r="27" spans="2:56">
      <c r="B27" s="77"/>
      <c r="C27" s="77"/>
      <c r="D27" s="77"/>
      <c r="E27" s="77"/>
      <c r="F27" s="77"/>
      <c r="G27" s="77"/>
      <c r="H27" s="77"/>
      <c r="I27" s="77"/>
      <c r="J27" s="77"/>
      <c r="K27" s="77"/>
      <c r="L27" s="77"/>
    </row>
    <row r="28" spans="2:56">
      <c r="B28" s="77"/>
      <c r="C28" s="77"/>
      <c r="D28" s="77"/>
      <c r="E28" s="77"/>
      <c r="F28" s="77"/>
      <c r="G28" s="77"/>
      <c r="H28" s="77"/>
      <c r="I28" s="77"/>
      <c r="J28" s="77"/>
      <c r="K28" s="77"/>
      <c r="L28" s="77"/>
    </row>
    <row r="29" spans="2:56">
      <c r="B29" s="77"/>
      <c r="C29" s="77"/>
      <c r="D29" s="77"/>
      <c r="E29" s="77"/>
      <c r="F29" s="77"/>
      <c r="G29" s="77"/>
      <c r="H29" s="77"/>
      <c r="I29" s="77"/>
      <c r="J29" s="77"/>
      <c r="K29" s="77"/>
      <c r="L29" s="77"/>
    </row>
    <row r="30" spans="2:56">
      <c r="B30" s="77"/>
      <c r="C30" s="77"/>
      <c r="D30" s="77"/>
      <c r="E30" s="77"/>
      <c r="F30" s="77"/>
      <c r="G30" s="77"/>
      <c r="H30" s="77"/>
      <c r="I30" s="77"/>
      <c r="J30" s="77"/>
      <c r="K30" s="77"/>
      <c r="L30" s="77"/>
    </row>
    <row r="31" spans="2:56">
      <c r="B31" s="77"/>
      <c r="C31" s="77"/>
      <c r="D31" s="77"/>
      <c r="E31" s="77"/>
      <c r="F31" s="77"/>
      <c r="G31" s="77"/>
      <c r="H31" s="77"/>
      <c r="I31" s="77"/>
      <c r="J31" s="77"/>
      <c r="K31" s="77"/>
      <c r="L31" s="77"/>
    </row>
    <row r="32" spans="2:56">
      <c r="B32" s="77"/>
      <c r="C32" s="77"/>
      <c r="D32" s="77"/>
      <c r="E32" s="77"/>
      <c r="F32" s="77"/>
      <c r="G32" s="77"/>
      <c r="H32" s="77"/>
      <c r="I32" s="77"/>
      <c r="J32" s="77"/>
      <c r="K32" s="77"/>
      <c r="L32" s="77"/>
    </row>
    <row r="33" spans="2:12">
      <c r="B33" s="77"/>
      <c r="C33" s="77"/>
      <c r="D33" s="77"/>
      <c r="E33" s="77"/>
      <c r="F33" s="77"/>
      <c r="G33" s="77"/>
      <c r="H33" s="77"/>
      <c r="I33" s="77"/>
      <c r="J33" s="77"/>
      <c r="K33" s="77"/>
      <c r="L33" s="77"/>
    </row>
    <row r="34" spans="2:12">
      <c r="B34" s="77"/>
      <c r="C34" s="77"/>
      <c r="D34" s="77"/>
      <c r="E34" s="77"/>
      <c r="F34" s="77"/>
      <c r="G34" s="77"/>
      <c r="H34" s="77"/>
      <c r="I34" s="77"/>
      <c r="J34" s="77"/>
      <c r="K34" s="77"/>
      <c r="L34" s="77"/>
    </row>
    <row r="35" spans="2:12">
      <c r="B35" s="77"/>
      <c r="C35" s="77"/>
      <c r="D35" s="77"/>
      <c r="E35" s="77"/>
      <c r="F35" s="77"/>
      <c r="G35" s="77"/>
      <c r="H35" s="77"/>
      <c r="I35" s="77"/>
      <c r="J35" s="77"/>
      <c r="K35" s="77"/>
      <c r="L35" s="77"/>
    </row>
    <row r="36" spans="2:12">
      <c r="B36" s="77"/>
      <c r="C36" s="77"/>
      <c r="D36" s="77"/>
      <c r="E36" s="77"/>
      <c r="F36" s="77"/>
      <c r="G36" s="77"/>
      <c r="H36" s="77"/>
      <c r="I36" s="77"/>
      <c r="J36" s="77"/>
      <c r="K36" s="77"/>
      <c r="L36" s="77"/>
    </row>
    <row r="37" spans="2:12">
      <c r="B37" s="77"/>
      <c r="C37" s="77"/>
      <c r="D37" s="77"/>
      <c r="E37" s="77"/>
      <c r="F37" s="77"/>
      <c r="G37" s="77"/>
      <c r="H37" s="77"/>
      <c r="I37" s="77"/>
      <c r="J37" s="77"/>
      <c r="K37" s="77"/>
      <c r="L37" s="77"/>
    </row>
    <row r="38" spans="2:12">
      <c r="B38" s="77"/>
      <c r="C38" s="77"/>
      <c r="D38" s="77"/>
      <c r="E38" s="77"/>
      <c r="F38" s="77"/>
      <c r="G38" s="77"/>
      <c r="H38" s="77"/>
      <c r="I38" s="77"/>
      <c r="J38" s="77"/>
      <c r="K38" s="77"/>
      <c r="L38" s="77"/>
    </row>
    <row r="39" spans="2:12">
      <c r="B39" s="77"/>
      <c r="C39" s="77"/>
      <c r="D39" s="77"/>
      <c r="E39" s="77"/>
      <c r="F39" s="77"/>
      <c r="G39" s="77"/>
      <c r="H39" s="77"/>
      <c r="I39" s="77"/>
      <c r="J39" s="77"/>
      <c r="K39" s="77"/>
      <c r="L39" s="77"/>
    </row>
    <row r="40" spans="2:12">
      <c r="B40" s="77"/>
      <c r="C40" s="77"/>
      <c r="D40" s="77"/>
      <c r="E40" s="77"/>
      <c r="F40" s="77"/>
      <c r="G40" s="77"/>
      <c r="H40" s="77"/>
      <c r="I40" s="77"/>
      <c r="J40" s="77"/>
      <c r="K40" s="77"/>
      <c r="L40" s="77"/>
    </row>
    <row r="41" spans="2:12">
      <c r="B41" s="77"/>
      <c r="C41" s="77"/>
      <c r="D41" s="77"/>
      <c r="E41" s="77"/>
      <c r="F41" s="77"/>
      <c r="G41" s="77"/>
      <c r="H41" s="77"/>
      <c r="I41" s="77"/>
      <c r="J41" s="77"/>
      <c r="K41" s="77"/>
      <c r="L41" s="77"/>
    </row>
    <row r="42" spans="2:12">
      <c r="B42" s="77"/>
      <c r="C42" s="77"/>
      <c r="D42" s="77"/>
      <c r="E42" s="77"/>
      <c r="F42" s="77"/>
      <c r="G42" s="77"/>
      <c r="H42" s="77"/>
      <c r="I42" s="77"/>
      <c r="J42" s="77"/>
      <c r="K42" s="77"/>
      <c r="L42" s="77"/>
    </row>
    <row r="43" spans="2:12">
      <c r="B43" s="77"/>
      <c r="C43" s="77"/>
      <c r="D43" s="77"/>
      <c r="E43" s="77"/>
      <c r="F43" s="77"/>
      <c r="G43" s="77"/>
      <c r="H43" s="77"/>
      <c r="I43" s="77"/>
      <c r="J43" s="77"/>
      <c r="K43" s="77"/>
      <c r="L43" s="77"/>
    </row>
    <row r="44" spans="2:12">
      <c r="B44" s="77"/>
      <c r="C44" s="77"/>
      <c r="D44" s="77"/>
      <c r="E44" s="77"/>
      <c r="F44" s="77"/>
      <c r="G44" s="77"/>
      <c r="H44" s="77"/>
      <c r="I44" s="77"/>
      <c r="J44" s="77"/>
      <c r="K44" s="77"/>
      <c r="L44" s="77"/>
    </row>
    <row r="45" spans="2:12">
      <c r="B45" s="77"/>
      <c r="C45" s="77"/>
      <c r="D45" s="77"/>
      <c r="E45" s="77"/>
      <c r="F45" s="77"/>
      <c r="G45" s="77"/>
      <c r="H45" s="77"/>
      <c r="I45" s="77"/>
      <c r="J45" s="77"/>
      <c r="K45" s="77"/>
      <c r="L45" s="77"/>
    </row>
    <row r="46" spans="2:12">
      <c r="B46" s="77"/>
      <c r="C46" s="77"/>
      <c r="D46" s="77"/>
      <c r="E46" s="77"/>
      <c r="F46" s="77"/>
      <c r="G46" s="77"/>
      <c r="H46" s="77"/>
      <c r="I46" s="77"/>
      <c r="J46" s="77"/>
      <c r="K46" s="77"/>
      <c r="L46" s="77"/>
    </row>
    <row r="47" spans="2:12">
      <c r="B47" s="77"/>
      <c r="C47" s="77"/>
      <c r="D47" s="77"/>
      <c r="E47" s="77"/>
      <c r="F47" s="77"/>
      <c r="G47" s="77"/>
      <c r="H47" s="77"/>
      <c r="I47" s="77"/>
      <c r="J47" s="77"/>
      <c r="K47" s="77"/>
      <c r="L47" s="77"/>
    </row>
    <row r="48" spans="2:12">
      <c r="B48" s="77"/>
      <c r="C48" s="77"/>
      <c r="D48" s="77"/>
      <c r="E48" s="77"/>
      <c r="F48" s="77"/>
      <c r="G48" s="77"/>
      <c r="H48" s="77"/>
      <c r="I48" s="77"/>
      <c r="J48" s="77"/>
      <c r="K48" s="77"/>
      <c r="L48" s="77"/>
    </row>
    <row r="49" spans="2:12">
      <c r="B49" s="77"/>
      <c r="C49" s="77"/>
      <c r="D49" s="77"/>
      <c r="E49" s="77"/>
      <c r="F49" s="77"/>
      <c r="G49" s="77"/>
      <c r="H49" s="77"/>
      <c r="I49" s="77"/>
      <c r="J49" s="77"/>
      <c r="K49" s="77"/>
      <c r="L49" s="77"/>
    </row>
    <row r="50" spans="2:12">
      <c r="B50" s="77"/>
      <c r="C50" s="77"/>
      <c r="D50" s="77"/>
      <c r="E50" s="77"/>
      <c r="F50" s="77"/>
      <c r="G50" s="77"/>
      <c r="H50" s="77"/>
      <c r="I50" s="77"/>
      <c r="J50" s="77"/>
      <c r="K50" s="77"/>
      <c r="L50" s="77"/>
    </row>
    <row r="51" spans="2:12">
      <c r="B51" s="77"/>
      <c r="C51" s="77"/>
      <c r="D51" s="77"/>
      <c r="E51" s="77"/>
      <c r="F51" s="77"/>
      <c r="G51" s="77"/>
      <c r="H51" s="77"/>
      <c r="I51" s="77"/>
      <c r="J51" s="77"/>
      <c r="K51" s="77"/>
      <c r="L51" s="77"/>
    </row>
    <row r="52" spans="2:12">
      <c r="B52" s="77"/>
      <c r="C52" s="77"/>
      <c r="D52" s="77"/>
      <c r="E52" s="77"/>
      <c r="F52" s="77"/>
      <c r="G52" s="77"/>
      <c r="H52" s="77"/>
      <c r="I52" s="77"/>
      <c r="J52" s="77"/>
      <c r="K52" s="77"/>
      <c r="L52" s="77"/>
    </row>
    <row r="53" spans="2:12">
      <c r="B53" s="77"/>
      <c r="C53" s="77"/>
      <c r="D53" s="77"/>
      <c r="E53" s="77"/>
      <c r="F53" s="77"/>
      <c r="G53" s="77"/>
      <c r="H53" s="77"/>
      <c r="I53" s="77"/>
      <c r="J53" s="77"/>
      <c r="K53" s="77"/>
      <c r="L53" s="77"/>
    </row>
    <row r="54" spans="2:12">
      <c r="B54" s="77"/>
      <c r="C54" s="77"/>
      <c r="D54" s="77"/>
      <c r="E54" s="77"/>
      <c r="F54" s="77"/>
      <c r="G54" s="77"/>
      <c r="H54" s="77"/>
      <c r="I54" s="77"/>
      <c r="J54" s="77"/>
      <c r="K54" s="77"/>
      <c r="L54" s="77"/>
    </row>
    <row r="55" spans="2:12">
      <c r="B55" s="77"/>
      <c r="C55" s="77"/>
      <c r="D55" s="77"/>
      <c r="E55" s="77"/>
      <c r="F55" s="77"/>
      <c r="G55" s="77"/>
      <c r="H55" s="77"/>
      <c r="I55" s="77"/>
      <c r="J55" s="77"/>
      <c r="K55" s="77"/>
      <c r="L55" s="77"/>
    </row>
    <row r="56" spans="2:12">
      <c r="B56" s="77"/>
      <c r="C56" s="77"/>
      <c r="D56" s="77"/>
      <c r="E56" s="77"/>
      <c r="F56" s="77"/>
      <c r="G56" s="77"/>
      <c r="H56" s="77"/>
      <c r="I56" s="77"/>
      <c r="J56" s="77"/>
      <c r="K56" s="77"/>
      <c r="L56" s="77"/>
    </row>
    <row r="57" spans="2:12">
      <c r="B57" s="77"/>
      <c r="C57" s="77"/>
      <c r="D57" s="77"/>
      <c r="E57" s="77"/>
      <c r="F57" s="77"/>
      <c r="G57" s="77"/>
      <c r="H57" s="77"/>
      <c r="I57" s="77"/>
      <c r="J57" s="77"/>
      <c r="K57" s="77"/>
      <c r="L57" s="77"/>
    </row>
    <row r="58" spans="2:12">
      <c r="B58" s="77"/>
      <c r="C58" s="77"/>
      <c r="D58" s="77"/>
      <c r="E58" s="77"/>
      <c r="F58" s="77"/>
      <c r="G58" s="77"/>
      <c r="H58" s="77"/>
      <c r="I58" s="77"/>
      <c r="J58" s="77"/>
      <c r="K58" s="77"/>
      <c r="L58" s="77"/>
    </row>
    <row r="59" spans="2:12">
      <c r="B59" s="77"/>
      <c r="C59" s="77"/>
      <c r="D59" s="77"/>
      <c r="E59" s="77"/>
      <c r="F59" s="77"/>
      <c r="G59" s="77"/>
      <c r="H59" s="77"/>
      <c r="I59" s="77"/>
      <c r="J59" s="77"/>
      <c r="K59" s="77"/>
      <c r="L59" s="77"/>
    </row>
    <row r="60" spans="2:12">
      <c r="B60" s="77"/>
      <c r="C60" s="77"/>
      <c r="D60" s="77"/>
      <c r="E60" s="77"/>
      <c r="F60" s="77"/>
      <c r="G60" s="77"/>
      <c r="H60" s="77"/>
      <c r="I60" s="77"/>
      <c r="J60" s="77"/>
      <c r="K60" s="77"/>
      <c r="L60" s="77"/>
    </row>
    <row r="61" spans="2:12">
      <c r="B61" s="77"/>
      <c r="C61" s="77"/>
      <c r="D61" s="77"/>
      <c r="E61" s="77"/>
      <c r="F61" s="77"/>
      <c r="G61" s="77"/>
      <c r="H61" s="77"/>
      <c r="I61" s="77"/>
      <c r="J61" s="77"/>
      <c r="K61" s="77"/>
      <c r="L61" s="77"/>
    </row>
    <row r="62" spans="2:12">
      <c r="B62" s="77"/>
      <c r="C62" s="77"/>
      <c r="D62" s="77"/>
      <c r="E62" s="77"/>
      <c r="F62" s="77"/>
      <c r="G62" s="77"/>
      <c r="H62" s="77"/>
      <c r="I62" s="77"/>
      <c r="J62" s="77"/>
      <c r="K62" s="77"/>
      <c r="L62" s="77"/>
    </row>
    <row r="63" spans="2:12">
      <c r="B63" s="77"/>
      <c r="C63" s="77"/>
      <c r="D63" s="77"/>
      <c r="E63" s="77"/>
      <c r="F63" s="77"/>
      <c r="G63" s="77"/>
      <c r="H63" s="77"/>
      <c r="I63" s="77"/>
      <c r="J63" s="77"/>
      <c r="K63" s="77"/>
      <c r="L63" s="77"/>
    </row>
    <row r="64" spans="2:12">
      <c r="B64" s="77"/>
      <c r="C64" s="77"/>
      <c r="D64" s="77"/>
      <c r="E64" s="77"/>
      <c r="F64" s="77"/>
      <c r="G64" s="77"/>
      <c r="H64" s="77"/>
      <c r="I64" s="77"/>
      <c r="J64" s="77"/>
      <c r="K64" s="77"/>
      <c r="L64" s="77"/>
    </row>
    <row r="65" spans="2:12">
      <c r="B65" s="77"/>
      <c r="C65" s="77"/>
      <c r="D65" s="77"/>
      <c r="E65" s="77"/>
      <c r="F65" s="77"/>
      <c r="G65" s="77"/>
      <c r="H65" s="77"/>
      <c r="I65" s="77"/>
      <c r="J65" s="77"/>
      <c r="K65" s="77"/>
      <c r="L65" s="77"/>
    </row>
    <row r="66" spans="2:12">
      <c r="B66" s="77"/>
      <c r="C66" s="77"/>
      <c r="D66" s="77"/>
      <c r="E66" s="77"/>
      <c r="F66" s="77"/>
      <c r="G66" s="77"/>
      <c r="H66" s="77"/>
      <c r="I66" s="77"/>
      <c r="J66" s="77"/>
      <c r="K66" s="77"/>
      <c r="L66" s="77"/>
    </row>
    <row r="67" spans="2:12">
      <c r="B67" s="77"/>
      <c r="C67" s="77"/>
      <c r="D67" s="77"/>
      <c r="E67" s="77"/>
      <c r="F67" s="77"/>
      <c r="G67" s="77"/>
      <c r="H67" s="77"/>
      <c r="I67" s="77"/>
      <c r="J67" s="77"/>
      <c r="K67" s="77"/>
      <c r="L67" s="77"/>
    </row>
    <row r="68" spans="2:12">
      <c r="B68" s="77"/>
      <c r="C68" s="77"/>
      <c r="D68" s="77"/>
      <c r="E68" s="77"/>
      <c r="F68" s="77"/>
      <c r="G68" s="77"/>
      <c r="H68" s="77"/>
      <c r="I68" s="77"/>
      <c r="J68" s="77"/>
      <c r="K68" s="77"/>
      <c r="L68" s="77"/>
    </row>
    <row r="69" spans="2:12">
      <c r="B69" s="77"/>
      <c r="C69" s="77"/>
      <c r="D69" s="77"/>
      <c r="E69" s="77"/>
      <c r="F69" s="77"/>
      <c r="G69" s="77"/>
      <c r="H69" s="77"/>
      <c r="I69" s="77"/>
      <c r="J69" s="77"/>
      <c r="K69" s="77"/>
      <c r="L69" s="77"/>
    </row>
    <row r="70" spans="2:12">
      <c r="B70" s="77"/>
      <c r="C70" s="77"/>
      <c r="D70" s="77"/>
      <c r="E70" s="77"/>
      <c r="F70" s="77"/>
      <c r="G70" s="77"/>
      <c r="H70" s="77"/>
      <c r="I70" s="77"/>
      <c r="J70" s="77"/>
      <c r="K70" s="77"/>
      <c r="L70" s="77"/>
    </row>
    <row r="71" spans="2:12">
      <c r="B71" s="77"/>
      <c r="C71" s="77"/>
      <c r="D71" s="77"/>
      <c r="E71" s="77"/>
      <c r="F71" s="77"/>
      <c r="G71" s="77"/>
      <c r="H71" s="77"/>
      <c r="I71" s="77"/>
      <c r="J71" s="77"/>
      <c r="K71" s="77"/>
      <c r="L71" s="77"/>
    </row>
    <row r="72" spans="2:12">
      <c r="B72" s="77"/>
      <c r="C72" s="77"/>
      <c r="D72" s="77"/>
      <c r="E72" s="77"/>
      <c r="F72" s="77"/>
      <c r="G72" s="77"/>
      <c r="H72" s="77"/>
      <c r="I72" s="77"/>
      <c r="J72" s="77"/>
      <c r="K72" s="77"/>
      <c r="L72" s="77"/>
    </row>
    <row r="73" spans="2:12">
      <c r="B73" s="77"/>
      <c r="C73" s="77"/>
      <c r="D73" s="77"/>
      <c r="E73" s="77"/>
      <c r="F73" s="77"/>
      <c r="G73" s="77"/>
      <c r="H73" s="77"/>
      <c r="I73" s="77"/>
      <c r="J73" s="77"/>
      <c r="K73" s="77"/>
      <c r="L73" s="77"/>
    </row>
    <row r="74" spans="2:12">
      <c r="B74" s="77"/>
      <c r="C74" s="77"/>
      <c r="D74" s="77"/>
      <c r="E74" s="77"/>
      <c r="F74" s="77"/>
      <c r="G74" s="77"/>
      <c r="H74" s="77"/>
      <c r="I74" s="77"/>
      <c r="J74" s="77"/>
      <c r="K74" s="77"/>
      <c r="L74" s="77"/>
    </row>
    <row r="75" spans="2:12">
      <c r="B75" s="77"/>
      <c r="C75" s="77"/>
      <c r="D75" s="77"/>
      <c r="E75" s="77"/>
      <c r="F75" s="77"/>
      <c r="G75" s="77"/>
      <c r="H75" s="77"/>
      <c r="I75" s="77"/>
      <c r="J75" s="77"/>
      <c r="K75" s="77"/>
      <c r="L75" s="77"/>
    </row>
    <row r="76" spans="2:12">
      <c r="B76" s="77"/>
      <c r="C76" s="77"/>
      <c r="D76" s="77"/>
      <c r="E76" s="77"/>
      <c r="F76" s="77"/>
      <c r="G76" s="77"/>
      <c r="H76" s="77"/>
      <c r="I76" s="77"/>
      <c r="J76" s="77"/>
      <c r="K76" s="77"/>
      <c r="L76" s="77"/>
    </row>
    <row r="77" spans="2:12">
      <c r="B77" s="77"/>
      <c r="C77" s="77"/>
      <c r="D77" s="77"/>
      <c r="E77" s="77"/>
      <c r="F77" s="77"/>
      <c r="G77" s="77"/>
      <c r="H77" s="77"/>
      <c r="I77" s="77"/>
      <c r="J77" s="77"/>
      <c r="K77" s="77"/>
      <c r="L77" s="77"/>
    </row>
    <row r="78" spans="2:12">
      <c r="B78" s="77"/>
      <c r="C78" s="77"/>
      <c r="D78" s="77"/>
      <c r="E78" s="77"/>
      <c r="F78" s="77"/>
      <c r="G78" s="77"/>
      <c r="H78" s="77"/>
      <c r="I78" s="77"/>
      <c r="J78" s="77"/>
      <c r="K78" s="77"/>
      <c r="L78" s="77"/>
    </row>
    <row r="79" spans="2:12">
      <c r="B79" s="77"/>
      <c r="C79" s="77"/>
      <c r="D79" s="77"/>
      <c r="E79" s="77"/>
      <c r="F79" s="77"/>
      <c r="G79" s="77"/>
      <c r="H79" s="77"/>
      <c r="I79" s="77"/>
      <c r="J79" s="77"/>
      <c r="K79" s="77"/>
      <c r="L79" s="77"/>
    </row>
    <row r="80" spans="2:12">
      <c r="B80" s="77"/>
      <c r="C80" s="77"/>
      <c r="D80" s="77"/>
      <c r="E80" s="77"/>
      <c r="F80" s="77"/>
      <c r="G80" s="77"/>
      <c r="H80" s="77"/>
      <c r="I80" s="77"/>
      <c r="J80" s="77"/>
      <c r="K80" s="77"/>
      <c r="L80" s="77"/>
    </row>
    <row r="81" spans="2:12">
      <c r="B81" s="77"/>
      <c r="C81" s="77"/>
      <c r="D81" s="77"/>
      <c r="E81" s="77"/>
      <c r="F81" s="77"/>
      <c r="G81" s="77"/>
      <c r="H81" s="77"/>
      <c r="I81" s="77"/>
      <c r="J81" s="77"/>
      <c r="K81" s="77"/>
      <c r="L81" s="77"/>
    </row>
    <row r="82" spans="2:12">
      <c r="B82" s="77"/>
      <c r="C82" s="77"/>
      <c r="D82" s="77"/>
      <c r="E82" s="77"/>
      <c r="F82" s="77"/>
      <c r="G82" s="77"/>
      <c r="H82" s="77"/>
      <c r="I82" s="77"/>
      <c r="J82" s="77"/>
      <c r="K82" s="77"/>
      <c r="L82" s="77"/>
    </row>
    <row r="83" spans="2:12">
      <c r="B83" s="77"/>
      <c r="C83" s="77"/>
      <c r="D83" s="77"/>
      <c r="E83" s="77"/>
      <c r="F83" s="77"/>
      <c r="G83" s="77"/>
      <c r="H83" s="77"/>
      <c r="I83" s="77"/>
      <c r="J83" s="77"/>
      <c r="K83" s="77"/>
      <c r="L83" s="77"/>
    </row>
    <row r="84" spans="2:12">
      <c r="B84" s="77"/>
      <c r="C84" s="77"/>
      <c r="D84" s="77"/>
      <c r="E84" s="77"/>
      <c r="F84" s="77"/>
      <c r="G84" s="77"/>
      <c r="H84" s="77"/>
      <c r="I84" s="77"/>
      <c r="J84" s="77"/>
      <c r="K84" s="77"/>
      <c r="L84" s="77"/>
    </row>
    <row r="85" spans="2:12">
      <c r="B85" s="77"/>
      <c r="C85" s="77"/>
      <c r="D85" s="77"/>
      <c r="E85" s="77"/>
      <c r="F85" s="77"/>
      <c r="G85" s="77"/>
      <c r="H85" s="77"/>
      <c r="I85" s="77"/>
      <c r="J85" s="77"/>
      <c r="K85" s="77"/>
      <c r="L85" s="77"/>
    </row>
    <row r="86" spans="2:12">
      <c r="B86" s="77"/>
      <c r="C86" s="77"/>
      <c r="D86" s="77"/>
      <c r="E86" s="77"/>
      <c r="F86" s="77"/>
      <c r="G86" s="77"/>
      <c r="H86" s="77"/>
      <c r="I86" s="77"/>
      <c r="J86" s="77"/>
      <c r="K86" s="77"/>
      <c r="L86" s="77"/>
    </row>
    <row r="87" spans="2:12">
      <c r="B87" s="77"/>
      <c r="C87" s="77"/>
      <c r="D87" s="77"/>
      <c r="E87" s="77"/>
      <c r="F87" s="77"/>
      <c r="G87" s="77"/>
      <c r="H87" s="77"/>
      <c r="I87" s="77"/>
      <c r="J87" s="77"/>
      <c r="K87" s="77"/>
      <c r="L87" s="77"/>
    </row>
    <row r="88" spans="2:12">
      <c r="B88" s="77"/>
      <c r="C88" s="77"/>
      <c r="D88" s="77"/>
      <c r="E88" s="77"/>
      <c r="F88" s="77"/>
      <c r="G88" s="77"/>
      <c r="H88" s="77"/>
      <c r="I88" s="77"/>
      <c r="J88" s="77"/>
      <c r="K88" s="77"/>
      <c r="L88" s="77"/>
    </row>
    <row r="89" spans="2:12">
      <c r="B89" s="77"/>
      <c r="C89" s="77"/>
      <c r="D89" s="77"/>
      <c r="E89" s="77"/>
      <c r="F89" s="77"/>
      <c r="G89" s="77"/>
      <c r="H89" s="77"/>
      <c r="I89" s="77"/>
      <c r="J89" s="77"/>
      <c r="K89" s="77"/>
      <c r="L89" s="77"/>
    </row>
    <row r="90" spans="2:12">
      <c r="B90" s="77"/>
      <c r="C90" s="77"/>
      <c r="D90" s="77"/>
      <c r="E90" s="77"/>
      <c r="F90" s="77"/>
      <c r="G90" s="77"/>
      <c r="H90" s="77"/>
      <c r="I90" s="77"/>
      <c r="J90" s="77"/>
      <c r="K90" s="77"/>
      <c r="L90" s="77"/>
    </row>
    <row r="91" spans="2:12">
      <c r="B91" s="77"/>
      <c r="C91" s="77"/>
      <c r="D91" s="77"/>
      <c r="E91" s="77"/>
      <c r="F91" s="77"/>
      <c r="G91" s="77"/>
      <c r="H91" s="77"/>
      <c r="I91" s="77"/>
      <c r="J91" s="77"/>
      <c r="K91" s="77"/>
      <c r="L91" s="77"/>
    </row>
    <row r="92" spans="2:12">
      <c r="B92" s="77"/>
      <c r="C92" s="77"/>
      <c r="D92" s="77"/>
      <c r="E92" s="77"/>
      <c r="F92" s="77"/>
      <c r="G92" s="77"/>
      <c r="H92" s="77"/>
      <c r="I92" s="77"/>
      <c r="J92" s="77"/>
      <c r="K92" s="77"/>
      <c r="L92" s="77"/>
    </row>
    <row r="93" spans="2:12">
      <c r="B93" s="77"/>
      <c r="C93" s="77"/>
      <c r="D93" s="77"/>
      <c r="E93" s="77"/>
      <c r="F93" s="77"/>
      <c r="G93" s="77"/>
      <c r="H93" s="77"/>
      <c r="I93" s="77"/>
      <c r="J93" s="77"/>
      <c r="K93" s="77"/>
      <c r="L93" s="77"/>
    </row>
    <row r="94" spans="2:12">
      <c r="B94" s="77"/>
      <c r="C94" s="77"/>
      <c r="D94" s="77"/>
      <c r="E94" s="77"/>
      <c r="F94" s="77"/>
      <c r="G94" s="77"/>
      <c r="H94" s="77"/>
      <c r="I94" s="77"/>
      <c r="J94" s="77"/>
      <c r="K94" s="77"/>
      <c r="L94" s="77"/>
    </row>
    <row r="95" spans="2:12">
      <c r="B95" s="77"/>
      <c r="C95" s="77"/>
      <c r="D95" s="77"/>
      <c r="E95" s="77"/>
      <c r="F95" s="77"/>
      <c r="G95" s="77"/>
      <c r="H95" s="77"/>
      <c r="I95" s="77"/>
      <c r="J95" s="77"/>
      <c r="K95" s="77"/>
      <c r="L95" s="77"/>
    </row>
    <row r="96" spans="2:12">
      <c r="B96" s="77"/>
      <c r="C96" s="77"/>
      <c r="D96" s="77"/>
      <c r="E96" s="77"/>
      <c r="F96" s="77"/>
      <c r="G96" s="77"/>
      <c r="H96" s="77"/>
      <c r="I96" s="77"/>
      <c r="J96" s="77"/>
      <c r="K96" s="77"/>
      <c r="L96" s="77"/>
    </row>
    <row r="97" spans="2:12">
      <c r="B97" s="77"/>
      <c r="C97" s="77"/>
      <c r="D97" s="77"/>
      <c r="E97" s="77"/>
      <c r="F97" s="77"/>
      <c r="G97" s="77"/>
      <c r="H97" s="77"/>
      <c r="I97" s="77"/>
      <c r="J97" s="77"/>
      <c r="K97" s="77"/>
      <c r="L97" s="77"/>
    </row>
    <row r="98" spans="2:12">
      <c r="B98" s="77"/>
      <c r="C98" s="77"/>
      <c r="D98" s="77"/>
      <c r="E98" s="77"/>
      <c r="F98" s="77"/>
      <c r="G98" s="77"/>
      <c r="H98" s="77"/>
      <c r="I98" s="77"/>
      <c r="J98" s="77"/>
      <c r="K98" s="77"/>
      <c r="L98" s="77"/>
    </row>
    <row r="99" spans="2:12">
      <c r="B99" s="77"/>
      <c r="C99" s="77"/>
      <c r="D99" s="77"/>
      <c r="E99" s="77"/>
      <c r="F99" s="77"/>
      <c r="G99" s="77"/>
      <c r="H99" s="77"/>
      <c r="I99" s="77"/>
      <c r="J99" s="77"/>
      <c r="K99" s="77"/>
      <c r="L99" s="77"/>
    </row>
    <row r="100" spans="2:12">
      <c r="B100" s="77"/>
      <c r="C100" s="77"/>
      <c r="D100" s="77"/>
      <c r="E100" s="77"/>
      <c r="F100" s="77"/>
      <c r="G100" s="77"/>
      <c r="H100" s="77"/>
      <c r="I100" s="77"/>
      <c r="J100" s="77"/>
      <c r="K100" s="77"/>
      <c r="L100" s="77"/>
    </row>
    <row r="101" spans="2:12">
      <c r="B101" s="77"/>
      <c r="C101" s="77"/>
      <c r="D101" s="77"/>
      <c r="E101" s="77"/>
      <c r="F101" s="77"/>
      <c r="G101" s="77"/>
      <c r="H101" s="77"/>
      <c r="I101" s="77"/>
      <c r="J101" s="77"/>
      <c r="K101" s="77"/>
      <c r="L101" s="77"/>
    </row>
    <row r="102" spans="2:12">
      <c r="B102" s="77"/>
      <c r="C102" s="77"/>
      <c r="D102" s="77"/>
      <c r="E102" s="77"/>
      <c r="F102" s="77"/>
      <c r="G102" s="77"/>
      <c r="H102" s="77"/>
      <c r="I102" s="77"/>
      <c r="J102" s="77"/>
      <c r="K102" s="77"/>
      <c r="L102" s="77"/>
    </row>
    <row r="103" spans="2:12">
      <c r="B103" s="77"/>
      <c r="C103" s="77"/>
      <c r="D103" s="77"/>
      <c r="E103" s="77"/>
      <c r="F103" s="77"/>
      <c r="G103" s="77"/>
      <c r="H103" s="77"/>
      <c r="I103" s="77"/>
      <c r="J103" s="77"/>
      <c r="K103" s="77"/>
      <c r="L103" s="77"/>
    </row>
    <row r="104" spans="2:12">
      <c r="B104" s="77"/>
      <c r="C104" s="77"/>
      <c r="D104" s="77"/>
      <c r="E104" s="77"/>
      <c r="F104" s="77"/>
      <c r="G104" s="77"/>
      <c r="H104" s="77"/>
      <c r="I104" s="77"/>
      <c r="J104" s="77"/>
      <c r="K104" s="77"/>
      <c r="L104" s="77"/>
    </row>
    <row r="105" spans="2:12">
      <c r="B105" s="77"/>
      <c r="C105" s="77"/>
      <c r="D105" s="77"/>
      <c r="E105" s="77"/>
      <c r="F105" s="77"/>
      <c r="G105" s="77"/>
      <c r="H105" s="77"/>
      <c r="I105" s="77"/>
      <c r="J105" s="77"/>
      <c r="K105" s="77"/>
      <c r="L105" s="77"/>
    </row>
    <row r="106" spans="2:12">
      <c r="B106" s="77"/>
      <c r="C106" s="77"/>
      <c r="D106" s="77"/>
      <c r="E106" s="77"/>
      <c r="F106" s="77"/>
      <c r="G106" s="77"/>
      <c r="H106" s="77"/>
      <c r="I106" s="77"/>
      <c r="J106" s="77"/>
      <c r="K106" s="77"/>
      <c r="L106" s="77"/>
    </row>
    <row r="107" spans="2:12">
      <c r="B107" s="77"/>
      <c r="C107" s="77"/>
      <c r="D107" s="77"/>
      <c r="E107" s="77"/>
      <c r="F107" s="77"/>
      <c r="G107" s="77"/>
      <c r="H107" s="77"/>
      <c r="I107" s="77"/>
      <c r="J107" s="77"/>
      <c r="K107" s="77"/>
      <c r="L107" s="77"/>
    </row>
    <row r="108" spans="2:12">
      <c r="B108" s="77"/>
      <c r="C108" s="77"/>
      <c r="D108" s="77"/>
      <c r="E108" s="77"/>
      <c r="F108" s="77"/>
      <c r="G108" s="77"/>
      <c r="H108" s="77"/>
      <c r="I108" s="77"/>
      <c r="J108" s="77"/>
      <c r="K108" s="77"/>
      <c r="L108" s="77"/>
    </row>
    <row r="109" spans="2:12">
      <c r="B109" s="77"/>
      <c r="C109" s="77"/>
      <c r="D109" s="77"/>
      <c r="E109" s="77"/>
      <c r="F109" s="77"/>
      <c r="G109" s="77"/>
      <c r="H109" s="77"/>
      <c r="I109" s="77"/>
      <c r="J109" s="77"/>
      <c r="K109" s="77"/>
      <c r="L109" s="77"/>
    </row>
    <row r="110" spans="2:12">
      <c r="B110" s="77"/>
      <c r="C110" s="77"/>
      <c r="D110" s="77"/>
      <c r="E110" s="77"/>
      <c r="F110" s="77"/>
      <c r="G110" s="77"/>
      <c r="H110" s="77"/>
      <c r="I110" s="77"/>
      <c r="J110" s="77"/>
      <c r="K110" s="77"/>
      <c r="L110" s="77"/>
    </row>
    <row r="111" spans="2:12">
      <c r="B111" s="77"/>
      <c r="C111" s="77"/>
      <c r="D111" s="77"/>
      <c r="E111" s="77"/>
      <c r="F111" s="77"/>
      <c r="G111" s="77"/>
      <c r="H111" s="77"/>
      <c r="I111" s="77"/>
      <c r="J111" s="77"/>
      <c r="K111" s="77"/>
      <c r="L111" s="77"/>
    </row>
    <row r="112" spans="2:12">
      <c r="B112" s="77"/>
      <c r="C112" s="77"/>
      <c r="D112" s="77"/>
      <c r="E112" s="77"/>
      <c r="F112" s="77"/>
      <c r="G112" s="77"/>
      <c r="H112" s="77"/>
      <c r="I112" s="77"/>
      <c r="J112" s="77"/>
      <c r="K112" s="77"/>
      <c r="L112" s="77"/>
    </row>
    <row r="113" spans="2:12">
      <c r="B113" s="77"/>
      <c r="C113" s="77"/>
      <c r="D113" s="77"/>
      <c r="E113" s="77"/>
      <c r="F113" s="77"/>
      <c r="G113" s="77"/>
      <c r="H113" s="77"/>
      <c r="I113" s="77"/>
      <c r="J113" s="77"/>
      <c r="K113" s="77"/>
      <c r="L113" s="77"/>
    </row>
    <row r="114" spans="2:12">
      <c r="B114" s="77"/>
      <c r="C114" s="77"/>
      <c r="D114" s="77"/>
      <c r="E114" s="77"/>
      <c r="F114" s="77"/>
      <c r="G114" s="77"/>
      <c r="H114" s="77"/>
      <c r="I114" s="77"/>
      <c r="J114" s="77"/>
      <c r="K114" s="77"/>
      <c r="L114" s="77"/>
    </row>
    <row r="115" spans="2:12">
      <c r="B115" s="77"/>
      <c r="C115" s="77"/>
      <c r="D115" s="77"/>
      <c r="E115" s="77"/>
      <c r="F115" s="77"/>
      <c r="G115" s="77"/>
      <c r="H115" s="77"/>
      <c r="I115" s="77"/>
      <c r="J115" s="77"/>
      <c r="K115" s="77"/>
      <c r="L115" s="77"/>
    </row>
    <row r="116" spans="2:12">
      <c r="B116" s="77"/>
      <c r="C116" s="77"/>
      <c r="D116" s="77"/>
      <c r="E116" s="77"/>
      <c r="F116" s="77"/>
      <c r="G116" s="77"/>
      <c r="H116" s="77"/>
      <c r="I116" s="77"/>
      <c r="J116" s="77"/>
      <c r="K116" s="77"/>
      <c r="L116" s="77"/>
    </row>
    <row r="117" spans="2:12">
      <c r="D117" s="1"/>
      <c r="E117" s="1"/>
    </row>
    <row r="118" spans="2:12">
      <c r="D118" s="1"/>
      <c r="E118" s="1"/>
    </row>
    <row r="119" spans="2:12">
      <c r="D119" s="1"/>
      <c r="E119" s="1"/>
    </row>
    <row r="120" spans="2:12">
      <c r="D120" s="1"/>
      <c r="E120" s="1"/>
    </row>
    <row r="121" spans="2:12">
      <c r="D121" s="1"/>
      <c r="E121" s="1"/>
    </row>
    <row r="122" spans="2:12">
      <c r="D122" s="1"/>
      <c r="E122" s="1"/>
    </row>
    <row r="123" spans="2:12">
      <c r="D123" s="1"/>
      <c r="E123" s="1"/>
    </row>
    <row r="124" spans="2:12">
      <c r="D124" s="1"/>
      <c r="E124" s="1"/>
    </row>
    <row r="125" spans="2:12">
      <c r="D125" s="1"/>
      <c r="E125" s="1"/>
    </row>
    <row r="126" spans="2:12">
      <c r="D126" s="1"/>
      <c r="E126" s="1"/>
    </row>
    <row r="127" spans="2:12">
      <c r="D127" s="1"/>
      <c r="E127" s="1"/>
    </row>
    <row r="128" spans="2:12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sheetProtection sheet="1" objects="1" scenarios="1"/>
  <mergeCells count="2">
    <mergeCell ref="B6:L6"/>
    <mergeCell ref="B7:L7"/>
  </mergeCells>
  <phoneticPr fontId="5" type="noConversion"/>
  <dataValidations count="1">
    <dataValidation allowBlank="1" showInputMessage="1" showErrorMessage="1" sqref="C5:C1048576 A1:B1048576 D1:XFD19 D24:XFD1048576 D20:AF23 AH20:XFD23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B1:BI59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8554687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" style="1" bestFit="1" customWidth="1"/>
    <col min="8" max="8" width="6.42578125" style="1" bestFit="1" customWidth="1"/>
    <col min="9" max="9" width="8" style="1" customWidth="1"/>
    <col min="10" max="10" width="6.28515625" style="1" bestFit="1" customWidth="1"/>
    <col min="11" max="11" width="7.710937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56" t="s">
        <v>182</v>
      </c>
      <c r="C1" s="76" t="s" vm="1">
        <v>250</v>
      </c>
    </row>
    <row r="2" spans="2:61">
      <c r="B2" s="56" t="s">
        <v>181</v>
      </c>
      <c r="C2" s="76" t="s">
        <v>251</v>
      </c>
    </row>
    <row r="3" spans="2:61">
      <c r="B3" s="56" t="s">
        <v>183</v>
      </c>
      <c r="C3" s="76" t="s">
        <v>252</v>
      </c>
    </row>
    <row r="4" spans="2:61">
      <c r="B4" s="56" t="s">
        <v>184</v>
      </c>
      <c r="C4" s="76">
        <v>8602</v>
      </c>
    </row>
    <row r="6" spans="2:61" ht="26.25" customHeight="1">
      <c r="B6" s="184" t="s">
        <v>212</v>
      </c>
      <c r="C6" s="185"/>
      <c r="D6" s="185"/>
      <c r="E6" s="185"/>
      <c r="F6" s="185"/>
      <c r="G6" s="185"/>
      <c r="H6" s="185"/>
      <c r="I6" s="185"/>
      <c r="J6" s="185"/>
      <c r="K6" s="185"/>
      <c r="L6" s="186"/>
    </row>
    <row r="7" spans="2:61" ht="26.25" customHeight="1">
      <c r="B7" s="184" t="s">
        <v>96</v>
      </c>
      <c r="C7" s="185"/>
      <c r="D7" s="185"/>
      <c r="E7" s="185"/>
      <c r="F7" s="185"/>
      <c r="G7" s="185"/>
      <c r="H7" s="185"/>
      <c r="I7" s="185"/>
      <c r="J7" s="185"/>
      <c r="K7" s="185"/>
      <c r="L7" s="186"/>
      <c r="BI7" s="3"/>
    </row>
    <row r="8" spans="2:61" s="3" customFormat="1" ht="78.75">
      <c r="B8" s="22" t="s">
        <v>119</v>
      </c>
      <c r="C8" s="30" t="s">
        <v>46</v>
      </c>
      <c r="D8" s="30" t="s">
        <v>122</v>
      </c>
      <c r="E8" s="30" t="s">
        <v>64</v>
      </c>
      <c r="F8" s="30" t="s">
        <v>104</v>
      </c>
      <c r="G8" s="30" t="s">
        <v>236</v>
      </c>
      <c r="H8" s="30" t="s">
        <v>235</v>
      </c>
      <c r="I8" s="30" t="s">
        <v>62</v>
      </c>
      <c r="J8" s="30" t="s">
        <v>59</v>
      </c>
      <c r="K8" s="30" t="s">
        <v>185</v>
      </c>
      <c r="L8" s="31" t="s">
        <v>187</v>
      </c>
      <c r="M8" s="1"/>
      <c r="BE8" s="1"/>
      <c r="BF8" s="1"/>
    </row>
    <row r="9" spans="2:61" s="3" customFormat="1" ht="20.25">
      <c r="B9" s="15"/>
      <c r="C9" s="30"/>
      <c r="D9" s="30"/>
      <c r="E9" s="30"/>
      <c r="F9" s="30"/>
      <c r="G9" s="16" t="s">
        <v>245</v>
      </c>
      <c r="H9" s="16"/>
      <c r="I9" s="16" t="s">
        <v>239</v>
      </c>
      <c r="J9" s="16" t="s">
        <v>20</v>
      </c>
      <c r="K9" s="32" t="s">
        <v>20</v>
      </c>
      <c r="L9" s="17" t="s">
        <v>20</v>
      </c>
      <c r="BD9" s="1"/>
      <c r="BE9" s="1"/>
      <c r="BF9" s="1"/>
      <c r="BH9" s="4"/>
    </row>
    <row r="10" spans="2:61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3</v>
      </c>
      <c r="G10" s="19" t="s">
        <v>4</v>
      </c>
      <c r="H10" s="19" t="s">
        <v>5</v>
      </c>
      <c r="I10" s="19" t="s">
        <v>6</v>
      </c>
      <c r="J10" s="19" t="s">
        <v>7</v>
      </c>
      <c r="K10" s="20" t="s">
        <v>8</v>
      </c>
      <c r="L10" s="20" t="s">
        <v>9</v>
      </c>
      <c r="BD10" s="1"/>
      <c r="BE10" s="3"/>
      <c r="BF10" s="1"/>
    </row>
    <row r="11" spans="2:61" s="4" customFormat="1" ht="18" customHeight="1">
      <c r="B11" s="77"/>
      <c r="C11" s="77"/>
      <c r="D11" s="77"/>
      <c r="E11" s="77"/>
      <c r="F11" s="77"/>
      <c r="G11" s="77"/>
      <c r="H11" s="77"/>
      <c r="I11" s="77"/>
      <c r="J11" s="77"/>
      <c r="K11" s="77"/>
      <c r="L11" s="77"/>
      <c r="BD11" s="1"/>
      <c r="BE11" s="3"/>
      <c r="BF11" s="1"/>
      <c r="BH11" s="1"/>
    </row>
    <row r="12" spans="2:61">
      <c r="B12" s="91" t="s">
        <v>249</v>
      </c>
      <c r="C12" s="77"/>
      <c r="D12" s="77"/>
      <c r="E12" s="77"/>
      <c r="F12" s="77"/>
      <c r="G12" s="77"/>
      <c r="H12" s="77"/>
      <c r="I12" s="77"/>
      <c r="J12" s="77"/>
      <c r="K12" s="77"/>
      <c r="L12" s="77"/>
      <c r="BE12" s="3"/>
    </row>
    <row r="13" spans="2:61" ht="20.25">
      <c r="B13" s="91" t="s">
        <v>115</v>
      </c>
      <c r="C13" s="77"/>
      <c r="D13" s="77"/>
      <c r="E13" s="77"/>
      <c r="F13" s="77"/>
      <c r="G13" s="77"/>
      <c r="H13" s="77"/>
      <c r="I13" s="77"/>
      <c r="J13" s="77"/>
      <c r="K13" s="77"/>
      <c r="L13" s="77"/>
      <c r="BE13" s="4"/>
    </row>
    <row r="14" spans="2:61">
      <c r="B14" s="91" t="s">
        <v>234</v>
      </c>
      <c r="C14" s="77"/>
      <c r="D14" s="77"/>
      <c r="E14" s="77"/>
      <c r="F14" s="77"/>
      <c r="G14" s="77"/>
      <c r="H14" s="77"/>
      <c r="I14" s="77"/>
      <c r="J14" s="77"/>
      <c r="K14" s="77"/>
      <c r="L14" s="77"/>
    </row>
    <row r="15" spans="2:61">
      <c r="B15" s="91" t="s">
        <v>244</v>
      </c>
      <c r="C15" s="77"/>
      <c r="D15" s="77"/>
      <c r="E15" s="77"/>
      <c r="F15" s="77"/>
      <c r="G15" s="77"/>
      <c r="H15" s="77"/>
      <c r="I15" s="77"/>
      <c r="J15" s="77"/>
      <c r="K15" s="77"/>
      <c r="L15" s="77"/>
    </row>
    <row r="16" spans="2:61">
      <c r="B16" s="77"/>
      <c r="C16" s="77"/>
      <c r="D16" s="77"/>
      <c r="E16" s="77"/>
      <c r="F16" s="77"/>
      <c r="G16" s="77"/>
      <c r="H16" s="77"/>
      <c r="I16" s="77"/>
      <c r="J16" s="77"/>
      <c r="K16" s="77"/>
      <c r="L16" s="77"/>
    </row>
    <row r="17" spans="2:56">
      <c r="B17" s="77"/>
      <c r="C17" s="77"/>
      <c r="D17" s="77"/>
      <c r="E17" s="77"/>
      <c r="F17" s="77"/>
      <c r="G17" s="77"/>
      <c r="H17" s="77"/>
      <c r="I17" s="77"/>
      <c r="J17" s="77"/>
      <c r="K17" s="77"/>
      <c r="L17" s="77"/>
    </row>
    <row r="18" spans="2:56" ht="20.25">
      <c r="B18" s="77"/>
      <c r="C18" s="77"/>
      <c r="D18" s="77"/>
      <c r="E18" s="77"/>
      <c r="F18" s="77"/>
      <c r="G18" s="77"/>
      <c r="H18" s="77"/>
      <c r="I18" s="77"/>
      <c r="J18" s="77"/>
      <c r="K18" s="77"/>
      <c r="L18" s="77"/>
      <c r="BD18" s="4"/>
    </row>
    <row r="19" spans="2:56">
      <c r="B19" s="77"/>
      <c r="C19" s="77"/>
      <c r="D19" s="77"/>
      <c r="E19" s="77"/>
      <c r="F19" s="77"/>
      <c r="G19" s="77"/>
      <c r="H19" s="77"/>
      <c r="I19" s="77"/>
      <c r="J19" s="77"/>
      <c r="K19" s="77"/>
      <c r="L19" s="77"/>
    </row>
    <row r="20" spans="2:56">
      <c r="B20" s="77"/>
      <c r="C20" s="77"/>
      <c r="D20" s="77"/>
      <c r="E20" s="77"/>
      <c r="F20" s="77"/>
      <c r="G20" s="77"/>
      <c r="H20" s="77"/>
      <c r="I20" s="77"/>
      <c r="J20" s="77"/>
      <c r="K20" s="77"/>
      <c r="L20" s="77"/>
    </row>
    <row r="21" spans="2:56">
      <c r="B21" s="77"/>
      <c r="C21" s="77"/>
      <c r="D21" s="77"/>
      <c r="E21" s="77"/>
      <c r="F21" s="77"/>
      <c r="G21" s="77"/>
      <c r="H21" s="77"/>
      <c r="I21" s="77"/>
      <c r="J21" s="77"/>
      <c r="K21" s="77"/>
      <c r="L21" s="77"/>
      <c r="BD21" s="3"/>
    </row>
    <row r="22" spans="2:56">
      <c r="B22" s="77"/>
      <c r="C22" s="77"/>
      <c r="D22" s="77"/>
      <c r="E22" s="77"/>
      <c r="F22" s="77"/>
      <c r="G22" s="77"/>
      <c r="H22" s="77"/>
      <c r="I22" s="77"/>
      <c r="J22" s="77"/>
      <c r="K22" s="77"/>
      <c r="L22" s="77"/>
    </row>
    <row r="23" spans="2:56">
      <c r="B23" s="77"/>
      <c r="C23" s="77"/>
      <c r="D23" s="77"/>
      <c r="E23" s="77"/>
      <c r="F23" s="77"/>
      <c r="G23" s="77"/>
      <c r="H23" s="77"/>
      <c r="I23" s="77"/>
      <c r="J23" s="77"/>
      <c r="K23" s="77"/>
      <c r="L23" s="77"/>
    </row>
    <row r="24" spans="2:56">
      <c r="B24" s="77"/>
      <c r="C24" s="77"/>
      <c r="D24" s="77"/>
      <c r="E24" s="77"/>
      <c r="F24" s="77"/>
      <c r="G24" s="77"/>
      <c r="H24" s="77"/>
      <c r="I24" s="77"/>
      <c r="J24" s="77"/>
      <c r="K24" s="77"/>
      <c r="L24" s="77"/>
    </row>
    <row r="25" spans="2:56">
      <c r="B25" s="77"/>
      <c r="C25" s="77"/>
      <c r="D25" s="77"/>
      <c r="E25" s="77"/>
      <c r="F25" s="77"/>
      <c r="G25" s="77"/>
      <c r="H25" s="77"/>
      <c r="I25" s="77"/>
      <c r="J25" s="77"/>
      <c r="K25" s="77"/>
      <c r="L25" s="77"/>
    </row>
    <row r="26" spans="2:56">
      <c r="B26" s="77"/>
      <c r="C26" s="77"/>
      <c r="D26" s="77"/>
      <c r="E26" s="77"/>
      <c r="F26" s="77"/>
      <c r="G26" s="77"/>
      <c r="H26" s="77"/>
      <c r="I26" s="77"/>
      <c r="J26" s="77"/>
      <c r="K26" s="77"/>
      <c r="L26" s="77"/>
    </row>
    <row r="27" spans="2:56">
      <c r="B27" s="77"/>
      <c r="C27" s="77"/>
      <c r="D27" s="77"/>
      <c r="E27" s="77"/>
      <c r="F27" s="77"/>
      <c r="G27" s="77"/>
      <c r="H27" s="77"/>
      <c r="I27" s="77"/>
      <c r="J27" s="77"/>
      <c r="K27" s="77"/>
      <c r="L27" s="77"/>
    </row>
    <row r="28" spans="2:56">
      <c r="B28" s="77"/>
      <c r="C28" s="77"/>
      <c r="D28" s="77"/>
      <c r="E28" s="77"/>
      <c r="F28" s="77"/>
      <c r="G28" s="77"/>
      <c r="H28" s="77"/>
      <c r="I28" s="77"/>
      <c r="J28" s="77"/>
      <c r="K28" s="77"/>
      <c r="L28" s="77"/>
    </row>
    <row r="29" spans="2:56">
      <c r="B29" s="77"/>
      <c r="C29" s="77"/>
      <c r="D29" s="77"/>
      <c r="E29" s="77"/>
      <c r="F29" s="77"/>
      <c r="G29" s="77"/>
      <c r="H29" s="77"/>
      <c r="I29" s="77"/>
      <c r="J29" s="77"/>
      <c r="K29" s="77"/>
      <c r="L29" s="77"/>
    </row>
    <row r="30" spans="2:56">
      <c r="B30" s="77"/>
      <c r="C30" s="77"/>
      <c r="D30" s="77"/>
      <c r="E30" s="77"/>
      <c r="F30" s="77"/>
      <c r="G30" s="77"/>
      <c r="H30" s="77"/>
      <c r="I30" s="77"/>
      <c r="J30" s="77"/>
      <c r="K30" s="77"/>
      <c r="L30" s="77"/>
    </row>
    <row r="31" spans="2:56">
      <c r="B31" s="77"/>
      <c r="C31" s="77"/>
      <c r="D31" s="77"/>
      <c r="E31" s="77"/>
      <c r="F31" s="77"/>
      <c r="G31" s="77"/>
      <c r="H31" s="77"/>
      <c r="I31" s="77"/>
      <c r="J31" s="77"/>
      <c r="K31" s="77"/>
      <c r="L31" s="77"/>
    </row>
    <row r="32" spans="2:56">
      <c r="B32" s="77"/>
      <c r="C32" s="77"/>
      <c r="D32" s="77"/>
      <c r="E32" s="77"/>
      <c r="F32" s="77"/>
      <c r="G32" s="77"/>
      <c r="H32" s="77"/>
      <c r="I32" s="77"/>
      <c r="J32" s="77"/>
      <c r="K32" s="77"/>
      <c r="L32" s="77"/>
    </row>
    <row r="33" spans="2:12">
      <c r="B33" s="77"/>
      <c r="C33" s="77"/>
      <c r="D33" s="77"/>
      <c r="E33" s="77"/>
      <c r="F33" s="77"/>
      <c r="G33" s="77"/>
      <c r="H33" s="77"/>
      <c r="I33" s="77"/>
      <c r="J33" s="77"/>
      <c r="K33" s="77"/>
      <c r="L33" s="77"/>
    </row>
    <row r="34" spans="2:12">
      <c r="B34" s="77"/>
      <c r="C34" s="77"/>
      <c r="D34" s="77"/>
      <c r="E34" s="77"/>
      <c r="F34" s="77"/>
      <c r="G34" s="77"/>
      <c r="H34" s="77"/>
      <c r="I34" s="77"/>
      <c r="J34" s="77"/>
      <c r="K34" s="77"/>
      <c r="L34" s="77"/>
    </row>
    <row r="35" spans="2:12">
      <c r="B35" s="77"/>
      <c r="C35" s="77"/>
      <c r="D35" s="77"/>
      <c r="E35" s="77"/>
      <c r="F35" s="77"/>
      <c r="G35" s="77"/>
      <c r="H35" s="77"/>
      <c r="I35" s="77"/>
      <c r="J35" s="77"/>
      <c r="K35" s="77"/>
      <c r="L35" s="77"/>
    </row>
    <row r="36" spans="2:12">
      <c r="B36" s="77"/>
      <c r="C36" s="77"/>
      <c r="D36" s="77"/>
      <c r="E36" s="77"/>
      <c r="F36" s="77"/>
      <c r="G36" s="77"/>
      <c r="H36" s="77"/>
      <c r="I36" s="77"/>
      <c r="J36" s="77"/>
      <c r="K36" s="77"/>
      <c r="L36" s="77"/>
    </row>
    <row r="37" spans="2:12">
      <c r="B37" s="77"/>
      <c r="C37" s="77"/>
      <c r="D37" s="77"/>
      <c r="E37" s="77"/>
      <c r="F37" s="77"/>
      <c r="G37" s="77"/>
      <c r="H37" s="77"/>
      <c r="I37" s="77"/>
      <c r="J37" s="77"/>
      <c r="K37" s="77"/>
      <c r="L37" s="77"/>
    </row>
    <row r="38" spans="2:12">
      <c r="B38" s="77"/>
      <c r="C38" s="77"/>
      <c r="D38" s="77"/>
      <c r="E38" s="77"/>
      <c r="F38" s="77"/>
      <c r="G38" s="77"/>
      <c r="H38" s="77"/>
      <c r="I38" s="77"/>
      <c r="J38" s="77"/>
      <c r="K38" s="77"/>
      <c r="L38" s="77"/>
    </row>
    <row r="39" spans="2:12">
      <c r="B39" s="77"/>
      <c r="C39" s="77"/>
      <c r="D39" s="77"/>
      <c r="E39" s="77"/>
      <c r="F39" s="77"/>
      <c r="G39" s="77"/>
      <c r="H39" s="77"/>
      <c r="I39" s="77"/>
      <c r="J39" s="77"/>
      <c r="K39" s="77"/>
      <c r="L39" s="77"/>
    </row>
    <row r="40" spans="2:12">
      <c r="B40" s="77"/>
      <c r="C40" s="77"/>
      <c r="D40" s="77"/>
      <c r="E40" s="77"/>
      <c r="F40" s="77"/>
      <c r="G40" s="77"/>
      <c r="H40" s="77"/>
      <c r="I40" s="77"/>
      <c r="J40" s="77"/>
      <c r="K40" s="77"/>
      <c r="L40" s="77"/>
    </row>
    <row r="41" spans="2:12">
      <c r="B41" s="77"/>
      <c r="C41" s="77"/>
      <c r="D41" s="77"/>
      <c r="E41" s="77"/>
      <c r="F41" s="77"/>
      <c r="G41" s="77"/>
      <c r="H41" s="77"/>
      <c r="I41" s="77"/>
      <c r="J41" s="77"/>
      <c r="K41" s="77"/>
      <c r="L41" s="77"/>
    </row>
    <row r="42" spans="2:12">
      <c r="B42" s="77"/>
      <c r="C42" s="77"/>
      <c r="D42" s="77"/>
      <c r="E42" s="77"/>
      <c r="F42" s="77"/>
      <c r="G42" s="77"/>
      <c r="H42" s="77"/>
      <c r="I42" s="77"/>
      <c r="J42" s="77"/>
      <c r="K42" s="77"/>
      <c r="L42" s="77"/>
    </row>
    <row r="43" spans="2:12">
      <c r="B43" s="77"/>
      <c r="C43" s="77"/>
      <c r="D43" s="77"/>
      <c r="E43" s="77"/>
      <c r="F43" s="77"/>
      <c r="G43" s="77"/>
      <c r="H43" s="77"/>
      <c r="I43" s="77"/>
      <c r="J43" s="77"/>
      <c r="K43" s="77"/>
      <c r="L43" s="77"/>
    </row>
    <row r="44" spans="2:12">
      <c r="B44" s="77"/>
      <c r="C44" s="77"/>
      <c r="D44" s="77"/>
      <c r="E44" s="77"/>
      <c r="F44" s="77"/>
      <c r="G44" s="77"/>
      <c r="H44" s="77"/>
      <c r="I44" s="77"/>
      <c r="J44" s="77"/>
      <c r="K44" s="77"/>
      <c r="L44" s="77"/>
    </row>
    <row r="45" spans="2:12">
      <c r="B45" s="77"/>
      <c r="C45" s="77"/>
      <c r="D45" s="77"/>
      <c r="E45" s="77"/>
      <c r="F45" s="77"/>
      <c r="G45" s="77"/>
      <c r="H45" s="77"/>
      <c r="I45" s="77"/>
      <c r="J45" s="77"/>
      <c r="K45" s="77"/>
      <c r="L45" s="77"/>
    </row>
    <row r="46" spans="2:12">
      <c r="B46" s="77"/>
      <c r="C46" s="77"/>
      <c r="D46" s="77"/>
      <c r="E46" s="77"/>
      <c r="F46" s="77"/>
      <c r="G46" s="77"/>
      <c r="H46" s="77"/>
      <c r="I46" s="77"/>
      <c r="J46" s="77"/>
      <c r="K46" s="77"/>
      <c r="L46" s="77"/>
    </row>
    <row r="47" spans="2:12">
      <c r="B47" s="77"/>
      <c r="C47" s="77"/>
      <c r="D47" s="77"/>
      <c r="E47" s="77"/>
      <c r="F47" s="77"/>
      <c r="G47" s="77"/>
      <c r="H47" s="77"/>
      <c r="I47" s="77"/>
      <c r="J47" s="77"/>
      <c r="K47" s="77"/>
      <c r="L47" s="77"/>
    </row>
    <row r="48" spans="2:12">
      <c r="B48" s="77"/>
      <c r="C48" s="77"/>
      <c r="D48" s="77"/>
      <c r="E48" s="77"/>
      <c r="F48" s="77"/>
      <c r="G48" s="77"/>
      <c r="H48" s="77"/>
      <c r="I48" s="77"/>
      <c r="J48" s="77"/>
      <c r="K48" s="77"/>
      <c r="L48" s="77"/>
    </row>
    <row r="49" spans="2:12">
      <c r="B49" s="77"/>
      <c r="C49" s="77"/>
      <c r="D49" s="77"/>
      <c r="E49" s="77"/>
      <c r="F49" s="77"/>
      <c r="G49" s="77"/>
      <c r="H49" s="77"/>
      <c r="I49" s="77"/>
      <c r="J49" s="77"/>
      <c r="K49" s="77"/>
      <c r="L49" s="77"/>
    </row>
    <row r="50" spans="2:12">
      <c r="B50" s="77"/>
      <c r="C50" s="77"/>
      <c r="D50" s="77"/>
      <c r="E50" s="77"/>
      <c r="F50" s="77"/>
      <c r="G50" s="77"/>
      <c r="H50" s="77"/>
      <c r="I50" s="77"/>
      <c r="J50" s="77"/>
      <c r="K50" s="77"/>
      <c r="L50" s="77"/>
    </row>
    <row r="51" spans="2:12">
      <c r="B51" s="77"/>
      <c r="C51" s="77"/>
      <c r="D51" s="77"/>
      <c r="E51" s="77"/>
      <c r="F51" s="77"/>
      <c r="G51" s="77"/>
      <c r="H51" s="77"/>
      <c r="I51" s="77"/>
      <c r="J51" s="77"/>
      <c r="K51" s="77"/>
      <c r="L51" s="77"/>
    </row>
    <row r="52" spans="2:12">
      <c r="B52" s="77"/>
      <c r="C52" s="77"/>
      <c r="D52" s="77"/>
      <c r="E52" s="77"/>
      <c r="F52" s="77"/>
      <c r="G52" s="77"/>
      <c r="H52" s="77"/>
      <c r="I52" s="77"/>
      <c r="J52" s="77"/>
      <c r="K52" s="77"/>
      <c r="L52" s="77"/>
    </row>
    <row r="53" spans="2:12">
      <c r="B53" s="77"/>
      <c r="C53" s="77"/>
      <c r="D53" s="77"/>
      <c r="E53" s="77"/>
      <c r="F53" s="77"/>
      <c r="G53" s="77"/>
      <c r="H53" s="77"/>
      <c r="I53" s="77"/>
      <c r="J53" s="77"/>
      <c r="K53" s="77"/>
      <c r="L53" s="77"/>
    </row>
    <row r="54" spans="2:12">
      <c r="B54" s="77"/>
      <c r="C54" s="77"/>
      <c r="D54" s="77"/>
      <c r="E54" s="77"/>
      <c r="F54" s="77"/>
      <c r="G54" s="77"/>
      <c r="H54" s="77"/>
      <c r="I54" s="77"/>
      <c r="J54" s="77"/>
      <c r="K54" s="77"/>
      <c r="L54" s="77"/>
    </row>
    <row r="55" spans="2:12">
      <c r="B55" s="77"/>
      <c r="C55" s="77"/>
      <c r="D55" s="77"/>
      <c r="E55" s="77"/>
      <c r="F55" s="77"/>
      <c r="G55" s="77"/>
      <c r="H55" s="77"/>
      <c r="I55" s="77"/>
      <c r="J55" s="77"/>
      <c r="K55" s="77"/>
      <c r="L55" s="77"/>
    </row>
    <row r="56" spans="2:12">
      <c r="B56" s="77"/>
      <c r="C56" s="77"/>
      <c r="D56" s="77"/>
      <c r="E56" s="77"/>
      <c r="F56" s="77"/>
      <c r="G56" s="77"/>
      <c r="H56" s="77"/>
      <c r="I56" s="77"/>
      <c r="J56" s="77"/>
      <c r="K56" s="77"/>
      <c r="L56" s="77"/>
    </row>
    <row r="57" spans="2:12">
      <c r="B57" s="77"/>
      <c r="C57" s="77"/>
      <c r="D57" s="77"/>
      <c r="E57" s="77"/>
      <c r="F57" s="77"/>
      <c r="G57" s="77"/>
      <c r="H57" s="77"/>
      <c r="I57" s="77"/>
      <c r="J57" s="77"/>
      <c r="K57" s="77"/>
      <c r="L57" s="77"/>
    </row>
    <row r="58" spans="2:12">
      <c r="B58" s="77"/>
      <c r="C58" s="77"/>
      <c r="D58" s="77"/>
      <c r="E58" s="77"/>
      <c r="F58" s="77"/>
      <c r="G58" s="77"/>
      <c r="H58" s="77"/>
      <c r="I58" s="77"/>
      <c r="J58" s="77"/>
      <c r="K58" s="77"/>
      <c r="L58" s="77"/>
    </row>
    <row r="59" spans="2:12">
      <c r="B59" s="77"/>
      <c r="C59" s="77"/>
      <c r="D59" s="77"/>
      <c r="E59" s="77"/>
      <c r="F59" s="77"/>
      <c r="G59" s="77"/>
      <c r="H59" s="77"/>
      <c r="I59" s="77"/>
      <c r="J59" s="77"/>
      <c r="K59" s="77"/>
      <c r="L59" s="77"/>
    </row>
    <row r="60" spans="2:12">
      <c r="B60" s="77"/>
      <c r="C60" s="77"/>
      <c r="D60" s="77"/>
      <c r="E60" s="77"/>
      <c r="F60" s="77"/>
      <c r="G60" s="77"/>
      <c r="H60" s="77"/>
      <c r="I60" s="77"/>
      <c r="J60" s="77"/>
      <c r="K60" s="77"/>
      <c r="L60" s="77"/>
    </row>
    <row r="61" spans="2:12">
      <c r="B61" s="77"/>
      <c r="C61" s="77"/>
      <c r="D61" s="77"/>
      <c r="E61" s="77"/>
      <c r="F61" s="77"/>
      <c r="G61" s="77"/>
      <c r="H61" s="77"/>
      <c r="I61" s="77"/>
      <c r="J61" s="77"/>
      <c r="K61" s="77"/>
      <c r="L61" s="77"/>
    </row>
    <row r="62" spans="2:12">
      <c r="B62" s="77"/>
      <c r="C62" s="77"/>
      <c r="D62" s="77"/>
      <c r="E62" s="77"/>
      <c r="F62" s="77"/>
      <c r="G62" s="77"/>
      <c r="H62" s="77"/>
      <c r="I62" s="77"/>
      <c r="J62" s="77"/>
      <c r="K62" s="77"/>
      <c r="L62" s="77"/>
    </row>
    <row r="63" spans="2:12">
      <c r="B63" s="77"/>
      <c r="C63" s="77"/>
      <c r="D63" s="77"/>
      <c r="E63" s="77"/>
      <c r="F63" s="77"/>
      <c r="G63" s="77"/>
      <c r="H63" s="77"/>
      <c r="I63" s="77"/>
      <c r="J63" s="77"/>
      <c r="K63" s="77"/>
      <c r="L63" s="77"/>
    </row>
    <row r="64" spans="2:12">
      <c r="B64" s="77"/>
      <c r="C64" s="77"/>
      <c r="D64" s="77"/>
      <c r="E64" s="77"/>
      <c r="F64" s="77"/>
      <c r="G64" s="77"/>
      <c r="H64" s="77"/>
      <c r="I64" s="77"/>
      <c r="J64" s="77"/>
      <c r="K64" s="77"/>
      <c r="L64" s="77"/>
    </row>
    <row r="65" spans="2:12">
      <c r="B65" s="77"/>
      <c r="C65" s="77"/>
      <c r="D65" s="77"/>
      <c r="E65" s="77"/>
      <c r="F65" s="77"/>
      <c r="G65" s="77"/>
      <c r="H65" s="77"/>
      <c r="I65" s="77"/>
      <c r="J65" s="77"/>
      <c r="K65" s="77"/>
      <c r="L65" s="77"/>
    </row>
    <row r="66" spans="2:12">
      <c r="B66" s="77"/>
      <c r="C66" s="77"/>
      <c r="D66" s="77"/>
      <c r="E66" s="77"/>
      <c r="F66" s="77"/>
      <c r="G66" s="77"/>
      <c r="H66" s="77"/>
      <c r="I66" s="77"/>
      <c r="J66" s="77"/>
      <c r="K66" s="77"/>
      <c r="L66" s="77"/>
    </row>
    <row r="67" spans="2:12">
      <c r="B67" s="77"/>
      <c r="C67" s="77"/>
      <c r="D67" s="77"/>
      <c r="E67" s="77"/>
      <c r="F67" s="77"/>
      <c r="G67" s="77"/>
      <c r="H67" s="77"/>
      <c r="I67" s="77"/>
      <c r="J67" s="77"/>
      <c r="K67" s="77"/>
      <c r="L67" s="77"/>
    </row>
    <row r="68" spans="2:12">
      <c r="B68" s="77"/>
      <c r="C68" s="77"/>
      <c r="D68" s="77"/>
      <c r="E68" s="77"/>
      <c r="F68" s="77"/>
      <c r="G68" s="77"/>
      <c r="H68" s="77"/>
      <c r="I68" s="77"/>
      <c r="J68" s="77"/>
      <c r="K68" s="77"/>
      <c r="L68" s="77"/>
    </row>
    <row r="69" spans="2:12">
      <c r="B69" s="77"/>
      <c r="C69" s="77"/>
      <c r="D69" s="77"/>
      <c r="E69" s="77"/>
      <c r="F69" s="77"/>
      <c r="G69" s="77"/>
      <c r="H69" s="77"/>
      <c r="I69" s="77"/>
      <c r="J69" s="77"/>
      <c r="K69" s="77"/>
      <c r="L69" s="77"/>
    </row>
    <row r="70" spans="2:12">
      <c r="B70" s="77"/>
      <c r="C70" s="77"/>
      <c r="D70" s="77"/>
      <c r="E70" s="77"/>
      <c r="F70" s="77"/>
      <c r="G70" s="77"/>
      <c r="H70" s="77"/>
      <c r="I70" s="77"/>
      <c r="J70" s="77"/>
      <c r="K70" s="77"/>
      <c r="L70" s="77"/>
    </row>
    <row r="71" spans="2:12">
      <c r="B71" s="77"/>
      <c r="C71" s="77"/>
      <c r="D71" s="77"/>
      <c r="E71" s="77"/>
      <c r="F71" s="77"/>
      <c r="G71" s="77"/>
      <c r="H71" s="77"/>
      <c r="I71" s="77"/>
      <c r="J71" s="77"/>
      <c r="K71" s="77"/>
      <c r="L71" s="77"/>
    </row>
    <row r="72" spans="2:12">
      <c r="B72" s="77"/>
      <c r="C72" s="77"/>
      <c r="D72" s="77"/>
      <c r="E72" s="77"/>
      <c r="F72" s="77"/>
      <c r="G72" s="77"/>
      <c r="H72" s="77"/>
      <c r="I72" s="77"/>
      <c r="J72" s="77"/>
      <c r="K72" s="77"/>
      <c r="L72" s="77"/>
    </row>
    <row r="73" spans="2:12">
      <c r="B73" s="77"/>
      <c r="C73" s="77"/>
      <c r="D73" s="77"/>
      <c r="E73" s="77"/>
      <c r="F73" s="77"/>
      <c r="G73" s="77"/>
      <c r="H73" s="77"/>
      <c r="I73" s="77"/>
      <c r="J73" s="77"/>
      <c r="K73" s="77"/>
      <c r="L73" s="77"/>
    </row>
    <row r="74" spans="2:12">
      <c r="B74" s="77"/>
      <c r="C74" s="77"/>
      <c r="D74" s="77"/>
      <c r="E74" s="77"/>
      <c r="F74" s="77"/>
      <c r="G74" s="77"/>
      <c r="H74" s="77"/>
      <c r="I74" s="77"/>
      <c r="J74" s="77"/>
      <c r="K74" s="77"/>
      <c r="L74" s="77"/>
    </row>
    <row r="75" spans="2:12">
      <c r="B75" s="77"/>
      <c r="C75" s="77"/>
      <c r="D75" s="77"/>
      <c r="E75" s="77"/>
      <c r="F75" s="77"/>
      <c r="G75" s="77"/>
      <c r="H75" s="77"/>
      <c r="I75" s="77"/>
      <c r="J75" s="77"/>
      <c r="K75" s="77"/>
      <c r="L75" s="77"/>
    </row>
    <row r="76" spans="2:12">
      <c r="B76" s="77"/>
      <c r="C76" s="77"/>
      <c r="D76" s="77"/>
      <c r="E76" s="77"/>
      <c r="F76" s="77"/>
      <c r="G76" s="77"/>
      <c r="H76" s="77"/>
      <c r="I76" s="77"/>
      <c r="J76" s="77"/>
      <c r="K76" s="77"/>
      <c r="L76" s="77"/>
    </row>
    <row r="77" spans="2:12">
      <c r="B77" s="77"/>
      <c r="C77" s="77"/>
      <c r="D77" s="77"/>
      <c r="E77" s="77"/>
      <c r="F77" s="77"/>
      <c r="G77" s="77"/>
      <c r="H77" s="77"/>
      <c r="I77" s="77"/>
      <c r="J77" s="77"/>
      <c r="K77" s="77"/>
      <c r="L77" s="77"/>
    </row>
    <row r="78" spans="2:12">
      <c r="B78" s="77"/>
      <c r="C78" s="77"/>
      <c r="D78" s="77"/>
      <c r="E78" s="77"/>
      <c r="F78" s="77"/>
      <c r="G78" s="77"/>
      <c r="H78" s="77"/>
      <c r="I78" s="77"/>
      <c r="J78" s="77"/>
      <c r="K78" s="77"/>
      <c r="L78" s="77"/>
    </row>
    <row r="79" spans="2:12">
      <c r="B79" s="77"/>
      <c r="C79" s="77"/>
      <c r="D79" s="77"/>
      <c r="E79" s="77"/>
      <c r="F79" s="77"/>
      <c r="G79" s="77"/>
      <c r="H79" s="77"/>
      <c r="I79" s="77"/>
      <c r="J79" s="77"/>
      <c r="K79" s="77"/>
      <c r="L79" s="77"/>
    </row>
    <row r="80" spans="2:12">
      <c r="B80" s="77"/>
      <c r="C80" s="77"/>
      <c r="D80" s="77"/>
      <c r="E80" s="77"/>
      <c r="F80" s="77"/>
      <c r="G80" s="77"/>
      <c r="H80" s="77"/>
      <c r="I80" s="77"/>
      <c r="J80" s="77"/>
      <c r="K80" s="77"/>
      <c r="L80" s="77"/>
    </row>
    <row r="81" spans="2:12">
      <c r="B81" s="77"/>
      <c r="C81" s="77"/>
      <c r="D81" s="77"/>
      <c r="E81" s="77"/>
      <c r="F81" s="77"/>
      <c r="G81" s="77"/>
      <c r="H81" s="77"/>
      <c r="I81" s="77"/>
      <c r="J81" s="77"/>
      <c r="K81" s="77"/>
      <c r="L81" s="77"/>
    </row>
    <row r="82" spans="2:12">
      <c r="B82" s="77"/>
      <c r="C82" s="77"/>
      <c r="D82" s="77"/>
      <c r="E82" s="77"/>
      <c r="F82" s="77"/>
      <c r="G82" s="77"/>
      <c r="H82" s="77"/>
      <c r="I82" s="77"/>
      <c r="J82" s="77"/>
      <c r="K82" s="77"/>
      <c r="L82" s="77"/>
    </row>
    <row r="83" spans="2:12">
      <c r="B83" s="77"/>
      <c r="C83" s="77"/>
      <c r="D83" s="77"/>
      <c r="E83" s="77"/>
      <c r="F83" s="77"/>
      <c r="G83" s="77"/>
      <c r="H83" s="77"/>
      <c r="I83" s="77"/>
      <c r="J83" s="77"/>
      <c r="K83" s="77"/>
      <c r="L83" s="77"/>
    </row>
    <row r="84" spans="2:12">
      <c r="B84" s="77"/>
      <c r="C84" s="77"/>
      <c r="D84" s="77"/>
      <c r="E84" s="77"/>
      <c r="F84" s="77"/>
      <c r="G84" s="77"/>
      <c r="H84" s="77"/>
      <c r="I84" s="77"/>
      <c r="J84" s="77"/>
      <c r="K84" s="77"/>
      <c r="L84" s="77"/>
    </row>
    <row r="85" spans="2:12">
      <c r="B85" s="77"/>
      <c r="C85" s="77"/>
      <c r="D85" s="77"/>
      <c r="E85" s="77"/>
      <c r="F85" s="77"/>
      <c r="G85" s="77"/>
      <c r="H85" s="77"/>
      <c r="I85" s="77"/>
      <c r="J85" s="77"/>
      <c r="K85" s="77"/>
      <c r="L85" s="77"/>
    </row>
    <row r="86" spans="2:12">
      <c r="B86" s="77"/>
      <c r="C86" s="77"/>
      <c r="D86" s="77"/>
      <c r="E86" s="77"/>
      <c r="F86" s="77"/>
      <c r="G86" s="77"/>
      <c r="H86" s="77"/>
      <c r="I86" s="77"/>
      <c r="J86" s="77"/>
      <c r="K86" s="77"/>
      <c r="L86" s="77"/>
    </row>
    <row r="87" spans="2:12">
      <c r="B87" s="77"/>
      <c r="C87" s="77"/>
      <c r="D87" s="77"/>
      <c r="E87" s="77"/>
      <c r="F87" s="77"/>
      <c r="G87" s="77"/>
      <c r="H87" s="77"/>
      <c r="I87" s="77"/>
      <c r="J87" s="77"/>
      <c r="K87" s="77"/>
      <c r="L87" s="77"/>
    </row>
    <row r="88" spans="2:12">
      <c r="B88" s="77"/>
      <c r="C88" s="77"/>
      <c r="D88" s="77"/>
      <c r="E88" s="77"/>
      <c r="F88" s="77"/>
      <c r="G88" s="77"/>
      <c r="H88" s="77"/>
      <c r="I88" s="77"/>
      <c r="J88" s="77"/>
      <c r="K88" s="77"/>
      <c r="L88" s="77"/>
    </row>
    <row r="89" spans="2:12">
      <c r="B89" s="77"/>
      <c r="C89" s="77"/>
      <c r="D89" s="77"/>
      <c r="E89" s="77"/>
      <c r="F89" s="77"/>
      <c r="G89" s="77"/>
      <c r="H89" s="77"/>
      <c r="I89" s="77"/>
      <c r="J89" s="77"/>
      <c r="K89" s="77"/>
      <c r="L89" s="77"/>
    </row>
    <row r="90" spans="2:12">
      <c r="B90" s="77"/>
      <c r="C90" s="77"/>
      <c r="D90" s="77"/>
      <c r="E90" s="77"/>
      <c r="F90" s="77"/>
      <c r="G90" s="77"/>
      <c r="H90" s="77"/>
      <c r="I90" s="77"/>
      <c r="J90" s="77"/>
      <c r="K90" s="77"/>
      <c r="L90" s="77"/>
    </row>
    <row r="91" spans="2:12">
      <c r="B91" s="77"/>
      <c r="C91" s="77"/>
      <c r="D91" s="77"/>
      <c r="E91" s="77"/>
      <c r="F91" s="77"/>
      <c r="G91" s="77"/>
      <c r="H91" s="77"/>
      <c r="I91" s="77"/>
      <c r="J91" s="77"/>
      <c r="K91" s="77"/>
      <c r="L91" s="77"/>
    </row>
    <row r="92" spans="2:12">
      <c r="B92" s="77"/>
      <c r="C92" s="77"/>
      <c r="D92" s="77"/>
      <c r="E92" s="77"/>
      <c r="F92" s="77"/>
      <c r="G92" s="77"/>
      <c r="H92" s="77"/>
      <c r="I92" s="77"/>
      <c r="J92" s="77"/>
      <c r="K92" s="77"/>
      <c r="L92" s="77"/>
    </row>
    <row r="93" spans="2:12">
      <c r="B93" s="77"/>
      <c r="C93" s="77"/>
      <c r="D93" s="77"/>
      <c r="E93" s="77"/>
      <c r="F93" s="77"/>
      <c r="G93" s="77"/>
      <c r="H93" s="77"/>
      <c r="I93" s="77"/>
      <c r="J93" s="77"/>
      <c r="K93" s="77"/>
      <c r="L93" s="77"/>
    </row>
    <row r="94" spans="2:12">
      <c r="B94" s="77"/>
      <c r="C94" s="77"/>
      <c r="D94" s="77"/>
      <c r="E94" s="77"/>
      <c r="F94" s="77"/>
      <c r="G94" s="77"/>
      <c r="H94" s="77"/>
      <c r="I94" s="77"/>
      <c r="J94" s="77"/>
      <c r="K94" s="77"/>
      <c r="L94" s="77"/>
    </row>
    <row r="95" spans="2:12">
      <c r="B95" s="77"/>
      <c r="C95" s="77"/>
      <c r="D95" s="77"/>
      <c r="E95" s="77"/>
      <c r="F95" s="77"/>
      <c r="G95" s="77"/>
      <c r="H95" s="77"/>
      <c r="I95" s="77"/>
      <c r="J95" s="77"/>
      <c r="K95" s="77"/>
      <c r="L95" s="77"/>
    </row>
    <row r="96" spans="2:12">
      <c r="B96" s="77"/>
      <c r="C96" s="77"/>
      <c r="D96" s="77"/>
      <c r="E96" s="77"/>
      <c r="F96" s="77"/>
      <c r="G96" s="77"/>
      <c r="H96" s="77"/>
      <c r="I96" s="77"/>
      <c r="J96" s="77"/>
      <c r="K96" s="77"/>
      <c r="L96" s="77"/>
    </row>
    <row r="97" spans="2:12">
      <c r="B97" s="77"/>
      <c r="C97" s="77"/>
      <c r="D97" s="77"/>
      <c r="E97" s="77"/>
      <c r="F97" s="77"/>
      <c r="G97" s="77"/>
      <c r="H97" s="77"/>
      <c r="I97" s="77"/>
      <c r="J97" s="77"/>
      <c r="K97" s="77"/>
      <c r="L97" s="77"/>
    </row>
    <row r="98" spans="2:12">
      <c r="B98" s="77"/>
      <c r="C98" s="77"/>
      <c r="D98" s="77"/>
      <c r="E98" s="77"/>
      <c r="F98" s="77"/>
      <c r="G98" s="77"/>
      <c r="H98" s="77"/>
      <c r="I98" s="77"/>
      <c r="J98" s="77"/>
      <c r="K98" s="77"/>
      <c r="L98" s="77"/>
    </row>
    <row r="99" spans="2:12">
      <c r="B99" s="77"/>
      <c r="C99" s="77"/>
      <c r="D99" s="77"/>
      <c r="E99" s="77"/>
      <c r="F99" s="77"/>
      <c r="G99" s="77"/>
      <c r="H99" s="77"/>
      <c r="I99" s="77"/>
      <c r="J99" s="77"/>
      <c r="K99" s="77"/>
      <c r="L99" s="77"/>
    </row>
    <row r="100" spans="2:12">
      <c r="B100" s="77"/>
      <c r="C100" s="77"/>
      <c r="D100" s="77"/>
      <c r="E100" s="77"/>
      <c r="F100" s="77"/>
      <c r="G100" s="77"/>
      <c r="H100" s="77"/>
      <c r="I100" s="77"/>
      <c r="J100" s="77"/>
      <c r="K100" s="77"/>
      <c r="L100" s="77"/>
    </row>
    <row r="101" spans="2:12">
      <c r="B101" s="77"/>
      <c r="C101" s="77"/>
      <c r="D101" s="77"/>
      <c r="E101" s="77"/>
      <c r="F101" s="77"/>
      <c r="G101" s="77"/>
      <c r="H101" s="77"/>
      <c r="I101" s="77"/>
      <c r="J101" s="77"/>
      <c r="K101" s="77"/>
      <c r="L101" s="77"/>
    </row>
    <row r="102" spans="2:12">
      <c r="B102" s="77"/>
      <c r="C102" s="77"/>
      <c r="D102" s="77"/>
      <c r="E102" s="77"/>
      <c r="F102" s="77"/>
      <c r="G102" s="77"/>
      <c r="H102" s="77"/>
      <c r="I102" s="77"/>
      <c r="J102" s="77"/>
      <c r="K102" s="77"/>
      <c r="L102" s="77"/>
    </row>
    <row r="103" spans="2:12">
      <c r="B103" s="77"/>
      <c r="C103" s="77"/>
      <c r="D103" s="77"/>
      <c r="E103" s="77"/>
      <c r="F103" s="77"/>
      <c r="G103" s="77"/>
      <c r="H103" s="77"/>
      <c r="I103" s="77"/>
      <c r="J103" s="77"/>
      <c r="K103" s="77"/>
      <c r="L103" s="77"/>
    </row>
    <row r="104" spans="2:12">
      <c r="B104" s="77"/>
      <c r="C104" s="77"/>
      <c r="D104" s="77"/>
      <c r="E104" s="77"/>
      <c r="F104" s="77"/>
      <c r="G104" s="77"/>
      <c r="H104" s="77"/>
      <c r="I104" s="77"/>
      <c r="J104" s="77"/>
      <c r="K104" s="77"/>
      <c r="L104" s="77"/>
    </row>
    <row r="105" spans="2:12">
      <c r="B105" s="77"/>
      <c r="C105" s="77"/>
      <c r="D105" s="77"/>
      <c r="E105" s="77"/>
      <c r="F105" s="77"/>
      <c r="G105" s="77"/>
      <c r="H105" s="77"/>
      <c r="I105" s="77"/>
      <c r="J105" s="77"/>
      <c r="K105" s="77"/>
      <c r="L105" s="77"/>
    </row>
    <row r="106" spans="2:12">
      <c r="B106" s="77"/>
      <c r="C106" s="77"/>
      <c r="D106" s="77"/>
      <c r="E106" s="77"/>
      <c r="F106" s="77"/>
      <c r="G106" s="77"/>
      <c r="H106" s="77"/>
      <c r="I106" s="77"/>
      <c r="J106" s="77"/>
      <c r="K106" s="77"/>
      <c r="L106" s="77"/>
    </row>
    <row r="107" spans="2:12">
      <c r="B107" s="77"/>
      <c r="C107" s="77"/>
      <c r="D107" s="77"/>
      <c r="E107" s="77"/>
      <c r="F107" s="77"/>
      <c r="G107" s="77"/>
      <c r="H107" s="77"/>
      <c r="I107" s="77"/>
      <c r="J107" s="77"/>
      <c r="K107" s="77"/>
      <c r="L107" s="77"/>
    </row>
    <row r="108" spans="2:12">
      <c r="B108" s="77"/>
      <c r="C108" s="77"/>
      <c r="D108" s="77"/>
      <c r="E108" s="77"/>
      <c r="F108" s="77"/>
      <c r="G108" s="77"/>
      <c r="H108" s="77"/>
      <c r="I108" s="77"/>
      <c r="J108" s="77"/>
      <c r="K108" s="77"/>
      <c r="L108" s="77"/>
    </row>
    <row r="109" spans="2:12">
      <c r="B109" s="77"/>
      <c r="C109" s="77"/>
      <c r="D109" s="77"/>
      <c r="E109" s="77"/>
      <c r="F109" s="77"/>
      <c r="G109" s="77"/>
      <c r="H109" s="77"/>
      <c r="I109" s="77"/>
      <c r="J109" s="77"/>
      <c r="K109" s="77"/>
      <c r="L109" s="77"/>
    </row>
    <row r="110" spans="2:12">
      <c r="B110" s="77"/>
      <c r="C110" s="77"/>
      <c r="D110" s="77"/>
      <c r="E110" s="77"/>
      <c r="F110" s="77"/>
      <c r="G110" s="77"/>
      <c r="H110" s="77"/>
      <c r="I110" s="77"/>
      <c r="J110" s="77"/>
      <c r="K110" s="77"/>
      <c r="L110" s="77"/>
    </row>
    <row r="111" spans="2:12">
      <c r="C111" s="1"/>
      <c r="D111" s="1"/>
      <c r="E111" s="1"/>
    </row>
    <row r="112" spans="2:12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sheetProtection sheet="1" objects="1" scenarios="1"/>
  <mergeCells count="2">
    <mergeCell ref="B6:L6"/>
    <mergeCell ref="B7:L7"/>
  </mergeCells>
  <phoneticPr fontId="5" type="noConversion"/>
  <dataValidations count="1">
    <dataValidation allowBlank="1" showInputMessage="1" showErrorMessage="1" sqref="C5:C1048576 A1:B1048576 D1:XFD40 D45:XFD1048576 D41:AF44 AH41:XFD44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/>
  </sheetViews>
  <sheetFormatPr defaultColWidth="9.140625" defaultRowHeight="18"/>
  <cols>
    <col min="1" max="1" width="6.28515625" style="2" customWidth="1"/>
    <col min="2" max="2" width="22" style="2" bestFit="1" customWidth="1"/>
    <col min="3" max="3" width="41.8554687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" style="1" bestFit="1" customWidth="1"/>
    <col min="8" max="8" width="6.42578125" style="1" bestFit="1" customWidth="1"/>
    <col min="9" max="9" width="8" style="1" customWidth="1"/>
    <col min="10" max="10" width="7.7109375" style="1" bestFit="1" customWidth="1"/>
    <col min="11" max="11" width="8.28515625" style="3" bestFit="1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56" t="s">
        <v>182</v>
      </c>
      <c r="C1" s="76" t="s" vm="1">
        <v>250</v>
      </c>
    </row>
    <row r="2" spans="1:60">
      <c r="B2" s="56" t="s">
        <v>181</v>
      </c>
      <c r="C2" s="76" t="s">
        <v>251</v>
      </c>
    </row>
    <row r="3" spans="1:60">
      <c r="B3" s="56" t="s">
        <v>183</v>
      </c>
      <c r="C3" s="76" t="s">
        <v>252</v>
      </c>
    </row>
    <row r="4" spans="1:60">
      <c r="B4" s="56" t="s">
        <v>184</v>
      </c>
      <c r="C4" s="76">
        <v>8602</v>
      </c>
    </row>
    <row r="6" spans="1:60" ht="26.25" customHeight="1">
      <c r="B6" s="184" t="s">
        <v>212</v>
      </c>
      <c r="C6" s="185"/>
      <c r="D6" s="185"/>
      <c r="E6" s="185"/>
      <c r="F6" s="185"/>
      <c r="G6" s="185"/>
      <c r="H6" s="185"/>
      <c r="I6" s="185"/>
      <c r="J6" s="185"/>
      <c r="K6" s="186"/>
      <c r="BD6" s="1" t="s">
        <v>123</v>
      </c>
      <c r="BF6" s="1" t="s">
        <v>190</v>
      </c>
      <c r="BH6" s="3" t="s">
        <v>167</v>
      </c>
    </row>
    <row r="7" spans="1:60" ht="26.25" customHeight="1">
      <c r="B7" s="184" t="s">
        <v>97</v>
      </c>
      <c r="C7" s="185"/>
      <c r="D7" s="185"/>
      <c r="E7" s="185"/>
      <c r="F7" s="185"/>
      <c r="G7" s="185"/>
      <c r="H7" s="185"/>
      <c r="I7" s="185"/>
      <c r="J7" s="185"/>
      <c r="K7" s="186"/>
      <c r="BD7" s="3" t="s">
        <v>125</v>
      </c>
      <c r="BF7" s="1" t="s">
        <v>145</v>
      </c>
      <c r="BH7" s="3" t="s">
        <v>166</v>
      </c>
    </row>
    <row r="8" spans="1:60" s="3" customFormat="1" ht="78.75">
      <c r="A8" s="2"/>
      <c r="B8" s="22" t="s">
        <v>119</v>
      </c>
      <c r="C8" s="30" t="s">
        <v>46</v>
      </c>
      <c r="D8" s="30" t="s">
        <v>122</v>
      </c>
      <c r="E8" s="30" t="s">
        <v>64</v>
      </c>
      <c r="F8" s="30" t="s">
        <v>104</v>
      </c>
      <c r="G8" s="30" t="s">
        <v>236</v>
      </c>
      <c r="H8" s="30" t="s">
        <v>235</v>
      </c>
      <c r="I8" s="30" t="s">
        <v>62</v>
      </c>
      <c r="J8" s="30" t="s">
        <v>185</v>
      </c>
      <c r="K8" s="30" t="s">
        <v>187</v>
      </c>
      <c r="BC8" s="1" t="s">
        <v>138</v>
      </c>
      <c r="BD8" s="1" t="s">
        <v>139</v>
      </c>
      <c r="BE8" s="1" t="s">
        <v>146</v>
      </c>
      <c r="BG8" s="4" t="s">
        <v>168</v>
      </c>
    </row>
    <row r="9" spans="1:60" s="3" customFormat="1" ht="18.75" customHeight="1">
      <c r="A9" s="2"/>
      <c r="B9" s="15"/>
      <c r="C9" s="16"/>
      <c r="D9" s="16"/>
      <c r="E9" s="16"/>
      <c r="F9" s="16"/>
      <c r="G9" s="16" t="s">
        <v>245</v>
      </c>
      <c r="H9" s="16"/>
      <c r="I9" s="16" t="s">
        <v>239</v>
      </c>
      <c r="J9" s="32" t="s">
        <v>20</v>
      </c>
      <c r="K9" s="57" t="s">
        <v>20</v>
      </c>
      <c r="BC9" s="1" t="s">
        <v>135</v>
      </c>
      <c r="BE9" s="1" t="s">
        <v>147</v>
      </c>
      <c r="BG9" s="4" t="s">
        <v>169</v>
      </c>
    </row>
    <row r="10" spans="1:60" s="4" customFormat="1" ht="18" customHeight="1">
      <c r="A10" s="2"/>
      <c r="B10" s="18"/>
      <c r="C10" s="19" t="s">
        <v>1</v>
      </c>
      <c r="D10" s="19" t="s">
        <v>2</v>
      </c>
      <c r="E10" s="19" t="s">
        <v>3</v>
      </c>
      <c r="F10" s="19" t="s">
        <v>3</v>
      </c>
      <c r="G10" s="19" t="s">
        <v>4</v>
      </c>
      <c r="H10" s="19" t="s">
        <v>5</v>
      </c>
      <c r="I10" s="58" t="s">
        <v>6</v>
      </c>
      <c r="J10" s="58" t="s">
        <v>7</v>
      </c>
      <c r="K10" s="58" t="s">
        <v>8</v>
      </c>
      <c r="L10" s="3"/>
      <c r="M10" s="3"/>
      <c r="N10" s="3"/>
      <c r="O10" s="3"/>
      <c r="BC10" s="1" t="s">
        <v>131</v>
      </c>
      <c r="BD10" s="3"/>
      <c r="BE10" s="1" t="s">
        <v>191</v>
      </c>
      <c r="BG10" s="1" t="s">
        <v>175</v>
      </c>
    </row>
    <row r="11" spans="1:60" s="4" customFormat="1" ht="18" customHeight="1">
      <c r="A11" s="2"/>
      <c r="B11" s="77"/>
      <c r="C11" s="77"/>
      <c r="D11" s="77"/>
      <c r="E11" s="77"/>
      <c r="F11" s="77"/>
      <c r="G11" s="77"/>
      <c r="H11" s="77"/>
      <c r="I11" s="77"/>
      <c r="J11" s="77"/>
      <c r="K11" s="77"/>
      <c r="L11" s="3"/>
      <c r="M11" s="3"/>
      <c r="N11" s="3"/>
      <c r="O11" s="3"/>
      <c r="BC11" s="1" t="s">
        <v>130</v>
      </c>
      <c r="BD11" s="3"/>
      <c r="BE11" s="1" t="s">
        <v>148</v>
      </c>
      <c r="BG11" s="1" t="s">
        <v>170</v>
      </c>
    </row>
    <row r="12" spans="1:60" ht="20.25">
      <c r="B12" s="91" t="s">
        <v>249</v>
      </c>
      <c r="C12" s="77"/>
      <c r="D12" s="77"/>
      <c r="E12" s="77"/>
      <c r="F12" s="77"/>
      <c r="G12" s="77"/>
      <c r="H12" s="77"/>
      <c r="I12" s="77"/>
      <c r="J12" s="77"/>
      <c r="K12" s="77"/>
      <c r="P12" s="1"/>
      <c r="BC12" s="1" t="s">
        <v>128</v>
      </c>
      <c r="BD12" s="4"/>
      <c r="BE12" s="1" t="s">
        <v>149</v>
      </c>
      <c r="BG12" s="1" t="s">
        <v>171</v>
      </c>
    </row>
    <row r="13" spans="1:60">
      <c r="B13" s="91" t="s">
        <v>115</v>
      </c>
      <c r="C13" s="77"/>
      <c r="D13" s="77"/>
      <c r="E13" s="77"/>
      <c r="F13" s="77"/>
      <c r="G13" s="77"/>
      <c r="H13" s="77"/>
      <c r="I13" s="77"/>
      <c r="J13" s="77"/>
      <c r="K13" s="77"/>
      <c r="P13" s="1"/>
      <c r="BC13" s="1" t="s">
        <v>132</v>
      </c>
      <c r="BE13" s="1" t="s">
        <v>150</v>
      </c>
      <c r="BG13" s="1" t="s">
        <v>172</v>
      </c>
    </row>
    <row r="14" spans="1:60">
      <c r="B14" s="91" t="s">
        <v>234</v>
      </c>
      <c r="C14" s="77"/>
      <c r="D14" s="77"/>
      <c r="E14" s="77"/>
      <c r="F14" s="77"/>
      <c r="G14" s="77"/>
      <c r="H14" s="77"/>
      <c r="I14" s="77"/>
      <c r="J14" s="77"/>
      <c r="K14" s="77"/>
      <c r="P14" s="1"/>
      <c r="BC14" s="1" t="s">
        <v>129</v>
      </c>
      <c r="BE14" s="1" t="s">
        <v>151</v>
      </c>
      <c r="BG14" s="1" t="s">
        <v>174</v>
      </c>
    </row>
    <row r="15" spans="1:60">
      <c r="B15" s="91" t="s">
        <v>244</v>
      </c>
      <c r="C15" s="77"/>
      <c r="D15" s="77"/>
      <c r="E15" s="77"/>
      <c r="F15" s="77"/>
      <c r="G15" s="77"/>
      <c r="H15" s="77"/>
      <c r="I15" s="77"/>
      <c r="J15" s="77"/>
      <c r="K15" s="77"/>
      <c r="P15" s="1"/>
      <c r="BC15" s="1" t="s">
        <v>140</v>
      </c>
      <c r="BE15" s="1" t="s">
        <v>192</v>
      </c>
      <c r="BG15" s="1" t="s">
        <v>176</v>
      </c>
    </row>
    <row r="16" spans="1:60" ht="20.25">
      <c r="B16" s="77"/>
      <c r="C16" s="77"/>
      <c r="D16" s="77"/>
      <c r="E16" s="77"/>
      <c r="F16" s="77"/>
      <c r="G16" s="77"/>
      <c r="H16" s="77"/>
      <c r="I16" s="77"/>
      <c r="J16" s="77"/>
      <c r="K16" s="77"/>
      <c r="P16" s="1"/>
      <c r="BC16" s="4" t="s">
        <v>126</v>
      </c>
      <c r="BD16" s="1" t="s">
        <v>141</v>
      </c>
      <c r="BE16" s="1" t="s">
        <v>152</v>
      </c>
      <c r="BG16" s="1" t="s">
        <v>177</v>
      </c>
    </row>
    <row r="17" spans="2:60">
      <c r="B17" s="77"/>
      <c r="C17" s="77"/>
      <c r="D17" s="77"/>
      <c r="E17" s="77"/>
      <c r="F17" s="77"/>
      <c r="G17" s="77"/>
      <c r="H17" s="77"/>
      <c r="I17" s="77"/>
      <c r="J17" s="77"/>
      <c r="K17" s="77"/>
      <c r="P17" s="1"/>
      <c r="BC17" s="1" t="s">
        <v>136</v>
      </c>
      <c r="BE17" s="1" t="s">
        <v>153</v>
      </c>
      <c r="BG17" s="1" t="s">
        <v>178</v>
      </c>
    </row>
    <row r="18" spans="2:60">
      <c r="B18" s="77"/>
      <c r="C18" s="77"/>
      <c r="D18" s="77"/>
      <c r="E18" s="77"/>
      <c r="F18" s="77"/>
      <c r="G18" s="77"/>
      <c r="H18" s="77"/>
      <c r="I18" s="77"/>
      <c r="J18" s="77"/>
      <c r="K18" s="77"/>
      <c r="BD18" s="1" t="s">
        <v>124</v>
      </c>
      <c r="BF18" s="1" t="s">
        <v>154</v>
      </c>
      <c r="BH18" s="1" t="s">
        <v>28</v>
      </c>
    </row>
    <row r="19" spans="2:60">
      <c r="B19" s="77"/>
      <c r="C19" s="77"/>
      <c r="D19" s="77"/>
      <c r="E19" s="77"/>
      <c r="F19" s="77"/>
      <c r="G19" s="77"/>
      <c r="H19" s="77"/>
      <c r="I19" s="77"/>
      <c r="J19" s="77"/>
      <c r="K19" s="77"/>
      <c r="BD19" s="1" t="s">
        <v>137</v>
      </c>
      <c r="BF19" s="1" t="s">
        <v>155</v>
      </c>
    </row>
    <row r="20" spans="2:60">
      <c r="B20" s="77"/>
      <c r="C20" s="77"/>
      <c r="D20" s="77"/>
      <c r="E20" s="77"/>
      <c r="F20" s="77"/>
      <c r="G20" s="77"/>
      <c r="H20" s="77"/>
      <c r="I20" s="77"/>
      <c r="J20" s="77"/>
      <c r="K20" s="77"/>
      <c r="BD20" s="1" t="s">
        <v>142</v>
      </c>
      <c r="BF20" s="1" t="s">
        <v>156</v>
      </c>
    </row>
    <row r="21" spans="2:60">
      <c r="B21" s="77"/>
      <c r="C21" s="77"/>
      <c r="D21" s="77"/>
      <c r="E21" s="77"/>
      <c r="F21" s="77"/>
      <c r="G21" s="77"/>
      <c r="H21" s="77"/>
      <c r="I21" s="77"/>
      <c r="J21" s="77"/>
      <c r="K21" s="77"/>
      <c r="BD21" s="1" t="s">
        <v>127</v>
      </c>
      <c r="BE21" s="1" t="s">
        <v>143</v>
      </c>
      <c r="BF21" s="1" t="s">
        <v>157</v>
      </c>
    </row>
    <row r="22" spans="2:60">
      <c r="B22" s="77"/>
      <c r="C22" s="77"/>
      <c r="D22" s="77"/>
      <c r="E22" s="77"/>
      <c r="F22" s="77"/>
      <c r="G22" s="77"/>
      <c r="H22" s="77"/>
      <c r="I22" s="77"/>
      <c r="J22" s="77"/>
      <c r="K22" s="77"/>
      <c r="BD22" s="1" t="s">
        <v>133</v>
      </c>
      <c r="BF22" s="1" t="s">
        <v>158</v>
      </c>
    </row>
    <row r="23" spans="2:60">
      <c r="B23" s="77"/>
      <c r="C23" s="77"/>
      <c r="D23" s="77"/>
      <c r="E23" s="77"/>
      <c r="F23" s="77"/>
      <c r="G23" s="77"/>
      <c r="H23" s="77"/>
      <c r="I23" s="77"/>
      <c r="J23" s="77"/>
      <c r="K23" s="77"/>
      <c r="BD23" s="1" t="s">
        <v>28</v>
      </c>
      <c r="BE23" s="1" t="s">
        <v>134</v>
      </c>
      <c r="BF23" s="1" t="s">
        <v>193</v>
      </c>
    </row>
    <row r="24" spans="2:60">
      <c r="B24" s="77"/>
      <c r="C24" s="77"/>
      <c r="D24" s="77"/>
      <c r="E24" s="77"/>
      <c r="F24" s="77"/>
      <c r="G24" s="77"/>
      <c r="H24" s="77"/>
      <c r="I24" s="77"/>
      <c r="J24" s="77"/>
      <c r="K24" s="77"/>
      <c r="BF24" s="1" t="s">
        <v>196</v>
      </c>
    </row>
    <row r="25" spans="2:60">
      <c r="B25" s="77"/>
      <c r="C25" s="77"/>
      <c r="D25" s="77"/>
      <c r="E25" s="77"/>
      <c r="F25" s="77"/>
      <c r="G25" s="77"/>
      <c r="H25" s="77"/>
      <c r="I25" s="77"/>
      <c r="J25" s="77"/>
      <c r="K25" s="77"/>
      <c r="BF25" s="1" t="s">
        <v>159</v>
      </c>
    </row>
    <row r="26" spans="2:60">
      <c r="B26" s="77"/>
      <c r="C26" s="77"/>
      <c r="D26" s="77"/>
      <c r="E26" s="77"/>
      <c r="F26" s="77"/>
      <c r="G26" s="77"/>
      <c r="H26" s="77"/>
      <c r="I26" s="77"/>
      <c r="J26" s="77"/>
      <c r="K26" s="77"/>
      <c r="BF26" s="1" t="s">
        <v>160</v>
      </c>
    </row>
    <row r="27" spans="2:60">
      <c r="B27" s="77"/>
      <c r="C27" s="77"/>
      <c r="D27" s="77"/>
      <c r="E27" s="77"/>
      <c r="F27" s="77"/>
      <c r="G27" s="77"/>
      <c r="H27" s="77"/>
      <c r="I27" s="77"/>
      <c r="J27" s="77"/>
      <c r="K27" s="77"/>
      <c r="BF27" s="1" t="s">
        <v>195</v>
      </c>
    </row>
    <row r="28" spans="2:60">
      <c r="B28" s="77"/>
      <c r="C28" s="77"/>
      <c r="D28" s="77"/>
      <c r="E28" s="77"/>
      <c r="F28" s="77"/>
      <c r="G28" s="77"/>
      <c r="H28" s="77"/>
      <c r="I28" s="77"/>
      <c r="J28" s="77"/>
      <c r="K28" s="77"/>
      <c r="BF28" s="1" t="s">
        <v>161</v>
      </c>
    </row>
    <row r="29" spans="2:60">
      <c r="B29" s="77"/>
      <c r="C29" s="77"/>
      <c r="D29" s="77"/>
      <c r="E29" s="77"/>
      <c r="F29" s="77"/>
      <c r="G29" s="77"/>
      <c r="H29" s="77"/>
      <c r="I29" s="77"/>
      <c r="J29" s="77"/>
      <c r="K29" s="77"/>
      <c r="BF29" s="1" t="s">
        <v>162</v>
      </c>
    </row>
    <row r="30" spans="2:60">
      <c r="B30" s="77"/>
      <c r="C30" s="77"/>
      <c r="D30" s="77"/>
      <c r="E30" s="77"/>
      <c r="F30" s="77"/>
      <c r="G30" s="77"/>
      <c r="H30" s="77"/>
      <c r="I30" s="77"/>
      <c r="J30" s="77"/>
      <c r="K30" s="77"/>
      <c r="BF30" s="1" t="s">
        <v>194</v>
      </c>
    </row>
    <row r="31" spans="2:60">
      <c r="B31" s="77"/>
      <c r="C31" s="77"/>
      <c r="D31" s="77"/>
      <c r="E31" s="77"/>
      <c r="F31" s="77"/>
      <c r="G31" s="77"/>
      <c r="H31" s="77"/>
      <c r="I31" s="77"/>
      <c r="J31" s="77"/>
      <c r="K31" s="77"/>
      <c r="BF31" s="1" t="s">
        <v>28</v>
      </c>
    </row>
    <row r="32" spans="2:60">
      <c r="B32" s="77"/>
      <c r="C32" s="77"/>
      <c r="D32" s="77"/>
      <c r="E32" s="77"/>
      <c r="F32" s="77"/>
      <c r="G32" s="77"/>
      <c r="H32" s="77"/>
      <c r="I32" s="77"/>
      <c r="J32" s="77"/>
      <c r="K32" s="77"/>
    </row>
    <row r="33" spans="2:11">
      <c r="B33" s="77"/>
      <c r="C33" s="77"/>
      <c r="D33" s="77"/>
      <c r="E33" s="77"/>
      <c r="F33" s="77"/>
      <c r="G33" s="77"/>
      <c r="H33" s="77"/>
      <c r="I33" s="77"/>
      <c r="J33" s="77"/>
      <c r="K33" s="77"/>
    </row>
    <row r="34" spans="2:11">
      <c r="B34" s="77"/>
      <c r="C34" s="77"/>
      <c r="D34" s="77"/>
      <c r="E34" s="77"/>
      <c r="F34" s="77"/>
      <c r="G34" s="77"/>
      <c r="H34" s="77"/>
      <c r="I34" s="77"/>
      <c r="J34" s="77"/>
      <c r="K34" s="77"/>
    </row>
    <row r="35" spans="2:11">
      <c r="B35" s="77"/>
      <c r="C35" s="77"/>
      <c r="D35" s="77"/>
      <c r="E35" s="77"/>
      <c r="F35" s="77"/>
      <c r="G35" s="77"/>
      <c r="H35" s="77"/>
      <c r="I35" s="77"/>
      <c r="J35" s="77"/>
      <c r="K35" s="77"/>
    </row>
    <row r="36" spans="2:11">
      <c r="B36" s="77"/>
      <c r="C36" s="77"/>
      <c r="D36" s="77"/>
      <c r="E36" s="77"/>
      <c r="F36" s="77"/>
      <c r="G36" s="77"/>
      <c r="H36" s="77"/>
      <c r="I36" s="77"/>
      <c r="J36" s="77"/>
      <c r="K36" s="77"/>
    </row>
    <row r="37" spans="2:11">
      <c r="B37" s="77"/>
      <c r="C37" s="77"/>
      <c r="D37" s="77"/>
      <c r="E37" s="77"/>
      <c r="F37" s="77"/>
      <c r="G37" s="77"/>
      <c r="H37" s="77"/>
      <c r="I37" s="77"/>
      <c r="J37" s="77"/>
      <c r="K37" s="77"/>
    </row>
    <row r="38" spans="2:11">
      <c r="B38" s="77"/>
      <c r="C38" s="77"/>
      <c r="D38" s="77"/>
      <c r="E38" s="77"/>
      <c r="F38" s="77"/>
      <c r="G38" s="77"/>
      <c r="H38" s="77"/>
      <c r="I38" s="77"/>
      <c r="J38" s="77"/>
      <c r="K38" s="77"/>
    </row>
    <row r="39" spans="2:11">
      <c r="B39" s="77"/>
      <c r="C39" s="77"/>
      <c r="D39" s="77"/>
      <c r="E39" s="77"/>
      <c r="F39" s="77"/>
      <c r="G39" s="77"/>
      <c r="H39" s="77"/>
      <c r="I39" s="77"/>
      <c r="J39" s="77"/>
      <c r="K39" s="77"/>
    </row>
    <row r="40" spans="2:11">
      <c r="B40" s="77"/>
      <c r="C40" s="77"/>
      <c r="D40" s="77"/>
      <c r="E40" s="77"/>
      <c r="F40" s="77"/>
      <c r="G40" s="77"/>
      <c r="H40" s="77"/>
      <c r="I40" s="77"/>
      <c r="J40" s="77"/>
      <c r="K40" s="77"/>
    </row>
    <row r="41" spans="2:11">
      <c r="B41" s="77"/>
      <c r="C41" s="77"/>
      <c r="D41" s="77"/>
      <c r="E41" s="77"/>
      <c r="F41" s="77"/>
      <c r="G41" s="77"/>
      <c r="H41" s="77"/>
      <c r="I41" s="77"/>
      <c r="J41" s="77"/>
      <c r="K41" s="77"/>
    </row>
    <row r="42" spans="2:11">
      <c r="B42" s="77"/>
      <c r="C42" s="77"/>
      <c r="D42" s="77"/>
      <c r="E42" s="77"/>
      <c r="F42" s="77"/>
      <c r="G42" s="77"/>
      <c r="H42" s="77"/>
      <c r="I42" s="77"/>
      <c r="J42" s="77"/>
      <c r="K42" s="77"/>
    </row>
    <row r="43" spans="2:11">
      <c r="B43" s="77"/>
      <c r="C43" s="77"/>
      <c r="D43" s="77"/>
      <c r="E43" s="77"/>
      <c r="F43" s="77"/>
      <c r="G43" s="77"/>
      <c r="H43" s="77"/>
      <c r="I43" s="77"/>
      <c r="J43" s="77"/>
      <c r="K43" s="77"/>
    </row>
    <row r="44" spans="2:11">
      <c r="B44" s="77"/>
      <c r="C44" s="77"/>
      <c r="D44" s="77"/>
      <c r="E44" s="77"/>
      <c r="F44" s="77"/>
      <c r="G44" s="77"/>
      <c r="H44" s="77"/>
      <c r="I44" s="77"/>
      <c r="J44" s="77"/>
      <c r="K44" s="77"/>
    </row>
    <row r="45" spans="2:11">
      <c r="B45" s="77"/>
      <c r="C45" s="77"/>
      <c r="D45" s="77"/>
      <c r="E45" s="77"/>
      <c r="F45" s="77"/>
      <c r="G45" s="77"/>
      <c r="H45" s="77"/>
      <c r="I45" s="77"/>
      <c r="J45" s="77"/>
      <c r="K45" s="77"/>
    </row>
    <row r="46" spans="2:11">
      <c r="B46" s="77"/>
      <c r="C46" s="77"/>
      <c r="D46" s="77"/>
      <c r="E46" s="77"/>
      <c r="F46" s="77"/>
      <c r="G46" s="77"/>
      <c r="H46" s="77"/>
      <c r="I46" s="77"/>
      <c r="J46" s="77"/>
      <c r="K46" s="77"/>
    </row>
    <row r="47" spans="2:11">
      <c r="B47" s="77"/>
      <c r="C47" s="77"/>
      <c r="D47" s="77"/>
      <c r="E47" s="77"/>
      <c r="F47" s="77"/>
      <c r="G47" s="77"/>
      <c r="H47" s="77"/>
      <c r="I47" s="77"/>
      <c r="J47" s="77"/>
      <c r="K47" s="77"/>
    </row>
    <row r="48" spans="2:11">
      <c r="B48" s="77"/>
      <c r="C48" s="77"/>
      <c r="D48" s="77"/>
      <c r="E48" s="77"/>
      <c r="F48" s="77"/>
      <c r="G48" s="77"/>
      <c r="H48" s="77"/>
      <c r="I48" s="77"/>
      <c r="J48" s="77"/>
      <c r="K48" s="77"/>
    </row>
    <row r="49" spans="2:11">
      <c r="B49" s="77"/>
      <c r="C49" s="77"/>
      <c r="D49" s="77"/>
      <c r="E49" s="77"/>
      <c r="F49" s="77"/>
      <c r="G49" s="77"/>
      <c r="H49" s="77"/>
      <c r="I49" s="77"/>
      <c r="J49" s="77"/>
      <c r="K49" s="77"/>
    </row>
    <row r="50" spans="2:11">
      <c r="B50" s="77"/>
      <c r="C50" s="77"/>
      <c r="D50" s="77"/>
      <c r="E50" s="77"/>
      <c r="F50" s="77"/>
      <c r="G50" s="77"/>
      <c r="H50" s="77"/>
      <c r="I50" s="77"/>
      <c r="J50" s="77"/>
      <c r="K50" s="77"/>
    </row>
    <row r="51" spans="2:11">
      <c r="B51" s="77"/>
      <c r="C51" s="77"/>
      <c r="D51" s="77"/>
      <c r="E51" s="77"/>
      <c r="F51" s="77"/>
      <c r="G51" s="77"/>
      <c r="H51" s="77"/>
      <c r="I51" s="77"/>
      <c r="J51" s="77"/>
      <c r="K51" s="77"/>
    </row>
    <row r="52" spans="2:11">
      <c r="B52" s="77"/>
      <c r="C52" s="77"/>
      <c r="D52" s="77"/>
      <c r="E52" s="77"/>
      <c r="F52" s="77"/>
      <c r="G52" s="77"/>
      <c r="H52" s="77"/>
      <c r="I52" s="77"/>
      <c r="J52" s="77"/>
      <c r="K52" s="77"/>
    </row>
    <row r="53" spans="2:11">
      <c r="B53" s="77"/>
      <c r="C53" s="77"/>
      <c r="D53" s="77"/>
      <c r="E53" s="77"/>
      <c r="F53" s="77"/>
      <c r="G53" s="77"/>
      <c r="H53" s="77"/>
      <c r="I53" s="77"/>
      <c r="J53" s="77"/>
      <c r="K53" s="77"/>
    </row>
    <row r="54" spans="2:11">
      <c r="B54" s="77"/>
      <c r="C54" s="77"/>
      <c r="D54" s="77"/>
      <c r="E54" s="77"/>
      <c r="F54" s="77"/>
      <c r="G54" s="77"/>
      <c r="H54" s="77"/>
      <c r="I54" s="77"/>
      <c r="J54" s="77"/>
      <c r="K54" s="77"/>
    </row>
    <row r="55" spans="2:11">
      <c r="B55" s="77"/>
      <c r="C55" s="77"/>
      <c r="D55" s="77"/>
      <c r="E55" s="77"/>
      <c r="F55" s="77"/>
      <c r="G55" s="77"/>
      <c r="H55" s="77"/>
      <c r="I55" s="77"/>
      <c r="J55" s="77"/>
      <c r="K55" s="77"/>
    </row>
    <row r="56" spans="2:11">
      <c r="B56" s="77"/>
      <c r="C56" s="77"/>
      <c r="D56" s="77"/>
      <c r="E56" s="77"/>
      <c r="F56" s="77"/>
      <c r="G56" s="77"/>
      <c r="H56" s="77"/>
      <c r="I56" s="77"/>
      <c r="J56" s="77"/>
      <c r="K56" s="77"/>
    </row>
    <row r="57" spans="2:11">
      <c r="B57" s="77"/>
      <c r="C57" s="77"/>
      <c r="D57" s="77"/>
      <c r="E57" s="77"/>
      <c r="F57" s="77"/>
      <c r="G57" s="77"/>
      <c r="H57" s="77"/>
      <c r="I57" s="77"/>
      <c r="J57" s="77"/>
      <c r="K57" s="77"/>
    </row>
    <row r="58" spans="2:11">
      <c r="B58" s="77"/>
      <c r="C58" s="77"/>
      <c r="D58" s="77"/>
      <c r="E58" s="77"/>
      <c r="F58" s="77"/>
      <c r="G58" s="77"/>
      <c r="H58" s="77"/>
      <c r="I58" s="77"/>
      <c r="J58" s="77"/>
      <c r="K58" s="77"/>
    </row>
    <row r="59" spans="2:11">
      <c r="B59" s="77"/>
      <c r="C59" s="77"/>
      <c r="D59" s="77"/>
      <c r="E59" s="77"/>
      <c r="F59" s="77"/>
      <c r="G59" s="77"/>
      <c r="H59" s="77"/>
      <c r="I59" s="77"/>
      <c r="J59" s="77"/>
      <c r="K59" s="77"/>
    </row>
    <row r="60" spans="2:11">
      <c r="B60" s="77"/>
      <c r="C60" s="77"/>
      <c r="D60" s="77"/>
      <c r="E60" s="77"/>
      <c r="F60" s="77"/>
      <c r="G60" s="77"/>
      <c r="H60" s="77"/>
      <c r="I60" s="77"/>
      <c r="J60" s="77"/>
      <c r="K60" s="77"/>
    </row>
    <row r="61" spans="2:11">
      <c r="B61" s="77"/>
      <c r="C61" s="77"/>
      <c r="D61" s="77"/>
      <c r="E61" s="77"/>
      <c r="F61" s="77"/>
      <c r="G61" s="77"/>
      <c r="H61" s="77"/>
      <c r="I61" s="77"/>
      <c r="J61" s="77"/>
      <c r="K61" s="77"/>
    </row>
    <row r="62" spans="2:11">
      <c r="B62" s="77"/>
      <c r="C62" s="77"/>
      <c r="D62" s="77"/>
      <c r="E62" s="77"/>
      <c r="F62" s="77"/>
      <c r="G62" s="77"/>
      <c r="H62" s="77"/>
      <c r="I62" s="77"/>
      <c r="J62" s="77"/>
      <c r="K62" s="77"/>
    </row>
    <row r="63" spans="2:11">
      <c r="B63" s="77"/>
      <c r="C63" s="77"/>
      <c r="D63" s="77"/>
      <c r="E63" s="77"/>
      <c r="F63" s="77"/>
      <c r="G63" s="77"/>
      <c r="H63" s="77"/>
      <c r="I63" s="77"/>
      <c r="J63" s="77"/>
      <c r="K63" s="77"/>
    </row>
    <row r="64" spans="2:11">
      <c r="B64" s="77"/>
      <c r="C64" s="77"/>
      <c r="D64" s="77"/>
      <c r="E64" s="77"/>
      <c r="F64" s="77"/>
      <c r="G64" s="77"/>
      <c r="H64" s="77"/>
      <c r="I64" s="77"/>
      <c r="J64" s="77"/>
      <c r="K64" s="77"/>
    </row>
    <row r="65" spans="2:11">
      <c r="B65" s="77"/>
      <c r="C65" s="77"/>
      <c r="D65" s="77"/>
      <c r="E65" s="77"/>
      <c r="F65" s="77"/>
      <c r="G65" s="77"/>
      <c r="H65" s="77"/>
      <c r="I65" s="77"/>
      <c r="J65" s="77"/>
      <c r="K65" s="77"/>
    </row>
    <row r="66" spans="2:11">
      <c r="B66" s="77"/>
      <c r="C66" s="77"/>
      <c r="D66" s="77"/>
      <c r="E66" s="77"/>
      <c r="F66" s="77"/>
      <c r="G66" s="77"/>
      <c r="H66" s="77"/>
      <c r="I66" s="77"/>
      <c r="J66" s="77"/>
      <c r="K66" s="77"/>
    </row>
    <row r="67" spans="2:11">
      <c r="B67" s="77"/>
      <c r="C67" s="77"/>
      <c r="D67" s="77"/>
      <c r="E67" s="77"/>
      <c r="F67" s="77"/>
      <c r="G67" s="77"/>
      <c r="H67" s="77"/>
      <c r="I67" s="77"/>
      <c r="J67" s="77"/>
      <c r="K67" s="77"/>
    </row>
    <row r="68" spans="2:11">
      <c r="B68" s="77"/>
      <c r="C68" s="77"/>
      <c r="D68" s="77"/>
      <c r="E68" s="77"/>
      <c r="F68" s="77"/>
      <c r="G68" s="77"/>
      <c r="H68" s="77"/>
      <c r="I68" s="77"/>
      <c r="J68" s="77"/>
      <c r="K68" s="77"/>
    </row>
    <row r="69" spans="2:11">
      <c r="B69" s="77"/>
      <c r="C69" s="77"/>
      <c r="D69" s="77"/>
      <c r="E69" s="77"/>
      <c r="F69" s="77"/>
      <c r="G69" s="77"/>
      <c r="H69" s="77"/>
      <c r="I69" s="77"/>
      <c r="J69" s="77"/>
      <c r="K69" s="77"/>
    </row>
    <row r="70" spans="2:11">
      <c r="B70" s="77"/>
      <c r="C70" s="77"/>
      <c r="D70" s="77"/>
      <c r="E70" s="77"/>
      <c r="F70" s="77"/>
      <c r="G70" s="77"/>
      <c r="H70" s="77"/>
      <c r="I70" s="77"/>
      <c r="J70" s="77"/>
      <c r="K70" s="77"/>
    </row>
    <row r="71" spans="2:11">
      <c r="B71" s="77"/>
      <c r="C71" s="77"/>
      <c r="D71" s="77"/>
      <c r="E71" s="77"/>
      <c r="F71" s="77"/>
      <c r="G71" s="77"/>
      <c r="H71" s="77"/>
      <c r="I71" s="77"/>
      <c r="J71" s="77"/>
      <c r="K71" s="77"/>
    </row>
    <row r="72" spans="2:11">
      <c r="B72" s="77"/>
      <c r="C72" s="77"/>
      <c r="D72" s="77"/>
      <c r="E72" s="77"/>
      <c r="F72" s="77"/>
      <c r="G72" s="77"/>
      <c r="H72" s="77"/>
      <c r="I72" s="77"/>
      <c r="J72" s="77"/>
      <c r="K72" s="77"/>
    </row>
    <row r="73" spans="2:11">
      <c r="B73" s="77"/>
      <c r="C73" s="77"/>
      <c r="D73" s="77"/>
      <c r="E73" s="77"/>
      <c r="F73" s="77"/>
      <c r="G73" s="77"/>
      <c r="H73" s="77"/>
      <c r="I73" s="77"/>
      <c r="J73" s="77"/>
      <c r="K73" s="77"/>
    </row>
    <row r="74" spans="2:11">
      <c r="B74" s="77"/>
      <c r="C74" s="77"/>
      <c r="D74" s="77"/>
      <c r="E74" s="77"/>
      <c r="F74" s="77"/>
      <c r="G74" s="77"/>
      <c r="H74" s="77"/>
      <c r="I74" s="77"/>
      <c r="J74" s="77"/>
      <c r="K74" s="77"/>
    </row>
    <row r="75" spans="2:11">
      <c r="B75" s="77"/>
      <c r="C75" s="77"/>
      <c r="D75" s="77"/>
      <c r="E75" s="77"/>
      <c r="F75" s="77"/>
      <c r="G75" s="77"/>
      <c r="H75" s="77"/>
      <c r="I75" s="77"/>
      <c r="J75" s="77"/>
      <c r="K75" s="77"/>
    </row>
    <row r="76" spans="2:11">
      <c r="B76" s="77"/>
      <c r="C76" s="77"/>
      <c r="D76" s="77"/>
      <c r="E76" s="77"/>
      <c r="F76" s="77"/>
      <c r="G76" s="77"/>
      <c r="H76" s="77"/>
      <c r="I76" s="77"/>
      <c r="J76" s="77"/>
      <c r="K76" s="77"/>
    </row>
    <row r="77" spans="2:11">
      <c r="B77" s="77"/>
      <c r="C77" s="77"/>
      <c r="D77" s="77"/>
      <c r="E77" s="77"/>
      <c r="F77" s="77"/>
      <c r="G77" s="77"/>
      <c r="H77" s="77"/>
      <c r="I77" s="77"/>
      <c r="J77" s="77"/>
      <c r="K77" s="77"/>
    </row>
    <row r="78" spans="2:11">
      <c r="B78" s="77"/>
      <c r="C78" s="77"/>
      <c r="D78" s="77"/>
      <c r="E78" s="77"/>
      <c r="F78" s="77"/>
      <c r="G78" s="77"/>
      <c r="H78" s="77"/>
      <c r="I78" s="77"/>
      <c r="J78" s="77"/>
      <c r="K78" s="77"/>
    </row>
    <row r="79" spans="2:11">
      <c r="B79" s="77"/>
      <c r="C79" s="77"/>
      <c r="D79" s="77"/>
      <c r="E79" s="77"/>
      <c r="F79" s="77"/>
      <c r="G79" s="77"/>
      <c r="H79" s="77"/>
      <c r="I79" s="77"/>
      <c r="J79" s="77"/>
      <c r="K79" s="77"/>
    </row>
    <row r="80" spans="2:11">
      <c r="B80" s="77"/>
      <c r="C80" s="77"/>
      <c r="D80" s="77"/>
      <c r="E80" s="77"/>
      <c r="F80" s="77"/>
      <c r="G80" s="77"/>
      <c r="H80" s="77"/>
      <c r="I80" s="77"/>
      <c r="J80" s="77"/>
      <c r="K80" s="77"/>
    </row>
    <row r="81" spans="2:11">
      <c r="B81" s="77"/>
      <c r="C81" s="77"/>
      <c r="D81" s="77"/>
      <c r="E81" s="77"/>
      <c r="F81" s="77"/>
      <c r="G81" s="77"/>
      <c r="H81" s="77"/>
      <c r="I81" s="77"/>
      <c r="J81" s="77"/>
      <c r="K81" s="77"/>
    </row>
    <row r="82" spans="2:11">
      <c r="B82" s="77"/>
      <c r="C82" s="77"/>
      <c r="D82" s="77"/>
      <c r="E82" s="77"/>
      <c r="F82" s="77"/>
      <c r="G82" s="77"/>
      <c r="H82" s="77"/>
      <c r="I82" s="77"/>
      <c r="J82" s="77"/>
      <c r="K82" s="77"/>
    </row>
    <row r="83" spans="2:11">
      <c r="B83" s="77"/>
      <c r="C83" s="77"/>
      <c r="D83" s="77"/>
      <c r="E83" s="77"/>
      <c r="F83" s="77"/>
      <c r="G83" s="77"/>
      <c r="H83" s="77"/>
      <c r="I83" s="77"/>
      <c r="J83" s="77"/>
      <c r="K83" s="77"/>
    </row>
    <row r="84" spans="2:11">
      <c r="B84" s="77"/>
      <c r="C84" s="77"/>
      <c r="D84" s="77"/>
      <c r="E84" s="77"/>
      <c r="F84" s="77"/>
      <c r="G84" s="77"/>
      <c r="H84" s="77"/>
      <c r="I84" s="77"/>
      <c r="J84" s="77"/>
      <c r="K84" s="77"/>
    </row>
    <row r="85" spans="2:11">
      <c r="B85" s="77"/>
      <c r="C85" s="77"/>
      <c r="D85" s="77"/>
      <c r="E85" s="77"/>
      <c r="F85" s="77"/>
      <c r="G85" s="77"/>
      <c r="H85" s="77"/>
      <c r="I85" s="77"/>
      <c r="J85" s="77"/>
      <c r="K85" s="77"/>
    </row>
    <row r="86" spans="2:11">
      <c r="B86" s="77"/>
      <c r="C86" s="77"/>
      <c r="D86" s="77"/>
      <c r="E86" s="77"/>
      <c r="F86" s="77"/>
      <c r="G86" s="77"/>
      <c r="H86" s="77"/>
      <c r="I86" s="77"/>
      <c r="J86" s="77"/>
      <c r="K86" s="77"/>
    </row>
    <row r="87" spans="2:11">
      <c r="B87" s="77"/>
      <c r="C87" s="77"/>
      <c r="D87" s="77"/>
      <c r="E87" s="77"/>
      <c r="F87" s="77"/>
      <c r="G87" s="77"/>
      <c r="H87" s="77"/>
      <c r="I87" s="77"/>
      <c r="J87" s="77"/>
      <c r="K87" s="77"/>
    </row>
    <row r="88" spans="2:11">
      <c r="B88" s="77"/>
      <c r="C88" s="77"/>
      <c r="D88" s="77"/>
      <c r="E88" s="77"/>
      <c r="F88" s="77"/>
      <c r="G88" s="77"/>
      <c r="H88" s="77"/>
      <c r="I88" s="77"/>
      <c r="J88" s="77"/>
      <c r="K88" s="77"/>
    </row>
    <row r="89" spans="2:11">
      <c r="B89" s="77"/>
      <c r="C89" s="77"/>
      <c r="D89" s="77"/>
      <c r="E89" s="77"/>
      <c r="F89" s="77"/>
      <c r="G89" s="77"/>
      <c r="H89" s="77"/>
      <c r="I89" s="77"/>
      <c r="J89" s="77"/>
      <c r="K89" s="77"/>
    </row>
    <row r="90" spans="2:11">
      <c r="B90" s="77"/>
      <c r="C90" s="77"/>
      <c r="D90" s="77"/>
      <c r="E90" s="77"/>
      <c r="F90" s="77"/>
      <c r="G90" s="77"/>
      <c r="H90" s="77"/>
      <c r="I90" s="77"/>
      <c r="J90" s="77"/>
      <c r="K90" s="77"/>
    </row>
    <row r="91" spans="2:11">
      <c r="B91" s="77"/>
      <c r="C91" s="77"/>
      <c r="D91" s="77"/>
      <c r="E91" s="77"/>
      <c r="F91" s="77"/>
      <c r="G91" s="77"/>
      <c r="H91" s="77"/>
      <c r="I91" s="77"/>
      <c r="J91" s="77"/>
      <c r="K91" s="77"/>
    </row>
    <row r="92" spans="2:11">
      <c r="B92" s="77"/>
      <c r="C92" s="77"/>
      <c r="D92" s="77"/>
      <c r="E92" s="77"/>
      <c r="F92" s="77"/>
      <c r="G92" s="77"/>
      <c r="H92" s="77"/>
      <c r="I92" s="77"/>
      <c r="J92" s="77"/>
      <c r="K92" s="77"/>
    </row>
    <row r="93" spans="2:11">
      <c r="B93" s="77"/>
      <c r="C93" s="77"/>
      <c r="D93" s="77"/>
      <c r="E93" s="77"/>
      <c r="F93" s="77"/>
      <c r="G93" s="77"/>
      <c r="H93" s="77"/>
      <c r="I93" s="77"/>
      <c r="J93" s="77"/>
      <c r="K93" s="77"/>
    </row>
    <row r="94" spans="2:11">
      <c r="B94" s="77"/>
      <c r="C94" s="77"/>
      <c r="D94" s="77"/>
      <c r="E94" s="77"/>
      <c r="F94" s="77"/>
      <c r="G94" s="77"/>
      <c r="H94" s="77"/>
      <c r="I94" s="77"/>
      <c r="J94" s="77"/>
      <c r="K94" s="77"/>
    </row>
    <row r="95" spans="2:11">
      <c r="B95" s="77"/>
      <c r="C95" s="77"/>
      <c r="D95" s="77"/>
      <c r="E95" s="77"/>
      <c r="F95" s="77"/>
      <c r="G95" s="77"/>
      <c r="H95" s="77"/>
      <c r="I95" s="77"/>
      <c r="J95" s="77"/>
      <c r="K95" s="77"/>
    </row>
    <row r="96" spans="2:11">
      <c r="B96" s="77"/>
      <c r="C96" s="77"/>
      <c r="D96" s="77"/>
      <c r="E96" s="77"/>
      <c r="F96" s="77"/>
      <c r="G96" s="77"/>
      <c r="H96" s="77"/>
      <c r="I96" s="77"/>
      <c r="J96" s="77"/>
      <c r="K96" s="77"/>
    </row>
    <row r="97" spans="2:11">
      <c r="B97" s="77"/>
      <c r="C97" s="77"/>
      <c r="D97" s="77"/>
      <c r="E97" s="77"/>
      <c r="F97" s="77"/>
      <c r="G97" s="77"/>
      <c r="H97" s="77"/>
      <c r="I97" s="77"/>
      <c r="J97" s="77"/>
      <c r="K97" s="77"/>
    </row>
    <row r="98" spans="2:11">
      <c r="B98" s="77"/>
      <c r="C98" s="77"/>
      <c r="D98" s="77"/>
      <c r="E98" s="77"/>
      <c r="F98" s="77"/>
      <c r="G98" s="77"/>
      <c r="H98" s="77"/>
      <c r="I98" s="77"/>
      <c r="J98" s="77"/>
      <c r="K98" s="77"/>
    </row>
    <row r="99" spans="2:11">
      <c r="B99" s="77"/>
      <c r="C99" s="77"/>
      <c r="D99" s="77"/>
      <c r="E99" s="77"/>
      <c r="F99" s="77"/>
      <c r="G99" s="77"/>
      <c r="H99" s="77"/>
      <c r="I99" s="77"/>
      <c r="J99" s="77"/>
      <c r="K99" s="77"/>
    </row>
    <row r="100" spans="2:11">
      <c r="B100" s="77"/>
      <c r="C100" s="77"/>
      <c r="D100" s="77"/>
      <c r="E100" s="77"/>
      <c r="F100" s="77"/>
      <c r="G100" s="77"/>
      <c r="H100" s="77"/>
      <c r="I100" s="77"/>
      <c r="J100" s="77"/>
      <c r="K100" s="77"/>
    </row>
    <row r="101" spans="2:11">
      <c r="B101" s="77"/>
      <c r="C101" s="77"/>
      <c r="D101" s="77"/>
      <c r="E101" s="77"/>
      <c r="F101" s="77"/>
      <c r="G101" s="77"/>
      <c r="H101" s="77"/>
      <c r="I101" s="77"/>
      <c r="J101" s="77"/>
      <c r="K101" s="77"/>
    </row>
    <row r="102" spans="2:11">
      <c r="B102" s="77"/>
      <c r="C102" s="77"/>
      <c r="D102" s="77"/>
      <c r="E102" s="77"/>
      <c r="F102" s="77"/>
      <c r="G102" s="77"/>
      <c r="H102" s="77"/>
      <c r="I102" s="77"/>
      <c r="J102" s="77"/>
      <c r="K102" s="77"/>
    </row>
    <row r="103" spans="2:11">
      <c r="B103" s="77"/>
      <c r="C103" s="77"/>
      <c r="D103" s="77"/>
      <c r="E103" s="77"/>
      <c r="F103" s="77"/>
      <c r="G103" s="77"/>
      <c r="H103" s="77"/>
      <c r="I103" s="77"/>
      <c r="J103" s="77"/>
      <c r="K103" s="77"/>
    </row>
    <row r="104" spans="2:11">
      <c r="B104" s="77"/>
      <c r="C104" s="77"/>
      <c r="D104" s="77"/>
      <c r="E104" s="77"/>
      <c r="F104" s="77"/>
      <c r="G104" s="77"/>
      <c r="H104" s="77"/>
      <c r="I104" s="77"/>
      <c r="J104" s="77"/>
      <c r="K104" s="77"/>
    </row>
    <row r="105" spans="2:11">
      <c r="B105" s="77"/>
      <c r="C105" s="77"/>
      <c r="D105" s="77"/>
      <c r="E105" s="77"/>
      <c r="F105" s="77"/>
      <c r="G105" s="77"/>
      <c r="H105" s="77"/>
      <c r="I105" s="77"/>
      <c r="J105" s="77"/>
      <c r="K105" s="77"/>
    </row>
    <row r="106" spans="2:11">
      <c r="B106" s="77"/>
      <c r="C106" s="77"/>
      <c r="D106" s="77"/>
      <c r="E106" s="77"/>
      <c r="F106" s="77"/>
      <c r="G106" s="77"/>
      <c r="H106" s="77"/>
      <c r="I106" s="77"/>
      <c r="J106" s="77"/>
      <c r="K106" s="77"/>
    </row>
    <row r="107" spans="2:11">
      <c r="B107" s="77"/>
      <c r="C107" s="77"/>
      <c r="D107" s="77"/>
      <c r="E107" s="77"/>
      <c r="F107" s="77"/>
      <c r="G107" s="77"/>
      <c r="H107" s="77"/>
      <c r="I107" s="77"/>
      <c r="J107" s="77"/>
      <c r="K107" s="77"/>
    </row>
    <row r="108" spans="2:11">
      <c r="B108" s="77"/>
      <c r="C108" s="77"/>
      <c r="D108" s="77"/>
      <c r="E108" s="77"/>
      <c r="F108" s="77"/>
      <c r="G108" s="77"/>
      <c r="H108" s="77"/>
      <c r="I108" s="77"/>
      <c r="J108" s="77"/>
      <c r="K108" s="77"/>
    </row>
    <row r="109" spans="2:11">
      <c r="B109" s="77"/>
      <c r="C109" s="77"/>
      <c r="D109" s="77"/>
      <c r="E109" s="77"/>
      <c r="F109" s="77"/>
      <c r="G109" s="77"/>
      <c r="H109" s="77"/>
      <c r="I109" s="77"/>
      <c r="J109" s="77"/>
      <c r="K109" s="77"/>
    </row>
    <row r="110" spans="2:11">
      <c r="B110" s="77"/>
      <c r="C110" s="77"/>
      <c r="D110" s="77"/>
      <c r="E110" s="77"/>
      <c r="F110" s="77"/>
      <c r="G110" s="77"/>
      <c r="H110" s="77"/>
      <c r="I110" s="77"/>
      <c r="J110" s="77"/>
      <c r="K110" s="77"/>
    </row>
    <row r="111" spans="2:11">
      <c r="C111" s="3"/>
      <c r="D111" s="3"/>
      <c r="E111" s="3"/>
      <c r="F111" s="3"/>
      <c r="G111" s="3"/>
      <c r="H111" s="3"/>
    </row>
    <row r="112" spans="2:11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sheetProtection sheet="1" objects="1" scenarios="1"/>
  <mergeCells count="2">
    <mergeCell ref="B6:K6"/>
    <mergeCell ref="B7:K7"/>
  </mergeCells>
  <phoneticPr fontId="5" type="noConversion"/>
  <dataValidations count="1">
    <dataValidation allowBlank="1" showInputMessage="1" showErrorMessage="1" sqref="C5:C1048576 A1:B1048576 D1:XFD17 D22:XFD1048576 D18:AF21 AH18:XFD21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B1:CC11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8554687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7" style="1" bestFit="1" customWidth="1"/>
    <col min="13" max="13" width="6.42578125" style="1" bestFit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56" t="s">
        <v>182</v>
      </c>
      <c r="C1" s="76" t="s" vm="1">
        <v>250</v>
      </c>
    </row>
    <row r="2" spans="2:81">
      <c r="B2" s="56" t="s">
        <v>181</v>
      </c>
      <c r="C2" s="76" t="s">
        <v>251</v>
      </c>
    </row>
    <row r="3" spans="2:81">
      <c r="B3" s="56" t="s">
        <v>183</v>
      </c>
      <c r="C3" s="76" t="s">
        <v>252</v>
      </c>
      <c r="E3" s="2"/>
    </row>
    <row r="4" spans="2:81">
      <c r="B4" s="56" t="s">
        <v>184</v>
      </c>
      <c r="C4" s="76">
        <v>8602</v>
      </c>
    </row>
    <row r="6" spans="2:81" ht="26.25" customHeight="1">
      <c r="B6" s="184" t="s">
        <v>212</v>
      </c>
      <c r="C6" s="185"/>
      <c r="D6" s="185"/>
      <c r="E6" s="185"/>
      <c r="F6" s="185"/>
      <c r="G6" s="185"/>
      <c r="H6" s="185"/>
      <c r="I6" s="185"/>
      <c r="J6" s="185"/>
      <c r="K6" s="185"/>
      <c r="L6" s="185"/>
      <c r="M6" s="185"/>
      <c r="N6" s="185"/>
      <c r="O6" s="185"/>
      <c r="P6" s="185"/>
      <c r="Q6" s="186"/>
    </row>
    <row r="7" spans="2:81" ht="26.25" customHeight="1">
      <c r="B7" s="184" t="s">
        <v>98</v>
      </c>
      <c r="C7" s="185"/>
      <c r="D7" s="185"/>
      <c r="E7" s="185"/>
      <c r="F7" s="185"/>
      <c r="G7" s="185"/>
      <c r="H7" s="185"/>
      <c r="I7" s="185"/>
      <c r="J7" s="185"/>
      <c r="K7" s="185"/>
      <c r="L7" s="185"/>
      <c r="M7" s="185"/>
      <c r="N7" s="185"/>
      <c r="O7" s="185"/>
      <c r="P7" s="185"/>
      <c r="Q7" s="186"/>
    </row>
    <row r="8" spans="2:81" s="3" customFormat="1" ht="47.25">
      <c r="B8" s="22" t="s">
        <v>119</v>
      </c>
      <c r="C8" s="30" t="s">
        <v>46</v>
      </c>
      <c r="D8" s="13" t="s">
        <v>51</v>
      </c>
      <c r="E8" s="30" t="s">
        <v>15</v>
      </c>
      <c r="F8" s="30" t="s">
        <v>65</v>
      </c>
      <c r="G8" s="30" t="s">
        <v>105</v>
      </c>
      <c r="H8" s="30" t="s">
        <v>18</v>
      </c>
      <c r="I8" s="30" t="s">
        <v>104</v>
      </c>
      <c r="J8" s="30" t="s">
        <v>17</v>
      </c>
      <c r="K8" s="30" t="s">
        <v>19</v>
      </c>
      <c r="L8" s="30" t="s">
        <v>236</v>
      </c>
      <c r="M8" s="30" t="s">
        <v>235</v>
      </c>
      <c r="N8" s="30" t="s">
        <v>62</v>
      </c>
      <c r="O8" s="30" t="s">
        <v>59</v>
      </c>
      <c r="P8" s="30" t="s">
        <v>185</v>
      </c>
      <c r="Q8" s="31" t="s">
        <v>187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5"/>
      <c r="C9" s="16"/>
      <c r="D9" s="16"/>
      <c r="E9" s="32"/>
      <c r="F9" s="32"/>
      <c r="G9" s="32" t="s">
        <v>22</v>
      </c>
      <c r="H9" s="32" t="s">
        <v>21</v>
      </c>
      <c r="I9" s="32"/>
      <c r="J9" s="32" t="s">
        <v>20</v>
      </c>
      <c r="K9" s="32" t="s">
        <v>20</v>
      </c>
      <c r="L9" s="32" t="s">
        <v>245</v>
      </c>
      <c r="M9" s="32"/>
      <c r="N9" s="32" t="s">
        <v>239</v>
      </c>
      <c r="O9" s="32" t="s">
        <v>20</v>
      </c>
      <c r="P9" s="32" t="s">
        <v>20</v>
      </c>
      <c r="Q9" s="33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19" t="s">
        <v>13</v>
      </c>
      <c r="P10" s="19" t="s">
        <v>14</v>
      </c>
      <c r="Q10" s="20" t="s">
        <v>116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77"/>
      <c r="C11" s="77"/>
      <c r="D11" s="77"/>
      <c r="E11" s="77"/>
      <c r="F11" s="77"/>
      <c r="G11" s="77"/>
      <c r="H11" s="77"/>
      <c r="I11" s="77"/>
      <c r="J11" s="77"/>
      <c r="K11" s="77"/>
      <c r="L11" s="77"/>
      <c r="M11" s="77"/>
      <c r="N11" s="77"/>
      <c r="O11" s="77"/>
      <c r="P11" s="77"/>
      <c r="Q11" s="77"/>
      <c r="R11" s="1"/>
      <c r="S11" s="1"/>
      <c r="T11" s="1"/>
      <c r="U11" s="1"/>
      <c r="V11" s="1"/>
      <c r="W11" s="1"/>
      <c r="X11" s="1"/>
      <c r="CC11" s="1"/>
    </row>
    <row r="12" spans="2:81" ht="21.75" customHeight="1">
      <c r="B12" s="91" t="s">
        <v>249</v>
      </c>
      <c r="C12" s="77"/>
      <c r="D12" s="77"/>
      <c r="E12" s="77"/>
      <c r="F12" s="77"/>
      <c r="G12" s="77"/>
      <c r="H12" s="77"/>
      <c r="I12" s="77"/>
      <c r="J12" s="77"/>
      <c r="K12" s="77"/>
      <c r="L12" s="77"/>
      <c r="M12" s="77"/>
      <c r="N12" s="77"/>
      <c r="O12" s="77"/>
      <c r="P12" s="77"/>
      <c r="Q12" s="77"/>
    </row>
    <row r="13" spans="2:81">
      <c r="B13" s="91" t="s">
        <v>115</v>
      </c>
      <c r="C13" s="77"/>
      <c r="D13" s="77"/>
      <c r="E13" s="77"/>
      <c r="F13" s="77"/>
      <c r="G13" s="77"/>
      <c r="H13" s="77"/>
      <c r="I13" s="77"/>
      <c r="J13" s="77"/>
      <c r="K13" s="77"/>
      <c r="L13" s="77"/>
      <c r="M13" s="77"/>
      <c r="N13" s="77"/>
      <c r="O13" s="77"/>
      <c r="P13" s="77"/>
      <c r="Q13" s="77"/>
    </row>
    <row r="14" spans="2:81">
      <c r="B14" s="91" t="s">
        <v>234</v>
      </c>
      <c r="C14" s="77"/>
      <c r="D14" s="77"/>
      <c r="E14" s="77"/>
      <c r="F14" s="77"/>
      <c r="G14" s="77"/>
      <c r="H14" s="77"/>
      <c r="I14" s="77"/>
      <c r="J14" s="77"/>
      <c r="K14" s="77"/>
      <c r="L14" s="77"/>
      <c r="M14" s="77"/>
      <c r="N14" s="77"/>
      <c r="O14" s="77"/>
      <c r="P14" s="77"/>
      <c r="Q14" s="77"/>
    </row>
    <row r="15" spans="2:81">
      <c r="B15" s="91" t="s">
        <v>244</v>
      </c>
      <c r="C15" s="77"/>
      <c r="D15" s="77"/>
      <c r="E15" s="77"/>
      <c r="F15" s="77"/>
      <c r="G15" s="77"/>
      <c r="H15" s="77"/>
      <c r="I15" s="77"/>
      <c r="J15" s="77"/>
      <c r="K15" s="77"/>
      <c r="L15" s="77"/>
      <c r="M15" s="77"/>
      <c r="N15" s="77"/>
      <c r="O15" s="77"/>
      <c r="P15" s="77"/>
      <c r="Q15" s="77"/>
    </row>
    <row r="16" spans="2:81">
      <c r="B16" s="77"/>
      <c r="C16" s="77"/>
      <c r="D16" s="77"/>
      <c r="E16" s="77"/>
      <c r="F16" s="77"/>
      <c r="G16" s="77"/>
      <c r="H16" s="77"/>
      <c r="I16" s="77"/>
      <c r="J16" s="77"/>
      <c r="K16" s="77"/>
      <c r="L16" s="77"/>
      <c r="M16" s="77"/>
      <c r="N16" s="77"/>
      <c r="O16" s="77"/>
      <c r="P16" s="77"/>
      <c r="Q16" s="77"/>
    </row>
    <row r="17" spans="2:17">
      <c r="B17" s="77"/>
      <c r="C17" s="77"/>
      <c r="D17" s="77"/>
      <c r="E17" s="77"/>
      <c r="F17" s="77"/>
      <c r="G17" s="77"/>
      <c r="H17" s="77"/>
      <c r="I17" s="77"/>
      <c r="J17" s="77"/>
      <c r="K17" s="77"/>
      <c r="L17" s="77"/>
      <c r="M17" s="77"/>
      <c r="N17" s="77"/>
      <c r="O17" s="77"/>
      <c r="P17" s="77"/>
      <c r="Q17" s="77"/>
    </row>
    <row r="18" spans="2:17">
      <c r="B18" s="77"/>
      <c r="C18" s="77"/>
      <c r="D18" s="77"/>
      <c r="E18" s="77"/>
      <c r="F18" s="77"/>
      <c r="G18" s="77"/>
      <c r="H18" s="77"/>
      <c r="I18" s="77"/>
      <c r="J18" s="77"/>
      <c r="K18" s="77"/>
      <c r="L18" s="77"/>
      <c r="M18" s="77"/>
      <c r="N18" s="77"/>
      <c r="O18" s="77"/>
      <c r="P18" s="77"/>
      <c r="Q18" s="77"/>
    </row>
    <row r="19" spans="2:17">
      <c r="B19" s="77"/>
      <c r="C19" s="77"/>
      <c r="D19" s="77"/>
      <c r="E19" s="77"/>
      <c r="F19" s="77"/>
      <c r="G19" s="77"/>
      <c r="H19" s="77"/>
      <c r="I19" s="77"/>
      <c r="J19" s="77"/>
      <c r="K19" s="77"/>
      <c r="L19" s="77"/>
      <c r="M19" s="77"/>
      <c r="N19" s="77"/>
      <c r="O19" s="77"/>
      <c r="P19" s="77"/>
      <c r="Q19" s="77"/>
    </row>
    <row r="20" spans="2:17">
      <c r="B20" s="77"/>
      <c r="C20" s="77"/>
      <c r="D20" s="77"/>
      <c r="E20" s="77"/>
      <c r="F20" s="77"/>
      <c r="G20" s="77"/>
      <c r="H20" s="77"/>
      <c r="I20" s="77"/>
      <c r="J20" s="77"/>
      <c r="K20" s="77"/>
      <c r="L20" s="77"/>
      <c r="M20" s="77"/>
      <c r="N20" s="77"/>
      <c r="O20" s="77"/>
      <c r="P20" s="77"/>
      <c r="Q20" s="77"/>
    </row>
    <row r="21" spans="2:17">
      <c r="B21" s="77"/>
      <c r="C21" s="77"/>
      <c r="D21" s="77"/>
      <c r="E21" s="77"/>
      <c r="F21" s="77"/>
      <c r="G21" s="77"/>
      <c r="H21" s="77"/>
      <c r="I21" s="77"/>
      <c r="J21" s="77"/>
      <c r="K21" s="77"/>
      <c r="L21" s="77"/>
      <c r="M21" s="77"/>
      <c r="N21" s="77"/>
      <c r="O21" s="77"/>
      <c r="P21" s="77"/>
      <c r="Q21" s="77"/>
    </row>
    <row r="22" spans="2:17">
      <c r="B22" s="77"/>
      <c r="C22" s="77"/>
      <c r="D22" s="77"/>
      <c r="E22" s="77"/>
      <c r="F22" s="77"/>
      <c r="G22" s="77"/>
      <c r="H22" s="77"/>
      <c r="I22" s="77"/>
      <c r="J22" s="77"/>
      <c r="K22" s="77"/>
      <c r="L22" s="77"/>
      <c r="M22" s="77"/>
      <c r="N22" s="77"/>
      <c r="O22" s="77"/>
      <c r="P22" s="77"/>
      <c r="Q22" s="77"/>
    </row>
    <row r="23" spans="2:17">
      <c r="B23" s="77"/>
      <c r="C23" s="77"/>
      <c r="D23" s="77"/>
      <c r="E23" s="77"/>
      <c r="F23" s="77"/>
      <c r="G23" s="77"/>
      <c r="H23" s="77"/>
      <c r="I23" s="77"/>
      <c r="J23" s="77"/>
      <c r="K23" s="77"/>
      <c r="L23" s="77"/>
      <c r="M23" s="77"/>
      <c r="N23" s="77"/>
      <c r="O23" s="77"/>
      <c r="P23" s="77"/>
      <c r="Q23" s="77"/>
    </row>
    <row r="24" spans="2:17">
      <c r="B24" s="77"/>
      <c r="C24" s="77"/>
      <c r="D24" s="77"/>
      <c r="E24" s="77"/>
      <c r="F24" s="77"/>
      <c r="G24" s="77"/>
      <c r="H24" s="77"/>
      <c r="I24" s="77"/>
      <c r="J24" s="77"/>
      <c r="K24" s="77"/>
      <c r="L24" s="77"/>
      <c r="M24" s="77"/>
      <c r="N24" s="77"/>
      <c r="O24" s="77"/>
      <c r="P24" s="77"/>
      <c r="Q24" s="77"/>
    </row>
    <row r="25" spans="2:17">
      <c r="B25" s="77"/>
      <c r="C25" s="77"/>
      <c r="D25" s="77"/>
      <c r="E25" s="77"/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7"/>
      <c r="Q25" s="77"/>
    </row>
    <row r="26" spans="2:17">
      <c r="B26" s="77"/>
      <c r="C26" s="77"/>
      <c r="D26" s="77"/>
      <c r="E26" s="77"/>
      <c r="F26" s="77"/>
      <c r="G26" s="77"/>
      <c r="H26" s="77"/>
      <c r="I26" s="77"/>
      <c r="J26" s="77"/>
      <c r="K26" s="77"/>
      <c r="L26" s="77"/>
      <c r="M26" s="77"/>
      <c r="N26" s="77"/>
      <c r="O26" s="77"/>
      <c r="P26" s="77"/>
      <c r="Q26" s="77"/>
    </row>
    <row r="27" spans="2:17">
      <c r="B27" s="77"/>
      <c r="C27" s="77"/>
      <c r="D27" s="77"/>
      <c r="E27" s="77"/>
      <c r="F27" s="77"/>
      <c r="G27" s="77"/>
      <c r="H27" s="77"/>
      <c r="I27" s="77"/>
      <c r="J27" s="77"/>
      <c r="K27" s="77"/>
      <c r="L27" s="77"/>
      <c r="M27" s="77"/>
      <c r="N27" s="77"/>
      <c r="O27" s="77"/>
      <c r="P27" s="77"/>
      <c r="Q27" s="77"/>
    </row>
    <row r="28" spans="2:17">
      <c r="B28" s="77"/>
      <c r="C28" s="77"/>
      <c r="D28" s="77"/>
      <c r="E28" s="77"/>
      <c r="F28" s="77"/>
      <c r="G28" s="77"/>
      <c r="H28" s="77"/>
      <c r="I28" s="77"/>
      <c r="J28" s="77"/>
      <c r="K28" s="77"/>
      <c r="L28" s="77"/>
      <c r="M28" s="77"/>
      <c r="N28" s="77"/>
      <c r="O28" s="77"/>
      <c r="P28" s="77"/>
      <c r="Q28" s="77"/>
    </row>
    <row r="29" spans="2:17">
      <c r="B29" s="77"/>
      <c r="C29" s="77"/>
      <c r="D29" s="77"/>
      <c r="E29" s="77"/>
      <c r="F29" s="77"/>
      <c r="G29" s="77"/>
      <c r="H29" s="77"/>
      <c r="I29" s="77"/>
      <c r="J29" s="77"/>
      <c r="K29" s="77"/>
      <c r="L29" s="77"/>
      <c r="M29" s="77"/>
      <c r="N29" s="77"/>
      <c r="O29" s="77"/>
      <c r="P29" s="77"/>
      <c r="Q29" s="77"/>
    </row>
    <row r="30" spans="2:17">
      <c r="B30" s="77"/>
      <c r="C30" s="77"/>
      <c r="D30" s="77"/>
      <c r="E30" s="77"/>
      <c r="F30" s="77"/>
      <c r="G30" s="77"/>
      <c r="H30" s="77"/>
      <c r="I30" s="77"/>
      <c r="J30" s="77"/>
      <c r="K30" s="77"/>
      <c r="L30" s="77"/>
      <c r="M30" s="77"/>
      <c r="N30" s="77"/>
      <c r="O30" s="77"/>
      <c r="P30" s="77"/>
      <c r="Q30" s="77"/>
    </row>
    <row r="31" spans="2:17">
      <c r="B31" s="77"/>
      <c r="C31" s="77"/>
      <c r="D31" s="77"/>
      <c r="E31" s="77"/>
      <c r="F31" s="77"/>
      <c r="G31" s="77"/>
      <c r="H31" s="77"/>
      <c r="I31" s="77"/>
      <c r="J31" s="77"/>
      <c r="K31" s="77"/>
      <c r="L31" s="77"/>
      <c r="M31" s="77"/>
      <c r="N31" s="77"/>
      <c r="O31" s="77"/>
      <c r="P31" s="77"/>
      <c r="Q31" s="77"/>
    </row>
    <row r="32" spans="2:17">
      <c r="B32" s="77"/>
      <c r="C32" s="77"/>
      <c r="D32" s="77"/>
      <c r="E32" s="77"/>
      <c r="F32" s="77"/>
      <c r="G32" s="77"/>
      <c r="H32" s="77"/>
      <c r="I32" s="77"/>
      <c r="J32" s="77"/>
      <c r="K32" s="77"/>
      <c r="L32" s="77"/>
      <c r="M32" s="77"/>
      <c r="N32" s="77"/>
      <c r="O32" s="77"/>
      <c r="P32" s="77"/>
      <c r="Q32" s="77"/>
    </row>
    <row r="33" spans="2:17">
      <c r="B33" s="77"/>
      <c r="C33" s="77"/>
      <c r="D33" s="77"/>
      <c r="E33" s="77"/>
      <c r="F33" s="77"/>
      <c r="G33" s="77"/>
      <c r="H33" s="77"/>
      <c r="I33" s="77"/>
      <c r="J33" s="77"/>
      <c r="K33" s="77"/>
      <c r="L33" s="77"/>
      <c r="M33" s="77"/>
      <c r="N33" s="77"/>
      <c r="O33" s="77"/>
      <c r="P33" s="77"/>
      <c r="Q33" s="77"/>
    </row>
    <row r="34" spans="2:17">
      <c r="B34" s="77"/>
      <c r="C34" s="77"/>
      <c r="D34" s="77"/>
      <c r="E34" s="77"/>
      <c r="F34" s="77"/>
      <c r="G34" s="77"/>
      <c r="H34" s="77"/>
      <c r="I34" s="77"/>
      <c r="J34" s="77"/>
      <c r="K34" s="77"/>
      <c r="L34" s="77"/>
      <c r="M34" s="77"/>
      <c r="N34" s="77"/>
      <c r="O34" s="77"/>
      <c r="P34" s="77"/>
      <c r="Q34" s="77"/>
    </row>
    <row r="35" spans="2:17">
      <c r="B35" s="77"/>
      <c r="C35" s="77"/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77"/>
    </row>
    <row r="36" spans="2:17">
      <c r="B36" s="77"/>
      <c r="C36" s="77"/>
      <c r="D36" s="77"/>
      <c r="E36" s="77"/>
      <c r="F36" s="77"/>
      <c r="G36" s="77"/>
      <c r="H36" s="77"/>
      <c r="I36" s="77"/>
      <c r="J36" s="77"/>
      <c r="K36" s="77"/>
      <c r="L36" s="77"/>
      <c r="M36" s="77"/>
      <c r="N36" s="77"/>
      <c r="O36" s="77"/>
      <c r="P36" s="77"/>
      <c r="Q36" s="77"/>
    </row>
    <row r="37" spans="2:17">
      <c r="B37" s="77"/>
      <c r="C37" s="77"/>
      <c r="D37" s="77"/>
      <c r="E37" s="77"/>
      <c r="F37" s="77"/>
      <c r="G37" s="77"/>
      <c r="H37" s="77"/>
      <c r="I37" s="77"/>
      <c r="J37" s="77"/>
      <c r="K37" s="77"/>
      <c r="L37" s="77"/>
      <c r="M37" s="77"/>
      <c r="N37" s="77"/>
      <c r="O37" s="77"/>
      <c r="P37" s="77"/>
      <c r="Q37" s="77"/>
    </row>
    <row r="38" spans="2:17">
      <c r="B38" s="77"/>
      <c r="C38" s="77"/>
      <c r="D38" s="77"/>
      <c r="E38" s="77"/>
      <c r="F38" s="77"/>
      <c r="G38" s="77"/>
      <c r="H38" s="77"/>
      <c r="I38" s="77"/>
      <c r="J38" s="77"/>
      <c r="K38" s="77"/>
      <c r="L38" s="77"/>
      <c r="M38" s="77"/>
      <c r="N38" s="77"/>
      <c r="O38" s="77"/>
      <c r="P38" s="77"/>
      <c r="Q38" s="77"/>
    </row>
    <row r="39" spans="2:17">
      <c r="B39" s="77"/>
      <c r="C39" s="77"/>
      <c r="D39" s="77"/>
      <c r="E39" s="77"/>
      <c r="F39" s="77"/>
      <c r="G39" s="77"/>
      <c r="H39" s="77"/>
      <c r="I39" s="77"/>
      <c r="J39" s="77"/>
      <c r="K39" s="77"/>
      <c r="L39" s="77"/>
      <c r="M39" s="77"/>
      <c r="N39" s="77"/>
      <c r="O39" s="77"/>
      <c r="P39" s="77"/>
      <c r="Q39" s="77"/>
    </row>
    <row r="40" spans="2:17">
      <c r="B40" s="77"/>
      <c r="C40" s="77"/>
      <c r="D40" s="77"/>
      <c r="E40" s="77"/>
      <c r="F40" s="77"/>
      <c r="G40" s="77"/>
      <c r="H40" s="77"/>
      <c r="I40" s="77"/>
      <c r="J40" s="77"/>
      <c r="K40" s="77"/>
      <c r="L40" s="77"/>
      <c r="M40" s="77"/>
      <c r="N40" s="77"/>
      <c r="O40" s="77"/>
      <c r="P40" s="77"/>
      <c r="Q40" s="77"/>
    </row>
    <row r="41" spans="2:17">
      <c r="B41" s="77"/>
      <c r="C41" s="77"/>
      <c r="D41" s="77"/>
      <c r="E41" s="77"/>
      <c r="F41" s="77"/>
      <c r="G41" s="77"/>
      <c r="H41" s="77"/>
      <c r="I41" s="77"/>
      <c r="J41" s="77"/>
      <c r="K41" s="77"/>
      <c r="L41" s="77"/>
      <c r="M41" s="77"/>
      <c r="N41" s="77"/>
      <c r="O41" s="77"/>
      <c r="P41" s="77"/>
      <c r="Q41" s="77"/>
    </row>
    <row r="42" spans="2:17">
      <c r="B42" s="77"/>
      <c r="C42" s="77"/>
      <c r="D42" s="77"/>
      <c r="E42" s="77"/>
      <c r="F42" s="77"/>
      <c r="G42" s="77"/>
      <c r="H42" s="77"/>
      <c r="I42" s="77"/>
      <c r="J42" s="77"/>
      <c r="K42" s="77"/>
      <c r="L42" s="77"/>
      <c r="M42" s="77"/>
      <c r="N42" s="77"/>
      <c r="O42" s="77"/>
      <c r="P42" s="77"/>
      <c r="Q42" s="77"/>
    </row>
    <row r="43" spans="2:17">
      <c r="B43" s="77"/>
      <c r="C43" s="77"/>
      <c r="D43" s="77"/>
      <c r="E43" s="77"/>
      <c r="F43" s="77"/>
      <c r="G43" s="77"/>
      <c r="H43" s="77"/>
      <c r="I43" s="77"/>
      <c r="J43" s="77"/>
      <c r="K43" s="77"/>
      <c r="L43" s="77"/>
      <c r="M43" s="77"/>
      <c r="N43" s="77"/>
      <c r="O43" s="77"/>
      <c r="P43" s="77"/>
      <c r="Q43" s="77"/>
    </row>
    <row r="44" spans="2:17">
      <c r="B44" s="77"/>
      <c r="C44" s="77"/>
      <c r="D44" s="77"/>
      <c r="E44" s="77"/>
      <c r="F44" s="77"/>
      <c r="G44" s="77"/>
      <c r="H44" s="77"/>
      <c r="I44" s="77"/>
      <c r="J44" s="77"/>
      <c r="K44" s="77"/>
      <c r="L44" s="77"/>
      <c r="M44" s="77"/>
      <c r="N44" s="77"/>
      <c r="O44" s="77"/>
      <c r="P44" s="77"/>
      <c r="Q44" s="77"/>
    </row>
    <row r="45" spans="2:17">
      <c r="B45" s="77"/>
      <c r="C45" s="77"/>
      <c r="D45" s="77"/>
      <c r="E45" s="77"/>
      <c r="F45" s="77"/>
      <c r="G45" s="77"/>
      <c r="H45" s="77"/>
      <c r="I45" s="77"/>
      <c r="J45" s="77"/>
      <c r="K45" s="77"/>
      <c r="L45" s="77"/>
      <c r="M45" s="77"/>
      <c r="N45" s="77"/>
      <c r="O45" s="77"/>
      <c r="P45" s="77"/>
      <c r="Q45" s="77"/>
    </row>
    <row r="46" spans="2:17">
      <c r="B46" s="77"/>
      <c r="C46" s="77"/>
      <c r="D46" s="77"/>
      <c r="E46" s="77"/>
      <c r="F46" s="77"/>
      <c r="G46" s="77"/>
      <c r="H46" s="77"/>
      <c r="I46" s="77"/>
      <c r="J46" s="77"/>
      <c r="K46" s="77"/>
      <c r="L46" s="77"/>
      <c r="M46" s="77"/>
      <c r="N46" s="77"/>
      <c r="O46" s="77"/>
      <c r="P46" s="77"/>
      <c r="Q46" s="77"/>
    </row>
    <row r="47" spans="2:17">
      <c r="B47" s="77"/>
      <c r="C47" s="77"/>
      <c r="D47" s="77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  <c r="P47" s="77"/>
      <c r="Q47" s="77"/>
    </row>
    <row r="48" spans="2:17">
      <c r="B48" s="77"/>
      <c r="C48" s="77"/>
      <c r="D48" s="77"/>
      <c r="E48" s="77"/>
      <c r="F48" s="77"/>
      <c r="G48" s="77"/>
      <c r="H48" s="77"/>
      <c r="I48" s="77"/>
      <c r="J48" s="77"/>
      <c r="K48" s="77"/>
      <c r="L48" s="77"/>
      <c r="M48" s="77"/>
      <c r="N48" s="77"/>
      <c r="O48" s="77"/>
      <c r="P48" s="77"/>
      <c r="Q48" s="77"/>
    </row>
    <row r="49" spans="2:17">
      <c r="B49" s="77"/>
      <c r="C49" s="77"/>
      <c r="D49" s="77"/>
      <c r="E49" s="77"/>
      <c r="F49" s="77"/>
      <c r="G49" s="77"/>
      <c r="H49" s="77"/>
      <c r="I49" s="77"/>
      <c r="J49" s="77"/>
      <c r="K49" s="77"/>
      <c r="L49" s="77"/>
      <c r="M49" s="77"/>
      <c r="N49" s="77"/>
      <c r="O49" s="77"/>
      <c r="P49" s="77"/>
      <c r="Q49" s="77"/>
    </row>
    <row r="50" spans="2:17">
      <c r="B50" s="77"/>
      <c r="C50" s="77"/>
      <c r="D50" s="77"/>
      <c r="E50" s="77"/>
      <c r="F50" s="77"/>
      <c r="G50" s="77"/>
      <c r="H50" s="77"/>
      <c r="I50" s="77"/>
      <c r="J50" s="77"/>
      <c r="K50" s="77"/>
      <c r="L50" s="77"/>
      <c r="M50" s="77"/>
      <c r="N50" s="77"/>
      <c r="O50" s="77"/>
      <c r="P50" s="77"/>
      <c r="Q50" s="77"/>
    </row>
    <row r="51" spans="2:17">
      <c r="B51" s="77"/>
      <c r="C51" s="77"/>
      <c r="D51" s="77"/>
      <c r="E51" s="77"/>
      <c r="F51" s="77"/>
      <c r="G51" s="77"/>
      <c r="H51" s="77"/>
      <c r="I51" s="77"/>
      <c r="J51" s="77"/>
      <c r="K51" s="77"/>
      <c r="L51" s="77"/>
      <c r="M51" s="77"/>
      <c r="N51" s="77"/>
      <c r="O51" s="77"/>
      <c r="P51" s="77"/>
      <c r="Q51" s="77"/>
    </row>
    <row r="52" spans="2:17">
      <c r="B52" s="77"/>
      <c r="C52" s="77"/>
      <c r="D52" s="77"/>
      <c r="E52" s="77"/>
      <c r="F52" s="77"/>
      <c r="G52" s="77"/>
      <c r="H52" s="77"/>
      <c r="I52" s="77"/>
      <c r="J52" s="77"/>
      <c r="K52" s="77"/>
      <c r="L52" s="77"/>
      <c r="M52" s="77"/>
      <c r="N52" s="77"/>
      <c r="O52" s="77"/>
      <c r="P52" s="77"/>
      <c r="Q52" s="77"/>
    </row>
    <row r="53" spans="2:17">
      <c r="B53" s="77"/>
      <c r="C53" s="77"/>
      <c r="D53" s="77"/>
      <c r="E53" s="77"/>
      <c r="F53" s="77"/>
      <c r="G53" s="77"/>
      <c r="H53" s="77"/>
      <c r="I53" s="77"/>
      <c r="J53" s="77"/>
      <c r="K53" s="77"/>
      <c r="L53" s="77"/>
      <c r="M53" s="77"/>
      <c r="N53" s="77"/>
      <c r="O53" s="77"/>
      <c r="P53" s="77"/>
      <c r="Q53" s="77"/>
    </row>
    <row r="54" spans="2:17">
      <c r="B54" s="77"/>
      <c r="C54" s="77"/>
      <c r="D54" s="77"/>
      <c r="E54" s="77"/>
      <c r="F54" s="77"/>
      <c r="G54" s="77"/>
      <c r="H54" s="77"/>
      <c r="I54" s="77"/>
      <c r="J54" s="77"/>
      <c r="K54" s="77"/>
      <c r="L54" s="77"/>
      <c r="M54" s="77"/>
      <c r="N54" s="77"/>
      <c r="O54" s="77"/>
      <c r="P54" s="77"/>
      <c r="Q54" s="77"/>
    </row>
    <row r="55" spans="2:17">
      <c r="B55" s="77"/>
      <c r="C55" s="77"/>
      <c r="D55" s="77"/>
      <c r="E55" s="77"/>
      <c r="F55" s="77"/>
      <c r="G55" s="77"/>
      <c r="H55" s="77"/>
      <c r="I55" s="77"/>
      <c r="J55" s="77"/>
      <c r="K55" s="77"/>
      <c r="L55" s="77"/>
      <c r="M55" s="77"/>
      <c r="N55" s="77"/>
      <c r="O55" s="77"/>
      <c r="P55" s="77"/>
      <c r="Q55" s="77"/>
    </row>
    <row r="56" spans="2:17">
      <c r="B56" s="77"/>
      <c r="C56" s="77"/>
      <c r="D56" s="77"/>
      <c r="E56" s="77"/>
      <c r="F56" s="77"/>
      <c r="G56" s="77"/>
      <c r="H56" s="77"/>
      <c r="I56" s="77"/>
      <c r="J56" s="77"/>
      <c r="K56" s="77"/>
      <c r="L56" s="77"/>
      <c r="M56" s="77"/>
      <c r="N56" s="77"/>
      <c r="O56" s="77"/>
      <c r="P56" s="77"/>
      <c r="Q56" s="77"/>
    </row>
    <row r="57" spans="2:17">
      <c r="B57" s="77"/>
      <c r="C57" s="77"/>
      <c r="D57" s="77"/>
      <c r="E57" s="77"/>
      <c r="F57" s="77"/>
      <c r="G57" s="77"/>
      <c r="H57" s="77"/>
      <c r="I57" s="77"/>
      <c r="J57" s="77"/>
      <c r="K57" s="77"/>
      <c r="L57" s="77"/>
      <c r="M57" s="77"/>
      <c r="N57" s="77"/>
      <c r="O57" s="77"/>
      <c r="P57" s="77"/>
      <c r="Q57" s="77"/>
    </row>
    <row r="58" spans="2:17">
      <c r="B58" s="77"/>
      <c r="C58" s="77"/>
      <c r="D58" s="77"/>
      <c r="E58" s="77"/>
      <c r="F58" s="77"/>
      <c r="G58" s="77"/>
      <c r="H58" s="77"/>
      <c r="I58" s="77"/>
      <c r="J58" s="77"/>
      <c r="K58" s="77"/>
      <c r="L58" s="77"/>
      <c r="M58" s="77"/>
      <c r="N58" s="77"/>
      <c r="O58" s="77"/>
      <c r="P58" s="77"/>
      <c r="Q58" s="77"/>
    </row>
    <row r="59" spans="2:17">
      <c r="B59" s="77"/>
      <c r="C59" s="77"/>
      <c r="D59" s="77"/>
      <c r="E59" s="77"/>
      <c r="F59" s="77"/>
      <c r="G59" s="77"/>
      <c r="H59" s="77"/>
      <c r="I59" s="77"/>
      <c r="J59" s="77"/>
      <c r="K59" s="77"/>
      <c r="L59" s="77"/>
      <c r="M59" s="77"/>
      <c r="N59" s="77"/>
      <c r="O59" s="77"/>
      <c r="P59" s="77"/>
      <c r="Q59" s="77"/>
    </row>
    <row r="60" spans="2:17">
      <c r="B60" s="77"/>
      <c r="C60" s="77"/>
      <c r="D60" s="77"/>
      <c r="E60" s="77"/>
      <c r="F60" s="77"/>
      <c r="G60" s="77"/>
      <c r="H60" s="77"/>
      <c r="I60" s="77"/>
      <c r="J60" s="77"/>
      <c r="K60" s="77"/>
      <c r="L60" s="77"/>
      <c r="M60" s="77"/>
      <c r="N60" s="77"/>
      <c r="O60" s="77"/>
      <c r="P60" s="77"/>
      <c r="Q60" s="77"/>
    </row>
    <row r="61" spans="2:17">
      <c r="B61" s="77"/>
      <c r="C61" s="77"/>
      <c r="D61" s="77"/>
      <c r="E61" s="77"/>
      <c r="F61" s="77"/>
      <c r="G61" s="77"/>
      <c r="H61" s="77"/>
      <c r="I61" s="77"/>
      <c r="J61" s="77"/>
      <c r="K61" s="77"/>
      <c r="L61" s="77"/>
      <c r="M61" s="77"/>
      <c r="N61" s="77"/>
      <c r="O61" s="77"/>
      <c r="P61" s="77"/>
      <c r="Q61" s="77"/>
    </row>
    <row r="62" spans="2:17">
      <c r="B62" s="77"/>
      <c r="C62" s="77"/>
      <c r="D62" s="77"/>
      <c r="E62" s="77"/>
      <c r="F62" s="77"/>
      <c r="G62" s="77"/>
      <c r="H62" s="77"/>
      <c r="I62" s="77"/>
      <c r="J62" s="77"/>
      <c r="K62" s="77"/>
      <c r="L62" s="77"/>
      <c r="M62" s="77"/>
      <c r="N62" s="77"/>
      <c r="O62" s="77"/>
      <c r="P62" s="77"/>
      <c r="Q62" s="77"/>
    </row>
    <row r="63" spans="2:17">
      <c r="B63" s="77"/>
      <c r="C63" s="77"/>
      <c r="D63" s="77"/>
      <c r="E63" s="77"/>
      <c r="F63" s="77"/>
      <c r="G63" s="77"/>
      <c r="H63" s="77"/>
      <c r="I63" s="77"/>
      <c r="J63" s="77"/>
      <c r="K63" s="77"/>
      <c r="L63" s="77"/>
      <c r="M63" s="77"/>
      <c r="N63" s="77"/>
      <c r="O63" s="77"/>
      <c r="P63" s="77"/>
      <c r="Q63" s="77"/>
    </row>
    <row r="64" spans="2:17">
      <c r="B64" s="77"/>
      <c r="C64" s="77"/>
      <c r="D64" s="77"/>
      <c r="E64" s="77"/>
      <c r="F64" s="77"/>
      <c r="G64" s="77"/>
      <c r="H64" s="77"/>
      <c r="I64" s="77"/>
      <c r="J64" s="77"/>
      <c r="K64" s="77"/>
      <c r="L64" s="77"/>
      <c r="M64" s="77"/>
      <c r="N64" s="77"/>
      <c r="O64" s="77"/>
      <c r="P64" s="77"/>
      <c r="Q64" s="77"/>
    </row>
    <row r="65" spans="2:17">
      <c r="B65" s="77"/>
      <c r="C65" s="77"/>
      <c r="D65" s="77"/>
      <c r="E65" s="77"/>
      <c r="F65" s="77"/>
      <c r="G65" s="77"/>
      <c r="H65" s="77"/>
      <c r="I65" s="77"/>
      <c r="J65" s="77"/>
      <c r="K65" s="77"/>
      <c r="L65" s="77"/>
      <c r="M65" s="77"/>
      <c r="N65" s="77"/>
      <c r="O65" s="77"/>
      <c r="P65" s="77"/>
      <c r="Q65" s="77"/>
    </row>
    <row r="66" spans="2:17">
      <c r="B66" s="77"/>
      <c r="C66" s="77"/>
      <c r="D66" s="77"/>
      <c r="E66" s="77"/>
      <c r="F66" s="77"/>
      <c r="G66" s="77"/>
      <c r="H66" s="77"/>
      <c r="I66" s="77"/>
      <c r="J66" s="77"/>
      <c r="K66" s="77"/>
      <c r="L66" s="77"/>
      <c r="M66" s="77"/>
      <c r="N66" s="77"/>
      <c r="O66" s="77"/>
      <c r="P66" s="77"/>
      <c r="Q66" s="77"/>
    </row>
    <row r="67" spans="2:17">
      <c r="B67" s="77"/>
      <c r="C67" s="77"/>
      <c r="D67" s="77"/>
      <c r="E67" s="77"/>
      <c r="F67" s="77"/>
      <c r="G67" s="77"/>
      <c r="H67" s="77"/>
      <c r="I67" s="77"/>
      <c r="J67" s="77"/>
      <c r="K67" s="77"/>
      <c r="L67" s="77"/>
      <c r="M67" s="77"/>
      <c r="N67" s="77"/>
      <c r="O67" s="77"/>
      <c r="P67" s="77"/>
      <c r="Q67" s="77"/>
    </row>
    <row r="68" spans="2:17">
      <c r="B68" s="77"/>
      <c r="C68" s="77"/>
      <c r="D68" s="77"/>
      <c r="E68" s="77"/>
      <c r="F68" s="77"/>
      <c r="G68" s="77"/>
      <c r="H68" s="77"/>
      <c r="I68" s="77"/>
      <c r="J68" s="77"/>
      <c r="K68" s="77"/>
      <c r="L68" s="77"/>
      <c r="M68" s="77"/>
      <c r="N68" s="77"/>
      <c r="O68" s="77"/>
      <c r="P68" s="77"/>
      <c r="Q68" s="77"/>
    </row>
    <row r="69" spans="2:17">
      <c r="B69" s="77"/>
      <c r="C69" s="77"/>
      <c r="D69" s="77"/>
      <c r="E69" s="77"/>
      <c r="F69" s="77"/>
      <c r="G69" s="77"/>
      <c r="H69" s="77"/>
      <c r="I69" s="77"/>
      <c r="J69" s="77"/>
      <c r="K69" s="77"/>
      <c r="L69" s="77"/>
      <c r="M69" s="77"/>
      <c r="N69" s="77"/>
      <c r="O69" s="77"/>
      <c r="P69" s="77"/>
      <c r="Q69" s="77"/>
    </row>
    <row r="70" spans="2:17">
      <c r="B70" s="77"/>
      <c r="C70" s="77"/>
      <c r="D70" s="77"/>
      <c r="E70" s="77"/>
      <c r="F70" s="77"/>
      <c r="G70" s="77"/>
      <c r="H70" s="77"/>
      <c r="I70" s="77"/>
      <c r="J70" s="77"/>
      <c r="K70" s="77"/>
      <c r="L70" s="77"/>
      <c r="M70" s="77"/>
      <c r="N70" s="77"/>
      <c r="O70" s="77"/>
      <c r="P70" s="77"/>
      <c r="Q70" s="77"/>
    </row>
    <row r="71" spans="2:17">
      <c r="B71" s="77"/>
      <c r="C71" s="77"/>
      <c r="D71" s="77"/>
      <c r="E71" s="77"/>
      <c r="F71" s="77"/>
      <c r="G71" s="77"/>
      <c r="H71" s="77"/>
      <c r="I71" s="77"/>
      <c r="J71" s="77"/>
      <c r="K71" s="77"/>
      <c r="L71" s="77"/>
      <c r="M71" s="77"/>
      <c r="N71" s="77"/>
      <c r="O71" s="77"/>
      <c r="P71" s="77"/>
      <c r="Q71" s="77"/>
    </row>
    <row r="72" spans="2:17">
      <c r="B72" s="77"/>
      <c r="C72" s="77"/>
      <c r="D72" s="77"/>
      <c r="E72" s="77"/>
      <c r="F72" s="77"/>
      <c r="G72" s="77"/>
      <c r="H72" s="77"/>
      <c r="I72" s="77"/>
      <c r="J72" s="77"/>
      <c r="K72" s="77"/>
      <c r="L72" s="77"/>
      <c r="M72" s="77"/>
      <c r="N72" s="77"/>
      <c r="O72" s="77"/>
      <c r="P72" s="77"/>
      <c r="Q72" s="77"/>
    </row>
    <row r="73" spans="2:17">
      <c r="B73" s="77"/>
      <c r="C73" s="77"/>
      <c r="D73" s="77"/>
      <c r="E73" s="77"/>
      <c r="F73" s="77"/>
      <c r="G73" s="77"/>
      <c r="H73" s="77"/>
      <c r="I73" s="77"/>
      <c r="J73" s="77"/>
      <c r="K73" s="77"/>
      <c r="L73" s="77"/>
      <c r="M73" s="77"/>
      <c r="N73" s="77"/>
      <c r="O73" s="77"/>
      <c r="P73" s="77"/>
      <c r="Q73" s="77"/>
    </row>
    <row r="74" spans="2:17">
      <c r="B74" s="77"/>
      <c r="C74" s="77"/>
      <c r="D74" s="77"/>
      <c r="E74" s="77"/>
      <c r="F74" s="77"/>
      <c r="G74" s="77"/>
      <c r="H74" s="77"/>
      <c r="I74" s="77"/>
      <c r="J74" s="77"/>
      <c r="K74" s="77"/>
      <c r="L74" s="77"/>
      <c r="M74" s="77"/>
      <c r="N74" s="77"/>
      <c r="O74" s="77"/>
      <c r="P74" s="77"/>
      <c r="Q74" s="77"/>
    </row>
    <row r="75" spans="2:17">
      <c r="B75" s="77"/>
      <c r="C75" s="77"/>
      <c r="D75" s="77"/>
      <c r="E75" s="77"/>
      <c r="F75" s="77"/>
      <c r="G75" s="77"/>
      <c r="H75" s="77"/>
      <c r="I75" s="77"/>
      <c r="J75" s="77"/>
      <c r="K75" s="77"/>
      <c r="L75" s="77"/>
      <c r="M75" s="77"/>
      <c r="N75" s="77"/>
      <c r="O75" s="77"/>
      <c r="P75" s="77"/>
      <c r="Q75" s="77"/>
    </row>
    <row r="76" spans="2:17">
      <c r="B76" s="77"/>
      <c r="C76" s="77"/>
      <c r="D76" s="77"/>
      <c r="E76" s="77"/>
      <c r="F76" s="77"/>
      <c r="G76" s="77"/>
      <c r="H76" s="77"/>
      <c r="I76" s="77"/>
      <c r="J76" s="77"/>
      <c r="K76" s="77"/>
      <c r="L76" s="77"/>
      <c r="M76" s="77"/>
      <c r="N76" s="77"/>
      <c r="O76" s="77"/>
      <c r="P76" s="77"/>
      <c r="Q76" s="77"/>
    </row>
    <row r="77" spans="2:17">
      <c r="B77" s="77"/>
      <c r="C77" s="77"/>
      <c r="D77" s="77"/>
      <c r="E77" s="77"/>
      <c r="F77" s="77"/>
      <c r="G77" s="77"/>
      <c r="H77" s="77"/>
      <c r="I77" s="77"/>
      <c r="J77" s="77"/>
      <c r="K77" s="77"/>
      <c r="L77" s="77"/>
      <c r="M77" s="77"/>
      <c r="N77" s="77"/>
      <c r="O77" s="77"/>
      <c r="P77" s="77"/>
      <c r="Q77" s="77"/>
    </row>
    <row r="78" spans="2:17">
      <c r="B78" s="77"/>
      <c r="C78" s="77"/>
      <c r="D78" s="77"/>
      <c r="E78" s="77"/>
      <c r="F78" s="77"/>
      <c r="G78" s="77"/>
      <c r="H78" s="77"/>
      <c r="I78" s="77"/>
      <c r="J78" s="77"/>
      <c r="K78" s="77"/>
      <c r="L78" s="77"/>
      <c r="M78" s="77"/>
      <c r="N78" s="77"/>
      <c r="O78" s="77"/>
      <c r="P78" s="77"/>
      <c r="Q78" s="77"/>
    </row>
    <row r="79" spans="2:17">
      <c r="B79" s="77"/>
      <c r="C79" s="77"/>
      <c r="D79" s="77"/>
      <c r="E79" s="77"/>
      <c r="F79" s="77"/>
      <c r="G79" s="77"/>
      <c r="H79" s="77"/>
      <c r="I79" s="77"/>
      <c r="J79" s="77"/>
      <c r="K79" s="77"/>
      <c r="L79" s="77"/>
      <c r="M79" s="77"/>
      <c r="N79" s="77"/>
      <c r="O79" s="77"/>
      <c r="P79" s="77"/>
      <c r="Q79" s="77"/>
    </row>
    <row r="80" spans="2:17">
      <c r="B80" s="77"/>
      <c r="C80" s="77"/>
      <c r="D80" s="77"/>
      <c r="E80" s="77"/>
      <c r="F80" s="77"/>
      <c r="G80" s="77"/>
      <c r="H80" s="77"/>
      <c r="I80" s="77"/>
      <c r="J80" s="77"/>
      <c r="K80" s="77"/>
      <c r="L80" s="77"/>
      <c r="M80" s="77"/>
      <c r="N80" s="77"/>
      <c r="O80" s="77"/>
      <c r="P80" s="77"/>
      <c r="Q80" s="77"/>
    </row>
    <row r="81" spans="2:17">
      <c r="B81" s="77"/>
      <c r="C81" s="77"/>
      <c r="D81" s="77"/>
      <c r="E81" s="77"/>
      <c r="F81" s="77"/>
      <c r="G81" s="77"/>
      <c r="H81" s="77"/>
      <c r="I81" s="77"/>
      <c r="J81" s="77"/>
      <c r="K81" s="77"/>
      <c r="L81" s="77"/>
      <c r="M81" s="77"/>
      <c r="N81" s="77"/>
      <c r="O81" s="77"/>
      <c r="P81" s="77"/>
      <c r="Q81" s="77"/>
    </row>
    <row r="82" spans="2:17">
      <c r="B82" s="77"/>
      <c r="C82" s="77"/>
      <c r="D82" s="77"/>
      <c r="E82" s="77"/>
      <c r="F82" s="77"/>
      <c r="G82" s="77"/>
      <c r="H82" s="77"/>
      <c r="I82" s="77"/>
      <c r="J82" s="77"/>
      <c r="K82" s="77"/>
      <c r="L82" s="77"/>
      <c r="M82" s="77"/>
      <c r="N82" s="77"/>
      <c r="O82" s="77"/>
      <c r="P82" s="77"/>
      <c r="Q82" s="77"/>
    </row>
    <row r="83" spans="2:17">
      <c r="B83" s="77"/>
      <c r="C83" s="77"/>
      <c r="D83" s="77"/>
      <c r="E83" s="77"/>
      <c r="F83" s="77"/>
      <c r="G83" s="77"/>
      <c r="H83" s="77"/>
      <c r="I83" s="77"/>
      <c r="J83" s="77"/>
      <c r="K83" s="77"/>
      <c r="L83" s="77"/>
      <c r="M83" s="77"/>
      <c r="N83" s="77"/>
      <c r="O83" s="77"/>
      <c r="P83" s="77"/>
      <c r="Q83" s="77"/>
    </row>
    <row r="84" spans="2:17">
      <c r="B84" s="77"/>
      <c r="C84" s="77"/>
      <c r="D84" s="77"/>
      <c r="E84" s="77"/>
      <c r="F84" s="77"/>
      <c r="G84" s="77"/>
      <c r="H84" s="77"/>
      <c r="I84" s="77"/>
      <c r="J84" s="77"/>
      <c r="K84" s="77"/>
      <c r="L84" s="77"/>
      <c r="M84" s="77"/>
      <c r="N84" s="77"/>
      <c r="O84" s="77"/>
      <c r="P84" s="77"/>
      <c r="Q84" s="77"/>
    </row>
    <row r="85" spans="2:17">
      <c r="B85" s="77"/>
      <c r="C85" s="77"/>
      <c r="D85" s="77"/>
      <c r="E85" s="77"/>
      <c r="F85" s="77"/>
      <c r="G85" s="77"/>
      <c r="H85" s="77"/>
      <c r="I85" s="77"/>
      <c r="J85" s="77"/>
      <c r="K85" s="77"/>
      <c r="L85" s="77"/>
      <c r="M85" s="77"/>
      <c r="N85" s="77"/>
      <c r="O85" s="77"/>
      <c r="P85" s="77"/>
      <c r="Q85" s="77"/>
    </row>
    <row r="86" spans="2:17">
      <c r="B86" s="77"/>
      <c r="C86" s="77"/>
      <c r="D86" s="77"/>
      <c r="E86" s="77"/>
      <c r="F86" s="77"/>
      <c r="G86" s="77"/>
      <c r="H86" s="77"/>
      <c r="I86" s="77"/>
      <c r="J86" s="77"/>
      <c r="K86" s="77"/>
      <c r="L86" s="77"/>
      <c r="M86" s="77"/>
      <c r="N86" s="77"/>
      <c r="O86" s="77"/>
      <c r="P86" s="77"/>
      <c r="Q86" s="77"/>
    </row>
    <row r="87" spans="2:17">
      <c r="B87" s="77"/>
      <c r="C87" s="77"/>
      <c r="D87" s="77"/>
      <c r="E87" s="77"/>
      <c r="F87" s="77"/>
      <c r="G87" s="77"/>
      <c r="H87" s="77"/>
      <c r="I87" s="77"/>
      <c r="J87" s="77"/>
      <c r="K87" s="77"/>
      <c r="L87" s="77"/>
      <c r="M87" s="77"/>
      <c r="N87" s="77"/>
      <c r="O87" s="77"/>
      <c r="P87" s="77"/>
      <c r="Q87" s="77"/>
    </row>
    <row r="88" spans="2:17">
      <c r="B88" s="77"/>
      <c r="C88" s="77"/>
      <c r="D88" s="77"/>
      <c r="E88" s="77"/>
      <c r="F88" s="77"/>
      <c r="G88" s="77"/>
      <c r="H88" s="77"/>
      <c r="I88" s="77"/>
      <c r="J88" s="77"/>
      <c r="K88" s="77"/>
      <c r="L88" s="77"/>
      <c r="M88" s="77"/>
      <c r="N88" s="77"/>
      <c r="O88" s="77"/>
      <c r="P88" s="77"/>
      <c r="Q88" s="77"/>
    </row>
    <row r="89" spans="2:17">
      <c r="B89" s="77"/>
      <c r="C89" s="77"/>
      <c r="D89" s="77"/>
      <c r="E89" s="77"/>
      <c r="F89" s="77"/>
      <c r="G89" s="77"/>
      <c r="H89" s="77"/>
      <c r="I89" s="77"/>
      <c r="J89" s="77"/>
      <c r="K89" s="77"/>
      <c r="L89" s="77"/>
      <c r="M89" s="77"/>
      <c r="N89" s="77"/>
      <c r="O89" s="77"/>
      <c r="P89" s="77"/>
      <c r="Q89" s="77"/>
    </row>
    <row r="90" spans="2:17">
      <c r="B90" s="77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</row>
    <row r="91" spans="2:17">
      <c r="B91" s="77"/>
      <c r="C91" s="77"/>
      <c r="D91" s="77"/>
      <c r="E91" s="77"/>
      <c r="F91" s="77"/>
      <c r="G91" s="77"/>
      <c r="H91" s="77"/>
      <c r="I91" s="77"/>
      <c r="J91" s="77"/>
      <c r="K91" s="77"/>
      <c r="L91" s="77"/>
      <c r="M91" s="77"/>
      <c r="N91" s="77"/>
      <c r="O91" s="77"/>
      <c r="P91" s="77"/>
      <c r="Q91" s="77"/>
    </row>
    <row r="92" spans="2:17">
      <c r="B92" s="77"/>
      <c r="C92" s="77"/>
      <c r="D92" s="77"/>
      <c r="E92" s="77"/>
      <c r="F92" s="77"/>
      <c r="G92" s="77"/>
      <c r="H92" s="77"/>
      <c r="I92" s="77"/>
      <c r="J92" s="77"/>
      <c r="K92" s="77"/>
      <c r="L92" s="77"/>
      <c r="M92" s="77"/>
      <c r="N92" s="77"/>
      <c r="O92" s="77"/>
      <c r="P92" s="77"/>
      <c r="Q92" s="77"/>
    </row>
    <row r="93" spans="2:17">
      <c r="B93" s="77"/>
      <c r="C93" s="77"/>
      <c r="D93" s="77"/>
      <c r="E93" s="77"/>
      <c r="F93" s="77"/>
      <c r="G93" s="77"/>
      <c r="H93" s="77"/>
      <c r="I93" s="77"/>
      <c r="J93" s="77"/>
      <c r="K93" s="77"/>
      <c r="L93" s="77"/>
      <c r="M93" s="77"/>
      <c r="N93" s="77"/>
      <c r="O93" s="77"/>
      <c r="P93" s="77"/>
      <c r="Q93" s="77"/>
    </row>
    <row r="94" spans="2:17">
      <c r="B94" s="77"/>
      <c r="C94" s="77"/>
      <c r="D94" s="77"/>
      <c r="E94" s="77"/>
      <c r="F94" s="77"/>
      <c r="G94" s="77"/>
      <c r="H94" s="77"/>
      <c r="I94" s="77"/>
      <c r="J94" s="77"/>
      <c r="K94" s="77"/>
      <c r="L94" s="77"/>
      <c r="M94" s="77"/>
      <c r="N94" s="77"/>
      <c r="O94" s="77"/>
      <c r="P94" s="77"/>
      <c r="Q94" s="77"/>
    </row>
    <row r="95" spans="2:17">
      <c r="B95" s="77"/>
      <c r="C95" s="77"/>
      <c r="D95" s="77"/>
      <c r="E95" s="77"/>
      <c r="F95" s="77"/>
      <c r="G95" s="77"/>
      <c r="H95" s="77"/>
      <c r="I95" s="77"/>
      <c r="J95" s="77"/>
      <c r="K95" s="77"/>
      <c r="L95" s="77"/>
      <c r="M95" s="77"/>
      <c r="N95" s="77"/>
      <c r="O95" s="77"/>
      <c r="P95" s="77"/>
      <c r="Q95" s="77"/>
    </row>
    <row r="96" spans="2:17">
      <c r="B96" s="77"/>
      <c r="C96" s="77"/>
      <c r="D96" s="77"/>
      <c r="E96" s="77"/>
      <c r="F96" s="77"/>
      <c r="G96" s="77"/>
      <c r="H96" s="77"/>
      <c r="I96" s="77"/>
      <c r="J96" s="77"/>
      <c r="K96" s="77"/>
      <c r="L96" s="77"/>
      <c r="M96" s="77"/>
      <c r="N96" s="77"/>
      <c r="O96" s="77"/>
      <c r="P96" s="77"/>
      <c r="Q96" s="77"/>
    </row>
    <row r="97" spans="2:17">
      <c r="B97" s="77"/>
      <c r="C97" s="77"/>
      <c r="D97" s="77"/>
      <c r="E97" s="77"/>
      <c r="F97" s="77"/>
      <c r="G97" s="77"/>
      <c r="H97" s="77"/>
      <c r="I97" s="77"/>
      <c r="J97" s="77"/>
      <c r="K97" s="77"/>
      <c r="L97" s="77"/>
      <c r="M97" s="77"/>
      <c r="N97" s="77"/>
      <c r="O97" s="77"/>
      <c r="P97" s="77"/>
      <c r="Q97" s="77"/>
    </row>
    <row r="98" spans="2:17">
      <c r="B98" s="77"/>
      <c r="C98" s="77"/>
      <c r="D98" s="77"/>
      <c r="E98" s="77"/>
      <c r="F98" s="77"/>
      <c r="G98" s="77"/>
      <c r="H98" s="77"/>
      <c r="I98" s="77"/>
      <c r="J98" s="77"/>
      <c r="K98" s="77"/>
      <c r="L98" s="77"/>
      <c r="M98" s="77"/>
      <c r="N98" s="77"/>
      <c r="O98" s="77"/>
      <c r="P98" s="77"/>
      <c r="Q98" s="77"/>
    </row>
    <row r="99" spans="2:17">
      <c r="B99" s="77"/>
      <c r="C99" s="77"/>
      <c r="D99" s="77"/>
      <c r="E99" s="77"/>
      <c r="F99" s="77"/>
      <c r="G99" s="77"/>
      <c r="H99" s="77"/>
      <c r="I99" s="77"/>
      <c r="J99" s="77"/>
      <c r="K99" s="77"/>
      <c r="L99" s="77"/>
      <c r="M99" s="77"/>
      <c r="N99" s="77"/>
      <c r="O99" s="77"/>
      <c r="P99" s="77"/>
      <c r="Q99" s="77"/>
    </row>
    <row r="100" spans="2:17">
      <c r="B100" s="77"/>
      <c r="C100" s="77"/>
      <c r="D100" s="77"/>
      <c r="E100" s="77"/>
      <c r="F100" s="77"/>
      <c r="G100" s="77"/>
      <c r="H100" s="77"/>
      <c r="I100" s="77"/>
      <c r="J100" s="77"/>
      <c r="K100" s="77"/>
      <c r="L100" s="77"/>
      <c r="M100" s="77"/>
      <c r="N100" s="77"/>
      <c r="O100" s="77"/>
      <c r="P100" s="77"/>
      <c r="Q100" s="77"/>
    </row>
    <row r="101" spans="2:17">
      <c r="B101" s="77"/>
      <c r="C101" s="77"/>
      <c r="D101" s="77"/>
      <c r="E101" s="77"/>
      <c r="F101" s="77"/>
      <c r="G101" s="77"/>
      <c r="H101" s="77"/>
      <c r="I101" s="77"/>
      <c r="J101" s="77"/>
      <c r="K101" s="77"/>
      <c r="L101" s="77"/>
      <c r="M101" s="77"/>
      <c r="N101" s="77"/>
      <c r="O101" s="77"/>
      <c r="P101" s="77"/>
      <c r="Q101" s="77"/>
    </row>
    <row r="102" spans="2:17">
      <c r="B102" s="77"/>
      <c r="C102" s="77"/>
      <c r="D102" s="77"/>
      <c r="E102" s="77"/>
      <c r="F102" s="77"/>
      <c r="G102" s="77"/>
      <c r="H102" s="77"/>
      <c r="I102" s="77"/>
      <c r="J102" s="77"/>
      <c r="K102" s="77"/>
      <c r="L102" s="77"/>
      <c r="M102" s="77"/>
      <c r="N102" s="77"/>
      <c r="O102" s="77"/>
      <c r="P102" s="77"/>
      <c r="Q102" s="77"/>
    </row>
    <row r="103" spans="2:17">
      <c r="B103" s="77"/>
      <c r="C103" s="77"/>
      <c r="D103" s="77"/>
      <c r="E103" s="77"/>
      <c r="F103" s="77"/>
      <c r="G103" s="77"/>
      <c r="H103" s="77"/>
      <c r="I103" s="77"/>
      <c r="J103" s="77"/>
      <c r="K103" s="77"/>
      <c r="L103" s="77"/>
      <c r="M103" s="77"/>
      <c r="N103" s="77"/>
      <c r="O103" s="77"/>
      <c r="P103" s="77"/>
      <c r="Q103" s="77"/>
    </row>
    <row r="104" spans="2:17">
      <c r="B104" s="77"/>
      <c r="C104" s="77"/>
      <c r="D104" s="77"/>
      <c r="E104" s="77"/>
      <c r="F104" s="77"/>
      <c r="G104" s="77"/>
      <c r="H104" s="77"/>
      <c r="I104" s="77"/>
      <c r="J104" s="77"/>
      <c r="K104" s="77"/>
      <c r="L104" s="77"/>
      <c r="M104" s="77"/>
      <c r="N104" s="77"/>
      <c r="O104" s="77"/>
      <c r="P104" s="77"/>
      <c r="Q104" s="77"/>
    </row>
    <row r="105" spans="2:17">
      <c r="B105" s="77"/>
      <c r="C105" s="77"/>
      <c r="D105" s="77"/>
      <c r="E105" s="77"/>
      <c r="F105" s="77"/>
      <c r="G105" s="77"/>
      <c r="H105" s="77"/>
      <c r="I105" s="77"/>
      <c r="J105" s="77"/>
      <c r="K105" s="77"/>
      <c r="L105" s="77"/>
      <c r="M105" s="77"/>
      <c r="N105" s="77"/>
      <c r="O105" s="77"/>
      <c r="P105" s="77"/>
      <c r="Q105" s="77"/>
    </row>
    <row r="106" spans="2:17">
      <c r="B106" s="77"/>
      <c r="C106" s="77"/>
      <c r="D106" s="77"/>
      <c r="E106" s="77"/>
      <c r="F106" s="77"/>
      <c r="G106" s="77"/>
      <c r="H106" s="77"/>
      <c r="I106" s="77"/>
      <c r="J106" s="77"/>
      <c r="K106" s="77"/>
      <c r="L106" s="77"/>
      <c r="M106" s="77"/>
      <c r="N106" s="77"/>
      <c r="O106" s="77"/>
      <c r="P106" s="77"/>
      <c r="Q106" s="77"/>
    </row>
    <row r="107" spans="2:17">
      <c r="B107" s="77"/>
      <c r="C107" s="77"/>
      <c r="D107" s="77"/>
      <c r="E107" s="77"/>
      <c r="F107" s="77"/>
      <c r="G107" s="77"/>
      <c r="H107" s="77"/>
      <c r="I107" s="77"/>
      <c r="J107" s="77"/>
      <c r="K107" s="77"/>
      <c r="L107" s="77"/>
      <c r="M107" s="77"/>
      <c r="N107" s="77"/>
      <c r="O107" s="77"/>
      <c r="P107" s="77"/>
      <c r="Q107" s="77"/>
    </row>
    <row r="108" spans="2:17">
      <c r="B108" s="77"/>
      <c r="C108" s="77"/>
      <c r="D108" s="77"/>
      <c r="E108" s="77"/>
      <c r="F108" s="77"/>
      <c r="G108" s="77"/>
      <c r="H108" s="77"/>
      <c r="I108" s="77"/>
      <c r="J108" s="77"/>
      <c r="K108" s="77"/>
      <c r="L108" s="77"/>
      <c r="M108" s="77"/>
      <c r="N108" s="77"/>
      <c r="O108" s="77"/>
      <c r="P108" s="77"/>
      <c r="Q108" s="77"/>
    </row>
    <row r="109" spans="2:17">
      <c r="B109" s="77"/>
      <c r="C109" s="77"/>
      <c r="D109" s="77"/>
      <c r="E109" s="77"/>
      <c r="F109" s="77"/>
      <c r="G109" s="77"/>
      <c r="H109" s="77"/>
      <c r="I109" s="77"/>
      <c r="J109" s="77"/>
      <c r="K109" s="77"/>
      <c r="L109" s="77"/>
      <c r="M109" s="77"/>
      <c r="N109" s="77"/>
      <c r="O109" s="77"/>
      <c r="P109" s="77"/>
      <c r="Q109" s="77"/>
    </row>
    <row r="110" spans="2:17">
      <c r="B110" s="77"/>
      <c r="C110" s="77"/>
      <c r="D110" s="77"/>
      <c r="E110" s="77"/>
      <c r="F110" s="77"/>
      <c r="G110" s="77"/>
      <c r="H110" s="77"/>
      <c r="I110" s="77"/>
      <c r="J110" s="77"/>
      <c r="K110" s="77"/>
      <c r="L110" s="77"/>
      <c r="M110" s="77"/>
      <c r="N110" s="77"/>
      <c r="O110" s="77"/>
      <c r="P110" s="77"/>
      <c r="Q110" s="77"/>
    </row>
  </sheetData>
  <sheetProtection sheet="1" objects="1" scenarios="1"/>
  <mergeCells count="2">
    <mergeCell ref="B6:Q6"/>
    <mergeCell ref="B7:Q7"/>
  </mergeCells>
  <phoneticPr fontId="5" type="noConversion"/>
  <dataValidations count="1">
    <dataValidation allowBlank="1" showInputMessage="1" showErrorMessage="1" sqref="C5:C1048576 A1:B1048576 D1:XFD35 D40:XFD1048576 D36:AF39 AH36:XFD39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B1:BJ92"/>
  <sheetViews>
    <sheetView rightToLeft="1" workbookViewId="0">
      <selection activeCell="C15" sqref="C15"/>
    </sheetView>
  </sheetViews>
  <sheetFormatPr defaultColWidth="9.140625" defaultRowHeight="18"/>
  <cols>
    <col min="1" max="1" width="3" style="1" customWidth="1"/>
    <col min="2" max="2" width="33.5703125" style="2" bestFit="1" customWidth="1"/>
    <col min="3" max="3" width="41.85546875" style="2" bestFit="1" customWidth="1"/>
    <col min="4" max="4" width="4.5703125" style="1" bestFit="1" customWidth="1"/>
    <col min="5" max="5" width="4.85546875" style="1" bestFit="1" customWidth="1"/>
    <col min="6" max="6" width="11.28515625" style="1" bestFit="1" customWidth="1"/>
    <col min="7" max="7" width="6.140625" style="1" bestFit="1" customWidth="1"/>
    <col min="8" max="8" width="9" style="1" bestFit="1" customWidth="1"/>
    <col min="9" max="9" width="6.85546875" style="1" bestFit="1" customWidth="1"/>
    <col min="10" max="10" width="7.5703125" style="1" bestFit="1" customWidth="1"/>
    <col min="11" max="11" width="13.140625" style="1" bestFit="1" customWidth="1"/>
    <col min="12" max="12" width="9.5703125" style="1" bestFit="1" customWidth="1"/>
    <col min="13" max="13" width="10.140625" style="1" bestFit="1" customWidth="1"/>
    <col min="14" max="14" width="6.28515625" style="1" bestFit="1" customWidth="1"/>
    <col min="15" max="15" width="9.140625" style="1" customWidth="1"/>
    <col min="16" max="16" width="9" style="1" bestFit="1" customWidth="1"/>
    <col min="17" max="17" width="7.5703125" style="3" customWidth="1"/>
    <col min="18" max="18" width="9.5703125" style="3" customWidth="1"/>
    <col min="19" max="19" width="6.140625" style="3" customWidth="1"/>
    <col min="20" max="21" width="5.7109375" style="3" customWidth="1"/>
    <col min="22" max="22" width="6.85546875" style="3" customWidth="1"/>
    <col min="23" max="23" width="6.42578125" style="3" customWidth="1"/>
    <col min="24" max="24" width="6.7109375" style="3" customWidth="1"/>
    <col min="25" max="25" width="7.28515625" style="3" customWidth="1"/>
    <col min="26" max="29" width="5.7109375" style="3" customWidth="1"/>
    <col min="30" max="37" width="5.7109375" style="1" customWidth="1"/>
    <col min="38" max="16384" width="9.140625" style="1"/>
  </cols>
  <sheetData>
    <row r="1" spans="2:62">
      <c r="B1" s="56" t="s">
        <v>182</v>
      </c>
      <c r="C1" s="76" t="s" vm="1">
        <v>250</v>
      </c>
    </row>
    <row r="2" spans="2:62">
      <c r="B2" s="56" t="s">
        <v>181</v>
      </c>
      <c r="C2" s="76" t="s">
        <v>251</v>
      </c>
    </row>
    <row r="3" spans="2:62">
      <c r="B3" s="56" t="s">
        <v>183</v>
      </c>
      <c r="C3" s="76" t="s">
        <v>252</v>
      </c>
    </row>
    <row r="4" spans="2:62">
      <c r="B4" s="56" t="s">
        <v>184</v>
      </c>
      <c r="C4" s="76">
        <v>8602</v>
      </c>
    </row>
    <row r="6" spans="2:62" ht="26.25" customHeight="1">
      <c r="B6" s="184" t="s">
        <v>213</v>
      </c>
      <c r="C6" s="185"/>
      <c r="D6" s="185"/>
      <c r="E6" s="185"/>
      <c r="F6" s="185"/>
      <c r="G6" s="185"/>
      <c r="H6" s="185"/>
      <c r="I6" s="185"/>
      <c r="J6" s="185"/>
      <c r="K6" s="185"/>
      <c r="L6" s="185"/>
      <c r="M6" s="185"/>
      <c r="N6" s="185"/>
      <c r="O6" s="185"/>
      <c r="P6" s="186"/>
    </row>
    <row r="7" spans="2:62" ht="26.25" customHeight="1">
      <c r="B7" s="184" t="s">
        <v>89</v>
      </c>
      <c r="C7" s="185"/>
      <c r="D7" s="185"/>
      <c r="E7" s="185"/>
      <c r="F7" s="185"/>
      <c r="G7" s="185"/>
      <c r="H7" s="185"/>
      <c r="I7" s="185"/>
      <c r="J7" s="185"/>
      <c r="K7" s="185"/>
      <c r="L7" s="185"/>
      <c r="M7" s="185"/>
      <c r="N7" s="185"/>
      <c r="O7" s="185"/>
      <c r="P7" s="186"/>
    </row>
    <row r="8" spans="2:62" s="3" customFormat="1" ht="78.75">
      <c r="B8" s="22" t="s">
        <v>119</v>
      </c>
      <c r="C8" s="30" t="s">
        <v>46</v>
      </c>
      <c r="D8" s="30" t="s">
        <v>15</v>
      </c>
      <c r="E8" s="30" t="s">
        <v>65</v>
      </c>
      <c r="F8" s="30" t="s">
        <v>105</v>
      </c>
      <c r="G8" s="30" t="s">
        <v>18</v>
      </c>
      <c r="H8" s="30" t="s">
        <v>104</v>
      </c>
      <c r="I8" s="30" t="s">
        <v>17</v>
      </c>
      <c r="J8" s="30" t="s">
        <v>19</v>
      </c>
      <c r="K8" s="30" t="s">
        <v>236</v>
      </c>
      <c r="L8" s="30" t="s">
        <v>235</v>
      </c>
      <c r="M8" s="30" t="s">
        <v>113</v>
      </c>
      <c r="N8" s="30" t="s">
        <v>59</v>
      </c>
      <c r="O8" s="30" t="s">
        <v>185</v>
      </c>
      <c r="P8" s="31" t="s">
        <v>187</v>
      </c>
    </row>
    <row r="9" spans="2:62" s="3" customFormat="1" ht="25.5" customHeight="1">
      <c r="B9" s="15"/>
      <c r="C9" s="32"/>
      <c r="D9" s="32"/>
      <c r="E9" s="32"/>
      <c r="F9" s="32" t="s">
        <v>22</v>
      </c>
      <c r="G9" s="32" t="s">
        <v>21</v>
      </c>
      <c r="H9" s="32"/>
      <c r="I9" s="32" t="s">
        <v>20</v>
      </c>
      <c r="J9" s="32" t="s">
        <v>20</v>
      </c>
      <c r="K9" s="32" t="s">
        <v>245</v>
      </c>
      <c r="L9" s="32"/>
      <c r="M9" s="32" t="s">
        <v>239</v>
      </c>
      <c r="N9" s="32" t="s">
        <v>20</v>
      </c>
      <c r="O9" s="32" t="s">
        <v>20</v>
      </c>
      <c r="P9" s="33" t="s">
        <v>20</v>
      </c>
    </row>
    <row r="10" spans="2:62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20" t="s">
        <v>13</v>
      </c>
      <c r="P10" s="20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2:62" s="4" customFormat="1" ht="18" customHeight="1">
      <c r="B11" s="93" t="s">
        <v>27</v>
      </c>
      <c r="C11" s="94"/>
      <c r="D11" s="94"/>
      <c r="E11" s="94"/>
      <c r="F11" s="94"/>
      <c r="G11" s="96">
        <v>6.7186702461867975</v>
      </c>
      <c r="H11" s="94"/>
      <c r="I11" s="94"/>
      <c r="J11" s="97">
        <v>4.8406738501914869E-2</v>
      </c>
      <c r="K11" s="96"/>
      <c r="L11" s="94"/>
      <c r="M11" s="96">
        <v>59547.730499999976</v>
      </c>
      <c r="N11" s="94"/>
      <c r="O11" s="99">
        <v>1</v>
      </c>
      <c r="P11" s="99">
        <f>M11/'סכום נכסי הקרן'!$C$42</f>
        <v>0.69461188175780064</v>
      </c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BJ11" s="1"/>
    </row>
    <row r="12" spans="2:62" s="127" customFormat="1" ht="21.75" customHeight="1">
      <c r="B12" s="79" t="s">
        <v>233</v>
      </c>
      <c r="C12" s="80"/>
      <c r="D12" s="80"/>
      <c r="E12" s="80"/>
      <c r="F12" s="80"/>
      <c r="G12" s="86">
        <v>6.7186702461868011</v>
      </c>
      <c r="H12" s="80"/>
      <c r="I12" s="80"/>
      <c r="J12" s="100">
        <v>4.8406738501914896E-2</v>
      </c>
      <c r="K12" s="86"/>
      <c r="L12" s="80"/>
      <c r="M12" s="86">
        <v>59547.730499999976</v>
      </c>
      <c r="N12" s="80"/>
      <c r="O12" s="87">
        <v>1</v>
      </c>
      <c r="P12" s="87">
        <f>M12/'סכום נכסי הקרן'!$C$42</f>
        <v>0.69461188175780064</v>
      </c>
      <c r="Q12" s="131"/>
      <c r="R12" s="131"/>
      <c r="S12" s="131"/>
      <c r="T12" s="131"/>
      <c r="U12" s="131"/>
      <c r="V12" s="131"/>
      <c r="W12" s="131"/>
      <c r="X12" s="131"/>
      <c r="Y12" s="131"/>
      <c r="Z12" s="131"/>
      <c r="AA12" s="131"/>
      <c r="AB12" s="131"/>
      <c r="AC12" s="131"/>
    </row>
    <row r="13" spans="2:62" s="127" customFormat="1">
      <c r="B13" s="95" t="s">
        <v>68</v>
      </c>
      <c r="C13" s="80"/>
      <c r="D13" s="80"/>
      <c r="E13" s="80"/>
      <c r="F13" s="80"/>
      <c r="G13" s="86">
        <v>6.7186702461868011</v>
      </c>
      <c r="H13" s="80"/>
      <c r="I13" s="80"/>
      <c r="J13" s="100">
        <v>4.8406738501914896E-2</v>
      </c>
      <c r="K13" s="86"/>
      <c r="L13" s="80"/>
      <c r="M13" s="86">
        <v>59547.730499999976</v>
      </c>
      <c r="N13" s="80"/>
      <c r="O13" s="87">
        <v>1</v>
      </c>
      <c r="P13" s="87">
        <f>M13/'סכום נכסי הקרן'!$C$42</f>
        <v>0.69461188175780064</v>
      </c>
      <c r="Q13" s="131"/>
      <c r="R13" s="131"/>
      <c r="S13" s="131"/>
      <c r="T13" s="131"/>
      <c r="U13" s="131"/>
      <c r="V13" s="131"/>
      <c r="W13" s="131"/>
      <c r="X13" s="131"/>
      <c r="Y13" s="131"/>
      <c r="Z13" s="131"/>
      <c r="AA13" s="131"/>
      <c r="AB13" s="131"/>
      <c r="AC13" s="131"/>
    </row>
    <row r="14" spans="2:62" s="127" customFormat="1">
      <c r="B14" s="82" t="s">
        <v>960</v>
      </c>
      <c r="C14" s="78" t="s">
        <v>961</v>
      </c>
      <c r="D14" s="78" t="s">
        <v>255</v>
      </c>
      <c r="E14" s="78"/>
      <c r="F14" s="133">
        <v>39203</v>
      </c>
      <c r="G14" s="83">
        <v>4.3400000000000007</v>
      </c>
      <c r="H14" s="89" t="s">
        <v>167</v>
      </c>
      <c r="I14" s="90">
        <v>4.8000000000000001E-2</v>
      </c>
      <c r="J14" s="90">
        <v>4.8499999999999995E-2</v>
      </c>
      <c r="K14" s="83">
        <v>2023550</v>
      </c>
      <c r="L14" s="103">
        <v>121.4388</v>
      </c>
      <c r="M14" s="83">
        <v>2457.5109600000001</v>
      </c>
      <c r="N14" s="78"/>
      <c r="O14" s="84">
        <v>4.1269599015196744E-2</v>
      </c>
      <c r="P14" s="84">
        <f>M14/'סכום נכסי הקרן'!$C$42</f>
        <v>2.8666353831335686E-2</v>
      </c>
      <c r="Q14" s="131"/>
      <c r="R14" s="131"/>
      <c r="S14" s="131"/>
      <c r="T14" s="131"/>
      <c r="U14" s="131"/>
      <c r="V14" s="131"/>
      <c r="W14" s="131"/>
      <c r="X14" s="131"/>
      <c r="Y14" s="131"/>
      <c r="Z14" s="131"/>
      <c r="AA14" s="131"/>
      <c r="AB14" s="131"/>
      <c r="AC14" s="131"/>
    </row>
    <row r="15" spans="2:62" s="127" customFormat="1">
      <c r="B15" s="82" t="s">
        <v>962</v>
      </c>
      <c r="C15" s="78" t="s">
        <v>963</v>
      </c>
      <c r="D15" s="78" t="s">
        <v>255</v>
      </c>
      <c r="E15" s="78"/>
      <c r="F15" s="133">
        <v>39234</v>
      </c>
      <c r="G15" s="83">
        <v>4.4300000000000006</v>
      </c>
      <c r="H15" s="89" t="s">
        <v>167</v>
      </c>
      <c r="I15" s="90">
        <v>4.8000000000000001E-2</v>
      </c>
      <c r="J15" s="90">
        <v>4.8500000000000008E-2</v>
      </c>
      <c r="K15" s="83">
        <v>2041774</v>
      </c>
      <c r="L15" s="103">
        <v>120.35129999999999</v>
      </c>
      <c r="M15" s="83">
        <v>2457.3810699999999</v>
      </c>
      <c r="N15" s="78"/>
      <c r="O15" s="84">
        <v>4.1267417739791125E-2</v>
      </c>
      <c r="P15" s="84">
        <f>M15/'סכום נכסי הקרן'!$C$42</f>
        <v>2.8664838691521557E-2</v>
      </c>
      <c r="Q15" s="131"/>
      <c r="R15" s="131"/>
      <c r="S15" s="131"/>
      <c r="T15" s="131"/>
      <c r="U15" s="131"/>
      <c r="V15" s="131"/>
      <c r="W15" s="131"/>
      <c r="X15" s="131"/>
      <c r="Y15" s="131"/>
      <c r="Z15" s="131"/>
      <c r="AA15" s="131"/>
      <c r="AB15" s="131"/>
      <c r="AC15" s="131"/>
    </row>
    <row r="16" spans="2:62" s="127" customFormat="1">
      <c r="B16" s="82" t="s">
        <v>964</v>
      </c>
      <c r="C16" s="78" t="s">
        <v>965</v>
      </c>
      <c r="D16" s="78" t="s">
        <v>255</v>
      </c>
      <c r="E16" s="78"/>
      <c r="F16" s="133">
        <v>39295</v>
      </c>
      <c r="G16" s="83">
        <v>4.49</v>
      </c>
      <c r="H16" s="89" t="s">
        <v>167</v>
      </c>
      <c r="I16" s="90">
        <v>4.8000000000000001E-2</v>
      </c>
      <c r="J16" s="90">
        <v>4.8499999999999995E-2</v>
      </c>
      <c r="K16" s="83">
        <v>1102103</v>
      </c>
      <c r="L16" s="103">
        <v>121.4188</v>
      </c>
      <c r="M16" s="83">
        <v>1338.22784</v>
      </c>
      <c r="N16" s="78"/>
      <c r="O16" s="84">
        <v>2.2473196354645297E-2</v>
      </c>
      <c r="P16" s="84">
        <f>M16/'סכום נכסי הקרן'!$C$42</f>
        <v>1.5610149209012717E-2</v>
      </c>
      <c r="Q16" s="131"/>
      <c r="R16" s="131"/>
      <c r="S16" s="131"/>
      <c r="T16" s="131"/>
      <c r="U16" s="131"/>
      <c r="V16" s="131"/>
      <c r="W16" s="131"/>
      <c r="X16" s="131"/>
      <c r="Y16" s="131"/>
      <c r="Z16" s="131"/>
      <c r="AA16" s="131"/>
      <c r="AB16" s="131"/>
      <c r="AC16" s="131"/>
    </row>
    <row r="17" spans="2:29" s="127" customFormat="1">
      <c r="B17" s="82" t="s">
        <v>966</v>
      </c>
      <c r="C17" s="78" t="s">
        <v>967</v>
      </c>
      <c r="D17" s="78" t="s">
        <v>255</v>
      </c>
      <c r="E17" s="78"/>
      <c r="F17" s="133">
        <v>37926</v>
      </c>
      <c r="G17" s="83">
        <v>1.31</v>
      </c>
      <c r="H17" s="89" t="s">
        <v>167</v>
      </c>
      <c r="I17" s="90">
        <v>4.8000000000000001E-2</v>
      </c>
      <c r="J17" s="90">
        <v>0.05</v>
      </c>
      <c r="K17" s="83">
        <v>332000</v>
      </c>
      <c r="L17" s="103">
        <v>124.6572</v>
      </c>
      <c r="M17" s="83">
        <v>413.84959999999995</v>
      </c>
      <c r="N17" s="78"/>
      <c r="O17" s="84">
        <v>6.9498803149181335E-3</v>
      </c>
      <c r="P17" s="84">
        <f>M17/'סכום נכסי הקרן'!$C$42</f>
        <v>4.8274694435367811E-3</v>
      </c>
      <c r="Q17" s="131"/>
      <c r="R17" s="131"/>
      <c r="S17" s="131"/>
      <c r="T17" s="131"/>
      <c r="U17" s="131"/>
      <c r="V17" s="131"/>
      <c r="W17" s="131"/>
      <c r="X17" s="131"/>
      <c r="Y17" s="131"/>
      <c r="Z17" s="131"/>
      <c r="AA17" s="131"/>
      <c r="AB17" s="131"/>
      <c r="AC17" s="131"/>
    </row>
    <row r="18" spans="2:29" s="127" customFormat="1">
      <c r="B18" s="82" t="s">
        <v>968</v>
      </c>
      <c r="C18" s="78" t="s">
        <v>969</v>
      </c>
      <c r="D18" s="78" t="s">
        <v>255</v>
      </c>
      <c r="E18" s="78"/>
      <c r="F18" s="102">
        <v>37956</v>
      </c>
      <c r="G18" s="83">
        <v>1.39</v>
      </c>
      <c r="H18" s="89" t="s">
        <v>167</v>
      </c>
      <c r="I18" s="90">
        <v>4.8000000000000001E-2</v>
      </c>
      <c r="J18" s="90">
        <v>4.99E-2</v>
      </c>
      <c r="K18" s="83">
        <v>863865</v>
      </c>
      <c r="L18" s="103">
        <v>124.0424</v>
      </c>
      <c r="M18" s="83">
        <v>1072.74992</v>
      </c>
      <c r="N18" s="78"/>
      <c r="O18" s="84">
        <v>1.8014958941214399E-2</v>
      </c>
      <c r="P18" s="84">
        <f>M18/'סכום נכסי הקרן'!$C$42</f>
        <v>1.251340452994645E-2</v>
      </c>
      <c r="Q18" s="131"/>
      <c r="R18" s="131"/>
      <c r="S18" s="131"/>
      <c r="T18" s="131"/>
      <c r="U18" s="131"/>
      <c r="V18" s="131"/>
      <c r="W18" s="131"/>
      <c r="X18" s="131"/>
      <c r="Y18" s="131"/>
      <c r="Z18" s="131"/>
      <c r="AA18" s="131"/>
      <c r="AB18" s="131"/>
      <c r="AC18" s="131"/>
    </row>
    <row r="19" spans="2:29" s="127" customFormat="1">
      <c r="B19" s="82" t="s">
        <v>970</v>
      </c>
      <c r="C19" s="78" t="s">
        <v>971</v>
      </c>
      <c r="D19" s="78" t="s">
        <v>255</v>
      </c>
      <c r="E19" s="78"/>
      <c r="F19" s="102">
        <v>40148</v>
      </c>
      <c r="G19" s="83">
        <v>6.3100000000000014</v>
      </c>
      <c r="H19" s="89" t="s">
        <v>167</v>
      </c>
      <c r="I19" s="90">
        <v>4.8000000000000001E-2</v>
      </c>
      <c r="J19" s="90">
        <v>4.8500000000000008E-2</v>
      </c>
      <c r="K19" s="83">
        <v>17000</v>
      </c>
      <c r="L19" s="103">
        <v>108.5077</v>
      </c>
      <c r="M19" s="83">
        <v>18.446439999999999</v>
      </c>
      <c r="N19" s="78"/>
      <c r="O19" s="84">
        <v>3.0977570169529815E-4</v>
      </c>
      <c r="P19" s="84">
        <f>M19/'סכום נכסי הקרן'!$C$42</f>
        <v>2.1517388307741418E-4</v>
      </c>
      <c r="Q19" s="131"/>
      <c r="R19" s="131"/>
      <c r="S19" s="131"/>
      <c r="T19" s="131"/>
      <c r="U19" s="131"/>
      <c r="V19" s="131"/>
      <c r="W19" s="131"/>
      <c r="X19" s="131"/>
      <c r="Y19" s="131"/>
      <c r="Z19" s="131"/>
      <c r="AA19" s="131"/>
      <c r="AB19" s="131"/>
      <c r="AC19" s="131"/>
    </row>
    <row r="20" spans="2:29" s="127" customFormat="1">
      <c r="B20" s="82" t="s">
        <v>972</v>
      </c>
      <c r="C20" s="78" t="s">
        <v>973</v>
      </c>
      <c r="D20" s="78" t="s">
        <v>255</v>
      </c>
      <c r="E20" s="78"/>
      <c r="F20" s="102">
        <v>40269</v>
      </c>
      <c r="G20" s="83">
        <v>6.49</v>
      </c>
      <c r="H20" s="89" t="s">
        <v>167</v>
      </c>
      <c r="I20" s="90">
        <v>4.8000000000000001E-2</v>
      </c>
      <c r="J20" s="90">
        <v>4.8499999999999995E-2</v>
      </c>
      <c r="K20" s="83">
        <v>30000</v>
      </c>
      <c r="L20" s="103">
        <v>110.1006</v>
      </c>
      <c r="M20" s="83">
        <v>33.031330000000004</v>
      </c>
      <c r="N20" s="78"/>
      <c r="O20" s="84">
        <v>5.5470342400370772E-4</v>
      </c>
      <c r="P20" s="84">
        <f>M20/'סכום נכסי הקרן'!$C$42</f>
        <v>3.853035891647106E-4</v>
      </c>
      <c r="Q20" s="131"/>
      <c r="R20" s="131"/>
      <c r="S20" s="131"/>
      <c r="T20" s="131"/>
      <c r="U20" s="131"/>
      <c r="V20" s="131"/>
      <c r="W20" s="131"/>
      <c r="X20" s="131"/>
      <c r="Y20" s="131"/>
      <c r="Z20" s="131"/>
      <c r="AA20" s="131"/>
      <c r="AB20" s="131"/>
      <c r="AC20" s="131"/>
    </row>
    <row r="21" spans="2:29" s="127" customFormat="1">
      <c r="B21" s="82" t="s">
        <v>974</v>
      </c>
      <c r="C21" s="78" t="s">
        <v>975</v>
      </c>
      <c r="D21" s="78" t="s">
        <v>255</v>
      </c>
      <c r="E21" s="78"/>
      <c r="F21" s="102">
        <v>40391</v>
      </c>
      <c r="G21" s="83">
        <v>6.67</v>
      </c>
      <c r="H21" s="89" t="s">
        <v>167</v>
      </c>
      <c r="I21" s="90">
        <v>4.8000000000000001E-2</v>
      </c>
      <c r="J21" s="90">
        <v>4.8499999999999995E-2</v>
      </c>
      <c r="K21" s="83">
        <v>123000</v>
      </c>
      <c r="L21" s="103">
        <v>109.1972</v>
      </c>
      <c r="M21" s="83">
        <v>134.31282999999999</v>
      </c>
      <c r="N21" s="78"/>
      <c r="O21" s="84">
        <v>2.2555491010694362E-3</v>
      </c>
      <c r="P21" s="84">
        <f>M21/'סכום נכסי הקרן'!$C$42</f>
        <v>1.5667312054909567E-3</v>
      </c>
      <c r="Q21" s="131"/>
      <c r="R21" s="131"/>
      <c r="S21" s="131"/>
      <c r="T21" s="131"/>
      <c r="U21" s="131"/>
      <c r="V21" s="131"/>
      <c r="W21" s="131"/>
      <c r="X21" s="131"/>
      <c r="Y21" s="131"/>
      <c r="Z21" s="131"/>
      <c r="AA21" s="131"/>
      <c r="AB21" s="131"/>
      <c r="AC21" s="131"/>
    </row>
    <row r="22" spans="2:29" s="127" customFormat="1">
      <c r="B22" s="82" t="s">
        <v>976</v>
      </c>
      <c r="C22" s="78">
        <v>98685000</v>
      </c>
      <c r="D22" s="78" t="s">
        <v>255</v>
      </c>
      <c r="E22" s="78"/>
      <c r="F22" s="133">
        <v>37438</v>
      </c>
      <c r="G22" s="83">
        <v>3.0000000000000001E-3</v>
      </c>
      <c r="H22" s="89" t="s">
        <v>167</v>
      </c>
      <c r="I22" s="90">
        <v>4.8000000000000001E-2</v>
      </c>
      <c r="J22" s="90">
        <v>6.1000000000000013E-3</v>
      </c>
      <c r="K22" s="83">
        <v>316000</v>
      </c>
      <c r="L22" s="103">
        <v>126.9028</v>
      </c>
      <c r="M22" s="83">
        <v>401.01284999999996</v>
      </c>
      <c r="N22" s="78"/>
      <c r="O22" s="84">
        <v>6.7343095468600624E-3</v>
      </c>
      <c r="P22" s="84">
        <f>M22/'סכום נכסי הקרן'!$C$42</f>
        <v>4.6777314266839903E-3</v>
      </c>
      <c r="Q22" s="131"/>
      <c r="R22" s="131"/>
      <c r="S22" s="131"/>
      <c r="T22" s="131"/>
      <c r="U22" s="131"/>
      <c r="V22" s="131"/>
      <c r="W22" s="131"/>
      <c r="X22" s="131"/>
      <c r="Y22" s="131"/>
      <c r="Z22" s="131"/>
      <c r="AA22" s="131"/>
      <c r="AB22" s="131"/>
      <c r="AC22" s="131"/>
    </row>
    <row r="23" spans="2:29" s="127" customFormat="1">
      <c r="B23" s="82" t="s">
        <v>977</v>
      </c>
      <c r="C23" s="78" t="s">
        <v>978</v>
      </c>
      <c r="D23" s="78" t="s">
        <v>255</v>
      </c>
      <c r="E23" s="78"/>
      <c r="F23" s="102">
        <v>37469</v>
      </c>
      <c r="G23" s="83">
        <v>0.09</v>
      </c>
      <c r="H23" s="89" t="s">
        <v>167</v>
      </c>
      <c r="I23" s="90">
        <v>4.8000000000000001E-2</v>
      </c>
      <c r="J23" s="90">
        <v>4.7899999999999998E-2</v>
      </c>
      <c r="K23" s="83">
        <v>319000</v>
      </c>
      <c r="L23" s="103">
        <v>124.74760000000001</v>
      </c>
      <c r="M23" s="83">
        <v>397.94441999999998</v>
      </c>
      <c r="N23" s="78"/>
      <c r="O23" s="84">
        <v>6.6827806309091853E-3</v>
      </c>
      <c r="P23" s="84">
        <f>M23/'סכום נכסי הקרן'!$C$42</f>
        <v>4.6419388294104118E-3</v>
      </c>
      <c r="Q23" s="131"/>
      <c r="R23" s="131"/>
      <c r="S23" s="131"/>
      <c r="T23" s="131"/>
      <c r="U23" s="131"/>
      <c r="V23" s="131"/>
      <c r="W23" s="131"/>
      <c r="X23" s="131"/>
      <c r="Y23" s="131"/>
      <c r="Z23" s="131"/>
      <c r="AA23" s="131"/>
      <c r="AB23" s="131"/>
      <c r="AC23" s="131"/>
    </row>
    <row r="24" spans="2:29" s="127" customFormat="1">
      <c r="B24" s="82" t="s">
        <v>979</v>
      </c>
      <c r="C24" s="78" t="s">
        <v>980</v>
      </c>
      <c r="D24" s="78" t="s">
        <v>255</v>
      </c>
      <c r="E24" s="78"/>
      <c r="F24" s="102">
        <v>37500</v>
      </c>
      <c r="G24" s="83">
        <v>0.17</v>
      </c>
      <c r="H24" s="89" t="s">
        <v>167</v>
      </c>
      <c r="I24" s="90">
        <v>4.8000000000000001E-2</v>
      </c>
      <c r="J24" s="90">
        <v>4.8900000000000006E-2</v>
      </c>
      <c r="K24" s="83">
        <v>282000</v>
      </c>
      <c r="L24" s="103">
        <v>123.4395</v>
      </c>
      <c r="M24" s="83">
        <v>348.08062000000001</v>
      </c>
      <c r="N24" s="78"/>
      <c r="O24" s="84">
        <v>5.8454053089395264E-3</v>
      </c>
      <c r="P24" s="84">
        <f>M24/'סכום נכסי הקרן'!$C$42</f>
        <v>4.060287981279523E-3</v>
      </c>
      <c r="Q24" s="131"/>
      <c r="R24" s="131"/>
      <c r="S24" s="131"/>
      <c r="T24" s="131"/>
      <c r="U24" s="131"/>
      <c r="V24" s="131"/>
      <c r="W24" s="131"/>
      <c r="X24" s="131"/>
      <c r="Y24" s="131"/>
      <c r="Z24" s="131"/>
      <c r="AA24" s="131"/>
      <c r="AB24" s="131"/>
      <c r="AC24" s="131"/>
    </row>
    <row r="25" spans="2:29" s="127" customFormat="1">
      <c r="B25" s="82" t="s">
        <v>981</v>
      </c>
      <c r="C25" s="78" t="s">
        <v>982</v>
      </c>
      <c r="D25" s="78" t="s">
        <v>255</v>
      </c>
      <c r="E25" s="78"/>
      <c r="F25" s="133">
        <v>37530</v>
      </c>
      <c r="G25" s="83">
        <v>0.26000000000000006</v>
      </c>
      <c r="H25" s="89" t="s">
        <v>167</v>
      </c>
      <c r="I25" s="90">
        <v>4.8000000000000001E-2</v>
      </c>
      <c r="J25" s="90">
        <v>4.9299999999999997E-2</v>
      </c>
      <c r="K25" s="83">
        <v>311000</v>
      </c>
      <c r="L25" s="103">
        <v>123.3907</v>
      </c>
      <c r="M25" s="83">
        <v>383.7432</v>
      </c>
      <c r="N25" s="78"/>
      <c r="O25" s="84">
        <v>6.444295975310094E-3</v>
      </c>
      <c r="P25" s="84">
        <f>M25/'סכום נכסי הקרן'!$C$42</f>
        <v>4.4762845540143661E-3</v>
      </c>
      <c r="Q25" s="131"/>
      <c r="R25" s="131"/>
      <c r="S25" s="131"/>
      <c r="T25" s="131"/>
      <c r="U25" s="131"/>
      <c r="V25" s="131"/>
      <c r="W25" s="131"/>
      <c r="X25" s="131"/>
      <c r="Y25" s="131"/>
      <c r="Z25" s="131"/>
      <c r="AA25" s="131"/>
      <c r="AB25" s="131"/>
      <c r="AC25" s="131"/>
    </row>
    <row r="26" spans="2:29" s="127" customFormat="1">
      <c r="B26" s="82" t="s">
        <v>983</v>
      </c>
      <c r="C26" s="78" t="s">
        <v>984</v>
      </c>
      <c r="D26" s="78" t="s">
        <v>255</v>
      </c>
      <c r="E26" s="78"/>
      <c r="F26" s="102">
        <v>37561</v>
      </c>
      <c r="G26" s="83">
        <v>0.34</v>
      </c>
      <c r="H26" s="89" t="s">
        <v>167</v>
      </c>
      <c r="I26" s="90">
        <v>4.8000000000000001E-2</v>
      </c>
      <c r="J26" s="90">
        <v>4.9299999999999997E-2</v>
      </c>
      <c r="K26" s="83">
        <v>319000</v>
      </c>
      <c r="L26" s="103">
        <v>122.43689999999999</v>
      </c>
      <c r="M26" s="83">
        <v>390.56684999999999</v>
      </c>
      <c r="N26" s="78"/>
      <c r="O26" s="84">
        <v>6.5588872442418292E-3</v>
      </c>
      <c r="P26" s="84">
        <f>M26/'סכום נכסי הקרן'!$C$42</f>
        <v>4.5558810109600527E-3</v>
      </c>
      <c r="Q26" s="131"/>
      <c r="R26" s="131"/>
      <c r="S26" s="131"/>
      <c r="T26" s="131"/>
      <c r="U26" s="131"/>
      <c r="V26" s="131"/>
      <c r="W26" s="131"/>
      <c r="X26" s="131"/>
      <c r="Y26" s="131"/>
      <c r="Z26" s="131"/>
      <c r="AA26" s="131"/>
      <c r="AB26" s="131"/>
      <c r="AC26" s="131"/>
    </row>
    <row r="27" spans="2:29" s="127" customFormat="1">
      <c r="B27" s="82" t="s">
        <v>985</v>
      </c>
      <c r="C27" s="78" t="s">
        <v>986</v>
      </c>
      <c r="D27" s="78" t="s">
        <v>255</v>
      </c>
      <c r="E27" s="78"/>
      <c r="F27" s="102">
        <v>37591</v>
      </c>
      <c r="G27" s="83">
        <v>0.42000000000000004</v>
      </c>
      <c r="H27" s="89" t="s">
        <v>167</v>
      </c>
      <c r="I27" s="90">
        <v>4.8000000000000001E-2</v>
      </c>
      <c r="J27" s="90">
        <v>4.9600000000000005E-2</v>
      </c>
      <c r="K27" s="83">
        <v>327000</v>
      </c>
      <c r="L27" s="103">
        <v>121.157</v>
      </c>
      <c r="M27" s="83">
        <v>396.17973000000001</v>
      </c>
      <c r="N27" s="78"/>
      <c r="O27" s="84">
        <v>6.653145748350563E-3</v>
      </c>
      <c r="P27" s="84">
        <f>M27/'סכום נכסי הקרן'!$C$42</f>
        <v>4.6213540878706962E-3</v>
      </c>
      <c r="Q27" s="131"/>
      <c r="R27" s="131"/>
      <c r="S27" s="131"/>
      <c r="T27" s="131"/>
      <c r="U27" s="131"/>
      <c r="V27" s="131"/>
      <c r="W27" s="131"/>
      <c r="X27" s="131"/>
      <c r="Y27" s="131"/>
      <c r="Z27" s="131"/>
      <c r="AA27" s="131"/>
      <c r="AB27" s="131"/>
      <c r="AC27" s="131"/>
    </row>
    <row r="28" spans="2:29" s="127" customFormat="1">
      <c r="B28" s="82" t="s">
        <v>987</v>
      </c>
      <c r="C28" s="78" t="s">
        <v>988</v>
      </c>
      <c r="D28" s="78" t="s">
        <v>255</v>
      </c>
      <c r="E28" s="78"/>
      <c r="F28" s="102">
        <v>37622</v>
      </c>
      <c r="G28" s="83">
        <v>0.5</v>
      </c>
      <c r="H28" s="89" t="s">
        <v>167</v>
      </c>
      <c r="I28" s="90">
        <v>4.8000000000000001E-2</v>
      </c>
      <c r="J28" s="90">
        <v>4.9500000000000002E-2</v>
      </c>
      <c r="K28" s="83">
        <v>44592</v>
      </c>
      <c r="L28" s="103">
        <v>124.5881</v>
      </c>
      <c r="M28" s="83">
        <v>55.555169999999997</v>
      </c>
      <c r="N28" s="78"/>
      <c r="O28" s="84">
        <v>9.3295192836946182E-4</v>
      </c>
      <c r="P28" s="84">
        <f>M28/'סכום נכסי הקרן'!$C$42</f>
        <v>6.4803949455428077E-4</v>
      </c>
      <c r="Q28" s="131"/>
      <c r="R28" s="131"/>
      <c r="S28" s="131"/>
      <c r="T28" s="131"/>
      <c r="U28" s="131"/>
      <c r="V28" s="131"/>
      <c r="W28" s="131"/>
      <c r="X28" s="131"/>
      <c r="Y28" s="131"/>
      <c r="Z28" s="131"/>
      <c r="AA28" s="131"/>
      <c r="AB28" s="131"/>
      <c r="AC28" s="131"/>
    </row>
    <row r="29" spans="2:29" s="127" customFormat="1">
      <c r="B29" s="82" t="s">
        <v>989</v>
      </c>
      <c r="C29" s="78" t="s">
        <v>990</v>
      </c>
      <c r="D29" s="78" t="s">
        <v>255</v>
      </c>
      <c r="E29" s="78"/>
      <c r="F29" s="102">
        <v>37653</v>
      </c>
      <c r="G29" s="83">
        <v>0.58000000000000007</v>
      </c>
      <c r="H29" s="89" t="s">
        <v>167</v>
      </c>
      <c r="I29" s="90">
        <v>4.8000000000000001E-2</v>
      </c>
      <c r="J29" s="90">
        <v>4.9500000000000002E-2</v>
      </c>
      <c r="K29" s="83">
        <v>313000</v>
      </c>
      <c r="L29" s="103">
        <v>124.4076</v>
      </c>
      <c r="M29" s="83">
        <v>389.38741999999996</v>
      </c>
      <c r="N29" s="78"/>
      <c r="O29" s="84">
        <v>6.5390807799131844E-3</v>
      </c>
      <c r="P29" s="84">
        <f>M29/'סכום נכסי הקרן'!$C$42</f>
        <v>4.5421232055017644E-3</v>
      </c>
      <c r="Q29" s="131"/>
      <c r="R29" s="131"/>
      <c r="S29" s="131"/>
      <c r="T29" s="131"/>
      <c r="U29" s="131"/>
      <c r="V29" s="131"/>
      <c r="W29" s="131"/>
      <c r="X29" s="131"/>
      <c r="Y29" s="131"/>
      <c r="Z29" s="131"/>
      <c r="AA29" s="131"/>
      <c r="AB29" s="131"/>
      <c r="AC29" s="131"/>
    </row>
    <row r="30" spans="2:29" s="127" customFormat="1">
      <c r="B30" s="82" t="s">
        <v>991</v>
      </c>
      <c r="C30" s="78" t="s">
        <v>992</v>
      </c>
      <c r="D30" s="78" t="s">
        <v>255</v>
      </c>
      <c r="E30" s="78"/>
      <c r="F30" s="102">
        <v>37681</v>
      </c>
      <c r="G30" s="83">
        <v>0.66</v>
      </c>
      <c r="H30" s="89" t="s">
        <v>167</v>
      </c>
      <c r="I30" s="90">
        <v>4.8000000000000001E-2</v>
      </c>
      <c r="J30" s="90">
        <v>5.0099999999999999E-2</v>
      </c>
      <c r="K30" s="83">
        <v>312000</v>
      </c>
      <c r="L30" s="103">
        <v>123.6696</v>
      </c>
      <c r="M30" s="83">
        <v>385.84116999999998</v>
      </c>
      <c r="N30" s="78"/>
      <c r="O30" s="84">
        <v>6.4795277126472543E-3</v>
      </c>
      <c r="P30" s="84">
        <f>M30/'סכום נכסי הקרן'!$C$42</f>
        <v>4.5007569373837269E-3</v>
      </c>
      <c r="Q30" s="131"/>
      <c r="R30" s="131"/>
      <c r="S30" s="131"/>
      <c r="T30" s="131"/>
      <c r="U30" s="131"/>
      <c r="V30" s="131"/>
      <c r="W30" s="131"/>
      <c r="X30" s="131"/>
      <c r="Y30" s="131"/>
      <c r="Z30" s="131"/>
      <c r="AA30" s="131"/>
      <c r="AB30" s="131"/>
      <c r="AC30" s="131"/>
    </row>
    <row r="31" spans="2:29" s="127" customFormat="1">
      <c r="B31" s="82" t="s">
        <v>993</v>
      </c>
      <c r="C31" s="78" t="s">
        <v>994</v>
      </c>
      <c r="D31" s="78" t="s">
        <v>255</v>
      </c>
      <c r="E31" s="78"/>
      <c r="F31" s="102">
        <v>37712</v>
      </c>
      <c r="G31" s="83">
        <v>0.73999999999999988</v>
      </c>
      <c r="H31" s="89" t="s">
        <v>167</v>
      </c>
      <c r="I31" s="90">
        <v>4.8000000000000001E-2</v>
      </c>
      <c r="J31" s="90">
        <v>0.05</v>
      </c>
      <c r="K31" s="83">
        <v>320000</v>
      </c>
      <c r="L31" s="103">
        <v>122.6981</v>
      </c>
      <c r="M31" s="83">
        <v>392.62646000000001</v>
      </c>
      <c r="N31" s="78"/>
      <c r="O31" s="84">
        <v>6.5934747924608168E-3</v>
      </c>
      <c r="P31" s="84">
        <f>M31/'סכום נכסי הקרן'!$C$42</f>
        <v>4.5799059329138326E-3</v>
      </c>
      <c r="Q31" s="131"/>
      <c r="R31" s="131"/>
      <c r="S31" s="131"/>
      <c r="T31" s="131"/>
      <c r="U31" s="131"/>
      <c r="V31" s="131"/>
      <c r="W31" s="131"/>
      <c r="X31" s="131"/>
      <c r="Y31" s="131"/>
      <c r="Z31" s="131"/>
      <c r="AA31" s="131"/>
      <c r="AB31" s="131"/>
      <c r="AC31" s="131"/>
    </row>
    <row r="32" spans="2:29" s="127" customFormat="1">
      <c r="B32" s="82" t="s">
        <v>995</v>
      </c>
      <c r="C32" s="78" t="s">
        <v>996</v>
      </c>
      <c r="D32" s="78" t="s">
        <v>255</v>
      </c>
      <c r="E32" s="78"/>
      <c r="F32" s="102">
        <v>37742</v>
      </c>
      <c r="G32" s="83">
        <v>0.83000000000000007</v>
      </c>
      <c r="H32" s="89" t="s">
        <v>167</v>
      </c>
      <c r="I32" s="90">
        <v>4.8000000000000001E-2</v>
      </c>
      <c r="J32" s="90">
        <v>5.0100000000000006E-2</v>
      </c>
      <c r="K32" s="83">
        <v>320000</v>
      </c>
      <c r="L32" s="103">
        <v>121.9421</v>
      </c>
      <c r="M32" s="83">
        <v>390.20479</v>
      </c>
      <c r="N32" s="78"/>
      <c r="O32" s="84">
        <v>6.5528070796921495E-3</v>
      </c>
      <c r="P32" s="84">
        <f>M32/'סכום נכסי הקרן'!$C$42</f>
        <v>4.5516576564208029E-3</v>
      </c>
      <c r="Q32" s="131"/>
      <c r="R32" s="131"/>
      <c r="S32" s="131"/>
      <c r="T32" s="131"/>
      <c r="U32" s="131"/>
      <c r="V32" s="131"/>
      <c r="W32" s="131"/>
      <c r="X32" s="131"/>
      <c r="Y32" s="131"/>
      <c r="Z32" s="131"/>
      <c r="AA32" s="131"/>
      <c r="AB32" s="131"/>
      <c r="AC32" s="131"/>
    </row>
    <row r="33" spans="2:29" s="127" customFormat="1">
      <c r="B33" s="82" t="s">
        <v>997</v>
      </c>
      <c r="C33" s="78" t="s">
        <v>998</v>
      </c>
      <c r="D33" s="78" t="s">
        <v>255</v>
      </c>
      <c r="E33" s="78"/>
      <c r="F33" s="102">
        <v>37773</v>
      </c>
      <c r="G33" s="83">
        <v>0.91</v>
      </c>
      <c r="H33" s="89" t="s">
        <v>167</v>
      </c>
      <c r="I33" s="90">
        <v>4.8000000000000001E-2</v>
      </c>
      <c r="J33" s="90">
        <v>0.05</v>
      </c>
      <c r="K33" s="83">
        <v>326000</v>
      </c>
      <c r="L33" s="103">
        <v>121.6999</v>
      </c>
      <c r="M33" s="83">
        <v>396.73336</v>
      </c>
      <c r="N33" s="78"/>
      <c r="O33" s="84">
        <v>6.6624429960433201E-3</v>
      </c>
      <c r="P33" s="84">
        <f>M33/'סכום נכסי הקרן'!$C$42</f>
        <v>4.6278120665857294E-3</v>
      </c>
      <c r="Q33" s="131"/>
      <c r="R33" s="131"/>
      <c r="S33" s="131"/>
      <c r="T33" s="131"/>
      <c r="U33" s="131"/>
      <c r="V33" s="131"/>
      <c r="W33" s="131"/>
      <c r="X33" s="131"/>
      <c r="Y33" s="131"/>
      <c r="Z33" s="131"/>
      <c r="AA33" s="131"/>
      <c r="AB33" s="131"/>
      <c r="AC33" s="131"/>
    </row>
    <row r="34" spans="2:29" s="127" customFormat="1">
      <c r="B34" s="82" t="s">
        <v>999</v>
      </c>
      <c r="C34" s="78" t="s">
        <v>1000</v>
      </c>
      <c r="D34" s="78" t="s">
        <v>255</v>
      </c>
      <c r="E34" s="78"/>
      <c r="F34" s="102">
        <v>37803</v>
      </c>
      <c r="G34" s="83">
        <v>0.97</v>
      </c>
      <c r="H34" s="89" t="s">
        <v>167</v>
      </c>
      <c r="I34" s="90">
        <v>4.8000000000000001E-2</v>
      </c>
      <c r="J34" s="90">
        <v>0.05</v>
      </c>
      <c r="K34" s="83">
        <v>1053000</v>
      </c>
      <c r="L34" s="103">
        <v>124.72929999999999</v>
      </c>
      <c r="M34" s="83">
        <v>1313.37654</v>
      </c>
      <c r="N34" s="78"/>
      <c r="O34" s="84">
        <v>2.2055862229711686E-2</v>
      </c>
      <c r="P34" s="84">
        <f>M34/'סכום נכסי הקרן'!$C$42</f>
        <v>1.5320263967170835E-2</v>
      </c>
      <c r="Q34" s="131"/>
      <c r="R34" s="131"/>
      <c r="S34" s="131"/>
      <c r="T34" s="131"/>
      <c r="U34" s="131"/>
      <c r="V34" s="131"/>
      <c r="W34" s="131"/>
      <c r="X34" s="131"/>
      <c r="Y34" s="131"/>
      <c r="Z34" s="131"/>
      <c r="AA34" s="131"/>
      <c r="AB34" s="131"/>
      <c r="AC34" s="131"/>
    </row>
    <row r="35" spans="2:29" s="127" customFormat="1">
      <c r="B35" s="82" t="s">
        <v>1001</v>
      </c>
      <c r="C35" s="78" t="s">
        <v>1002</v>
      </c>
      <c r="D35" s="78" t="s">
        <v>255</v>
      </c>
      <c r="E35" s="78"/>
      <c r="F35" s="102">
        <v>37834</v>
      </c>
      <c r="G35" s="83">
        <v>1.05</v>
      </c>
      <c r="H35" s="89" t="s">
        <v>167</v>
      </c>
      <c r="I35" s="90">
        <v>4.8000000000000001E-2</v>
      </c>
      <c r="J35" s="90">
        <v>5.0099999999999999E-2</v>
      </c>
      <c r="K35" s="83">
        <v>332000</v>
      </c>
      <c r="L35" s="103">
        <v>124.9618</v>
      </c>
      <c r="M35" s="83">
        <v>414.86099000000002</v>
      </c>
      <c r="N35" s="78"/>
      <c r="O35" s="84">
        <v>6.9668648413057522E-3</v>
      </c>
      <c r="P35" s="84">
        <f>M35/'סכום נכסי הקרן'!$C$42</f>
        <v>4.8392670973716502E-3</v>
      </c>
      <c r="Q35" s="131"/>
      <c r="R35" s="131"/>
      <c r="S35" s="131"/>
      <c r="T35" s="131"/>
      <c r="U35" s="131"/>
      <c r="V35" s="131"/>
      <c r="W35" s="131"/>
      <c r="X35" s="131"/>
      <c r="Y35" s="131"/>
      <c r="Z35" s="131"/>
      <c r="AA35" s="131"/>
      <c r="AB35" s="131"/>
      <c r="AC35" s="131"/>
    </row>
    <row r="36" spans="2:29" s="127" customFormat="1">
      <c r="B36" s="82" t="s">
        <v>1003</v>
      </c>
      <c r="C36" s="78" t="s">
        <v>1004</v>
      </c>
      <c r="D36" s="78" t="s">
        <v>255</v>
      </c>
      <c r="E36" s="78"/>
      <c r="F36" s="102">
        <v>37865</v>
      </c>
      <c r="G36" s="83">
        <v>1.1400000000000001</v>
      </c>
      <c r="H36" s="89" t="s">
        <v>167</v>
      </c>
      <c r="I36" s="90">
        <v>4.8000000000000001E-2</v>
      </c>
      <c r="J36" s="90">
        <v>0.05</v>
      </c>
      <c r="K36" s="83">
        <v>353000</v>
      </c>
      <c r="L36" s="103">
        <v>125.322</v>
      </c>
      <c r="M36" s="83">
        <v>442.37473</v>
      </c>
      <c r="N36" s="78"/>
      <c r="O36" s="84">
        <v>7.4289099901128927E-3</v>
      </c>
      <c r="P36" s="84">
        <f>M36/'סכום נכסי הקרן'!$C$42</f>
        <v>5.1602091476416409E-3</v>
      </c>
      <c r="Q36" s="131"/>
      <c r="R36" s="131"/>
      <c r="S36" s="131"/>
      <c r="T36" s="131"/>
      <c r="U36" s="131"/>
      <c r="V36" s="131"/>
      <c r="W36" s="131"/>
      <c r="X36" s="131"/>
      <c r="Y36" s="131"/>
      <c r="Z36" s="131"/>
      <c r="AA36" s="131"/>
      <c r="AB36" s="131"/>
      <c r="AC36" s="131"/>
    </row>
    <row r="37" spans="2:29" s="127" customFormat="1">
      <c r="B37" s="82" t="s">
        <v>1005</v>
      </c>
      <c r="C37" s="78" t="s">
        <v>1006</v>
      </c>
      <c r="D37" s="78" t="s">
        <v>255</v>
      </c>
      <c r="E37" s="78"/>
      <c r="F37" s="102">
        <v>37895</v>
      </c>
      <c r="G37" s="83">
        <v>1.22</v>
      </c>
      <c r="H37" s="89" t="s">
        <v>167</v>
      </c>
      <c r="I37" s="90">
        <v>4.8000000000000001E-2</v>
      </c>
      <c r="J37" s="90">
        <v>5.0099999999999999E-2</v>
      </c>
      <c r="K37" s="83">
        <v>334000</v>
      </c>
      <c r="L37" s="103">
        <v>124.5622</v>
      </c>
      <c r="M37" s="83">
        <v>416.02401000000003</v>
      </c>
      <c r="N37" s="78"/>
      <c r="O37" s="84">
        <v>6.9863957283812887E-3</v>
      </c>
      <c r="P37" s="84">
        <f>M37/'סכום נכסי הקרן'!$C$42</f>
        <v>4.852833483595588E-3</v>
      </c>
      <c r="Q37" s="131"/>
      <c r="R37" s="131"/>
      <c r="S37" s="131"/>
      <c r="T37" s="131"/>
      <c r="U37" s="131"/>
      <c r="V37" s="131"/>
      <c r="W37" s="131"/>
      <c r="X37" s="131"/>
      <c r="Y37" s="131"/>
      <c r="Z37" s="131"/>
      <c r="AA37" s="131"/>
      <c r="AB37" s="131"/>
      <c r="AC37" s="131"/>
    </row>
    <row r="38" spans="2:29" s="127" customFormat="1">
      <c r="B38" s="82" t="s">
        <v>1007</v>
      </c>
      <c r="C38" s="78" t="s">
        <v>1008</v>
      </c>
      <c r="D38" s="78" t="s">
        <v>255</v>
      </c>
      <c r="E38" s="78"/>
      <c r="F38" s="102">
        <v>40909</v>
      </c>
      <c r="G38" s="83">
        <v>7.57</v>
      </c>
      <c r="H38" s="89" t="s">
        <v>167</v>
      </c>
      <c r="I38" s="90">
        <v>4.8000000000000001E-2</v>
      </c>
      <c r="J38" s="90">
        <v>4.8499999999999995E-2</v>
      </c>
      <c r="K38" s="83">
        <v>1026000</v>
      </c>
      <c r="L38" s="103">
        <v>105.2244</v>
      </c>
      <c r="M38" s="83">
        <v>1079.3320100000001</v>
      </c>
      <c r="N38" s="78"/>
      <c r="O38" s="84">
        <v>1.8125493632372782E-2</v>
      </c>
      <c r="P38" s="84">
        <f>M38/'סכום נכסי הקרן'!$C$42</f>
        <v>1.2590183239771492E-2</v>
      </c>
      <c r="Q38" s="131"/>
      <c r="R38" s="131"/>
      <c r="S38" s="131"/>
      <c r="T38" s="131"/>
      <c r="U38" s="131"/>
      <c r="V38" s="131"/>
      <c r="W38" s="131"/>
      <c r="X38" s="131"/>
      <c r="Y38" s="131"/>
      <c r="Z38" s="131"/>
      <c r="AA38" s="131"/>
      <c r="AB38" s="131"/>
      <c r="AC38" s="131"/>
    </row>
    <row r="39" spans="2:29" s="127" customFormat="1">
      <c r="B39" s="82" t="s">
        <v>1009</v>
      </c>
      <c r="C39" s="78" t="s">
        <v>1010</v>
      </c>
      <c r="D39" s="78" t="s">
        <v>255</v>
      </c>
      <c r="E39" s="78"/>
      <c r="F39" s="102">
        <v>41214</v>
      </c>
      <c r="G39" s="83">
        <v>8.2100000000000009</v>
      </c>
      <c r="H39" s="89" t="s">
        <v>167</v>
      </c>
      <c r="I39" s="90">
        <v>4.8000000000000001E-2</v>
      </c>
      <c r="J39" s="90">
        <v>4.8499999999999995E-2</v>
      </c>
      <c r="K39" s="83">
        <v>870000</v>
      </c>
      <c r="L39" s="103">
        <v>101.4157</v>
      </c>
      <c r="M39" s="83">
        <v>882.31641000000002</v>
      </c>
      <c r="N39" s="78"/>
      <c r="O39" s="84">
        <v>1.4816961160257826E-2</v>
      </c>
      <c r="P39" s="84">
        <f>M39/'סכום נכסי הקרן'!$C$42</f>
        <v>1.0292037273458935E-2</v>
      </c>
      <c r="Q39" s="131"/>
      <c r="R39" s="131"/>
      <c r="S39" s="131"/>
      <c r="T39" s="131"/>
      <c r="U39" s="131"/>
      <c r="V39" s="131"/>
      <c r="W39" s="131"/>
      <c r="X39" s="131"/>
      <c r="Y39" s="131"/>
      <c r="Z39" s="131"/>
      <c r="AA39" s="131"/>
      <c r="AB39" s="131"/>
      <c r="AC39" s="131"/>
    </row>
    <row r="40" spans="2:29" s="127" customFormat="1">
      <c r="B40" s="82" t="s">
        <v>1011</v>
      </c>
      <c r="C40" s="78" t="s">
        <v>1012</v>
      </c>
      <c r="D40" s="78" t="s">
        <v>255</v>
      </c>
      <c r="E40" s="78"/>
      <c r="F40" s="102">
        <v>41275</v>
      </c>
      <c r="G40" s="83">
        <v>8.18</v>
      </c>
      <c r="H40" s="89" t="s">
        <v>167</v>
      </c>
      <c r="I40" s="90">
        <v>4.8000000000000001E-2</v>
      </c>
      <c r="J40" s="90">
        <v>4.8500000000000008E-2</v>
      </c>
      <c r="K40" s="83">
        <v>942000</v>
      </c>
      <c r="L40" s="103">
        <v>103.7127</v>
      </c>
      <c r="M40" s="83">
        <v>976.97357999999997</v>
      </c>
      <c r="N40" s="78"/>
      <c r="O40" s="84">
        <v>1.6406562799232128E-2</v>
      </c>
      <c r="P40" s="84">
        <f>M40/'סכום נכסי הקרן'!$C$42</f>
        <v>1.1396193459152158E-2</v>
      </c>
      <c r="Q40" s="131"/>
      <c r="R40" s="131"/>
      <c r="S40" s="131"/>
      <c r="T40" s="131"/>
      <c r="U40" s="131"/>
      <c r="V40" s="131"/>
      <c r="W40" s="131"/>
      <c r="X40" s="131"/>
      <c r="Y40" s="131"/>
      <c r="Z40" s="131"/>
      <c r="AA40" s="131"/>
      <c r="AB40" s="131"/>
      <c r="AC40" s="131"/>
    </row>
    <row r="41" spans="2:29" s="127" customFormat="1">
      <c r="B41" s="82" t="s">
        <v>1013</v>
      </c>
      <c r="C41" s="78" t="s">
        <v>1014</v>
      </c>
      <c r="D41" s="78" t="s">
        <v>255</v>
      </c>
      <c r="E41" s="78"/>
      <c r="F41" s="102">
        <v>41334</v>
      </c>
      <c r="G41" s="83">
        <v>8.3500000000000014</v>
      </c>
      <c r="H41" s="89" t="s">
        <v>167</v>
      </c>
      <c r="I41" s="90">
        <v>4.8000000000000001E-2</v>
      </c>
      <c r="J41" s="90">
        <v>4.8500000000000008E-2</v>
      </c>
      <c r="K41" s="83">
        <v>320000</v>
      </c>
      <c r="L41" s="103">
        <v>102.8809</v>
      </c>
      <c r="M41" s="83">
        <v>329.21893999999998</v>
      </c>
      <c r="N41" s="78"/>
      <c r="O41" s="84">
        <v>5.5286563775927633E-3</v>
      </c>
      <c r="P41" s="84">
        <f>M41/'סכום נכסי הקרן'!$C$42</f>
        <v>3.8402704100319752E-3</v>
      </c>
      <c r="Q41" s="131"/>
      <c r="R41" s="131"/>
      <c r="S41" s="131"/>
      <c r="T41" s="131"/>
      <c r="U41" s="131"/>
      <c r="V41" s="131"/>
      <c r="W41" s="131"/>
      <c r="X41" s="131"/>
      <c r="Y41" s="131"/>
      <c r="Z41" s="131"/>
      <c r="AA41" s="131"/>
      <c r="AB41" s="131"/>
      <c r="AC41" s="131"/>
    </row>
    <row r="42" spans="2:29" s="127" customFormat="1">
      <c r="B42" s="82" t="s">
        <v>1015</v>
      </c>
      <c r="C42" s="78">
        <v>2704</v>
      </c>
      <c r="D42" s="78" t="s">
        <v>255</v>
      </c>
      <c r="E42" s="78"/>
      <c r="F42" s="102">
        <v>41395</v>
      </c>
      <c r="G42" s="83">
        <v>8.52</v>
      </c>
      <c r="H42" s="89" t="s">
        <v>167</v>
      </c>
      <c r="I42" s="90">
        <v>4.8000000000000001E-2</v>
      </c>
      <c r="J42" s="90">
        <v>4.8500000000000008E-2</v>
      </c>
      <c r="K42" s="83">
        <v>377000</v>
      </c>
      <c r="L42" s="103">
        <v>101.867</v>
      </c>
      <c r="M42" s="83">
        <v>384.03863000000001</v>
      </c>
      <c r="N42" s="78"/>
      <c r="O42" s="84">
        <v>6.4492572055286001E-3</v>
      </c>
      <c r="P42" s="84">
        <f>M42/'סכום נכסי הקרן'!$C$42</f>
        <v>4.4797306834722756E-3</v>
      </c>
      <c r="Q42" s="131"/>
      <c r="R42" s="131"/>
      <c r="S42" s="131"/>
      <c r="T42" s="131"/>
      <c r="U42" s="131"/>
      <c r="V42" s="131"/>
      <c r="W42" s="131"/>
      <c r="X42" s="131"/>
      <c r="Y42" s="131"/>
      <c r="Z42" s="131"/>
      <c r="AA42" s="131"/>
      <c r="AB42" s="131"/>
      <c r="AC42" s="131"/>
    </row>
    <row r="43" spans="2:29" s="127" customFormat="1">
      <c r="B43" s="82" t="s">
        <v>1016</v>
      </c>
      <c r="C43" s="78" t="s">
        <v>1017</v>
      </c>
      <c r="D43" s="78" t="s">
        <v>255</v>
      </c>
      <c r="E43" s="78"/>
      <c r="F43" s="102">
        <v>41427</v>
      </c>
      <c r="G43" s="83">
        <v>8.6</v>
      </c>
      <c r="H43" s="89" t="s">
        <v>167</v>
      </c>
      <c r="I43" s="90">
        <v>4.8000000000000001E-2</v>
      </c>
      <c r="J43" s="90">
        <v>4.8499999999999995E-2</v>
      </c>
      <c r="K43" s="83">
        <v>528000</v>
      </c>
      <c r="L43" s="103">
        <v>101.05240000000001</v>
      </c>
      <c r="M43" s="83">
        <v>533.55680000000007</v>
      </c>
      <c r="N43" s="78"/>
      <c r="O43" s="84">
        <v>8.960153401648116E-3</v>
      </c>
      <c r="P43" s="84">
        <f>M43/'סכום נכסי הקרן'!$C$42</f>
        <v>6.2238290151573573E-3</v>
      </c>
      <c r="Q43" s="131"/>
      <c r="R43" s="131"/>
      <c r="S43" s="131"/>
      <c r="T43" s="131"/>
      <c r="U43" s="131"/>
      <c r="V43" s="131"/>
      <c r="W43" s="131"/>
      <c r="X43" s="131"/>
      <c r="Y43" s="131"/>
      <c r="Z43" s="131"/>
      <c r="AA43" s="131"/>
      <c r="AB43" s="131"/>
      <c r="AC43" s="131"/>
    </row>
    <row r="44" spans="2:29" s="127" customFormat="1">
      <c r="B44" s="82" t="s">
        <v>1018</v>
      </c>
      <c r="C44" s="78">
        <v>8805</v>
      </c>
      <c r="D44" s="78" t="s">
        <v>255</v>
      </c>
      <c r="E44" s="78"/>
      <c r="F44" s="102">
        <v>41487</v>
      </c>
      <c r="G44" s="83">
        <v>8.56</v>
      </c>
      <c r="H44" s="89" t="s">
        <v>167</v>
      </c>
      <c r="I44" s="90">
        <v>4.8000000000000001E-2</v>
      </c>
      <c r="J44" s="90">
        <v>4.8499999999999995E-2</v>
      </c>
      <c r="K44" s="83">
        <v>511000</v>
      </c>
      <c r="L44" s="103">
        <v>101.983</v>
      </c>
      <c r="M44" s="83">
        <v>521.13138000000004</v>
      </c>
      <c r="N44" s="78"/>
      <c r="O44" s="84">
        <v>8.7514902016290995E-3</v>
      </c>
      <c r="P44" s="84">
        <f>M44/'סכום נכסי הקרן'!$C$42</f>
        <v>6.0788890771385435E-3</v>
      </c>
      <c r="Q44" s="131"/>
      <c r="R44" s="131"/>
      <c r="S44" s="131"/>
      <c r="T44" s="131"/>
      <c r="U44" s="131"/>
      <c r="V44" s="131"/>
      <c r="W44" s="131"/>
      <c r="X44" s="131"/>
      <c r="Y44" s="131"/>
      <c r="Z44" s="131"/>
      <c r="AA44" s="131"/>
      <c r="AB44" s="131"/>
      <c r="AC44" s="131"/>
    </row>
    <row r="45" spans="2:29" s="127" customFormat="1">
      <c r="B45" s="82" t="s">
        <v>1019</v>
      </c>
      <c r="C45" s="78" t="s">
        <v>1020</v>
      </c>
      <c r="D45" s="78" t="s">
        <v>255</v>
      </c>
      <c r="E45" s="78"/>
      <c r="F45" s="102">
        <v>41548</v>
      </c>
      <c r="G45" s="83">
        <v>8.7299999999999986</v>
      </c>
      <c r="H45" s="89" t="s">
        <v>167</v>
      </c>
      <c r="I45" s="90">
        <v>4.8000000000000001E-2</v>
      </c>
      <c r="J45" s="90">
        <v>4.8499999999999995E-2</v>
      </c>
      <c r="K45" s="83">
        <v>587000</v>
      </c>
      <c r="L45" s="103">
        <v>101.1812</v>
      </c>
      <c r="M45" s="83">
        <v>593.93330000000003</v>
      </c>
      <c r="N45" s="78"/>
      <c r="O45" s="84">
        <v>9.9740711360947719E-3</v>
      </c>
      <c r="P45" s="84">
        <f>M45/'סכום נכסי הקרן'!$C$42</f>
        <v>6.9281083206289545E-3</v>
      </c>
      <c r="Q45" s="131"/>
      <c r="R45" s="131"/>
      <c r="S45" s="131"/>
      <c r="T45" s="131"/>
      <c r="U45" s="131"/>
      <c r="V45" s="131"/>
      <c r="W45" s="131"/>
      <c r="X45" s="131"/>
      <c r="Y45" s="131"/>
      <c r="Z45" s="131"/>
      <c r="AA45" s="131"/>
      <c r="AB45" s="131"/>
      <c r="AC45" s="131"/>
    </row>
    <row r="46" spans="2:29" s="127" customFormat="1">
      <c r="B46" s="82" t="s">
        <v>1021</v>
      </c>
      <c r="C46" s="78" t="s">
        <v>1022</v>
      </c>
      <c r="D46" s="78" t="s">
        <v>255</v>
      </c>
      <c r="E46" s="78"/>
      <c r="F46" s="102">
        <v>41579</v>
      </c>
      <c r="G46" s="83">
        <v>8.81</v>
      </c>
      <c r="H46" s="89" t="s">
        <v>167</v>
      </c>
      <c r="I46" s="90">
        <v>4.8000000000000001E-2</v>
      </c>
      <c r="J46" s="90">
        <v>4.8500000000000008E-2</v>
      </c>
      <c r="K46" s="83">
        <v>513000</v>
      </c>
      <c r="L46" s="103">
        <v>100.782</v>
      </c>
      <c r="M46" s="83">
        <v>517.01172999999994</v>
      </c>
      <c r="N46" s="78"/>
      <c r="O46" s="84">
        <v>8.6823078840930837E-3</v>
      </c>
      <c r="P46" s="84">
        <f>M46/'סכום נכסי הקרן'!$C$42</f>
        <v>6.030834217370485E-3</v>
      </c>
      <c r="Q46" s="131"/>
      <c r="R46" s="131"/>
      <c r="S46" s="131"/>
      <c r="T46" s="131"/>
      <c r="U46" s="131"/>
      <c r="V46" s="131"/>
      <c r="W46" s="131"/>
      <c r="X46" s="131"/>
      <c r="Y46" s="131"/>
      <c r="Z46" s="131"/>
      <c r="AA46" s="131"/>
      <c r="AB46" s="131"/>
      <c r="AC46" s="131"/>
    </row>
    <row r="47" spans="2:29" s="127" customFormat="1">
      <c r="B47" s="82" t="s">
        <v>1023</v>
      </c>
      <c r="C47" s="78" t="s">
        <v>1024</v>
      </c>
      <c r="D47" s="78" t="s">
        <v>255</v>
      </c>
      <c r="E47" s="78"/>
      <c r="F47" s="102">
        <v>41609</v>
      </c>
      <c r="G47" s="83">
        <v>8.9</v>
      </c>
      <c r="H47" s="89" t="s">
        <v>167</v>
      </c>
      <c r="I47" s="90">
        <v>4.8000000000000001E-2</v>
      </c>
      <c r="J47" s="90">
        <v>4.8499999999999995E-2</v>
      </c>
      <c r="K47" s="83">
        <v>227000</v>
      </c>
      <c r="L47" s="103">
        <v>100.3841</v>
      </c>
      <c r="M47" s="83">
        <v>227.87198999999998</v>
      </c>
      <c r="N47" s="78"/>
      <c r="O47" s="84">
        <v>3.8267115822323418E-3</v>
      </c>
      <c r="P47" s="84">
        <f>M47/'סכום נכסי הקרן'!$C$42</f>
        <v>2.6580793330787779E-3</v>
      </c>
      <c r="Q47" s="131"/>
      <c r="R47" s="131"/>
      <c r="S47" s="131"/>
      <c r="T47" s="131"/>
      <c r="U47" s="131"/>
      <c r="V47" s="131"/>
      <c r="W47" s="131"/>
      <c r="X47" s="131"/>
      <c r="Y47" s="131"/>
      <c r="Z47" s="131"/>
      <c r="AA47" s="131"/>
      <c r="AB47" s="131"/>
      <c r="AC47" s="131"/>
    </row>
    <row r="48" spans="2:29" s="127" customFormat="1">
      <c r="B48" s="82" t="s">
        <v>1025</v>
      </c>
      <c r="C48" s="78" t="s">
        <v>1026</v>
      </c>
      <c r="D48" s="78" t="s">
        <v>255</v>
      </c>
      <c r="E48" s="78"/>
      <c r="F48" s="102">
        <v>41700</v>
      </c>
      <c r="G48" s="83">
        <v>8.93</v>
      </c>
      <c r="H48" s="89" t="s">
        <v>167</v>
      </c>
      <c r="I48" s="90">
        <v>4.8000000000000001E-2</v>
      </c>
      <c r="J48" s="90">
        <v>4.8600000000000004E-2</v>
      </c>
      <c r="K48" s="83">
        <v>149000</v>
      </c>
      <c r="L48" s="103">
        <v>101.57080000000001</v>
      </c>
      <c r="M48" s="83">
        <v>151.34053</v>
      </c>
      <c r="N48" s="78"/>
      <c r="O48" s="84">
        <v>2.5414995454780607E-3</v>
      </c>
      <c r="P48" s="84">
        <f>M48/'סכום נכסי הקרן'!$C$42</f>
        <v>1.7653557817711111E-3</v>
      </c>
      <c r="Q48" s="131"/>
      <c r="R48" s="131"/>
      <c r="S48" s="131"/>
      <c r="T48" s="131"/>
      <c r="U48" s="131"/>
      <c r="V48" s="131"/>
      <c r="W48" s="131"/>
      <c r="X48" s="131"/>
      <c r="Y48" s="131"/>
      <c r="Z48" s="131"/>
      <c r="AA48" s="131"/>
      <c r="AB48" s="131"/>
      <c r="AC48" s="131"/>
    </row>
    <row r="49" spans="2:29" s="127" customFormat="1">
      <c r="B49" s="82" t="s">
        <v>1027</v>
      </c>
      <c r="C49" s="78" t="s">
        <v>1028</v>
      </c>
      <c r="D49" s="78" t="s">
        <v>255</v>
      </c>
      <c r="E49" s="78"/>
      <c r="F49" s="102">
        <v>41730</v>
      </c>
      <c r="G49" s="83">
        <v>9.02</v>
      </c>
      <c r="H49" s="89" t="s">
        <v>167</v>
      </c>
      <c r="I49" s="90">
        <v>4.8000000000000001E-2</v>
      </c>
      <c r="J49" s="90">
        <v>4.8499999999999995E-2</v>
      </c>
      <c r="K49" s="83">
        <v>236000</v>
      </c>
      <c r="L49" s="103">
        <v>101.265</v>
      </c>
      <c r="M49" s="83">
        <v>238.98529000000002</v>
      </c>
      <c r="N49" s="78"/>
      <c r="O49" s="84">
        <v>4.0133400214135808E-3</v>
      </c>
      <c r="P49" s="84">
        <f>M49/'סכום נכסי הקרן'!$C$42</f>
        <v>2.7877136644079794E-3</v>
      </c>
      <c r="Q49" s="131"/>
      <c r="R49" s="131"/>
      <c r="S49" s="131"/>
      <c r="T49" s="131"/>
      <c r="U49" s="131"/>
      <c r="V49" s="131"/>
      <c r="W49" s="131"/>
      <c r="X49" s="131"/>
      <c r="Y49" s="131"/>
      <c r="Z49" s="131"/>
      <c r="AA49" s="131"/>
      <c r="AB49" s="131"/>
      <c r="AC49" s="131"/>
    </row>
    <row r="50" spans="2:29" s="127" customFormat="1">
      <c r="B50" s="82" t="s">
        <v>1029</v>
      </c>
      <c r="C50" s="78" t="s">
        <v>1030</v>
      </c>
      <c r="D50" s="78" t="s">
        <v>255</v>
      </c>
      <c r="E50" s="78"/>
      <c r="F50" s="102">
        <v>41791</v>
      </c>
      <c r="G50" s="83">
        <v>9.19</v>
      </c>
      <c r="H50" s="89" t="s">
        <v>167</v>
      </c>
      <c r="I50" s="90">
        <v>4.8000000000000001E-2</v>
      </c>
      <c r="J50" s="90">
        <v>4.8499999999999995E-2</v>
      </c>
      <c r="K50" s="83">
        <v>313000</v>
      </c>
      <c r="L50" s="103">
        <v>100.38379999999999</v>
      </c>
      <c r="M50" s="83">
        <v>314.20203000000004</v>
      </c>
      <c r="N50" s="78"/>
      <c r="O50" s="84">
        <v>5.2764736348768181E-3</v>
      </c>
      <c r="P50" s="84">
        <f>M50/'סכום נכסי הקרן'!$C$42</f>
        <v>3.6651012805672093E-3</v>
      </c>
      <c r="Q50" s="131"/>
      <c r="R50" s="131"/>
      <c r="S50" s="131"/>
      <c r="T50" s="131"/>
      <c r="U50" s="131"/>
      <c r="V50" s="131"/>
      <c r="W50" s="131"/>
      <c r="X50" s="131"/>
      <c r="Y50" s="131"/>
      <c r="Z50" s="131"/>
      <c r="AA50" s="131"/>
      <c r="AB50" s="131"/>
      <c r="AC50" s="131"/>
    </row>
    <row r="51" spans="2:29" s="127" customFormat="1">
      <c r="B51" s="82" t="s">
        <v>1031</v>
      </c>
      <c r="C51" s="78" t="s">
        <v>1032</v>
      </c>
      <c r="D51" s="78" t="s">
        <v>255</v>
      </c>
      <c r="E51" s="78"/>
      <c r="F51" s="102">
        <v>41945</v>
      </c>
      <c r="G51" s="83">
        <v>9.39</v>
      </c>
      <c r="H51" s="89" t="s">
        <v>167</v>
      </c>
      <c r="I51" s="90">
        <v>4.8000000000000001E-2</v>
      </c>
      <c r="J51" s="90">
        <v>4.8499999999999995E-2</v>
      </c>
      <c r="K51" s="83">
        <v>574000</v>
      </c>
      <c r="L51" s="103">
        <v>100.76860000000001</v>
      </c>
      <c r="M51" s="83">
        <v>578.41165000000001</v>
      </c>
      <c r="N51" s="78"/>
      <c r="O51" s="84">
        <v>9.7134121677399654E-3</v>
      </c>
      <c r="P51" s="84">
        <f>M51/'סכום נכסי הקרן'!$C$42</f>
        <v>6.7470515041229756E-3</v>
      </c>
      <c r="Q51" s="131"/>
      <c r="R51" s="131"/>
      <c r="S51" s="131"/>
      <c r="T51" s="131"/>
      <c r="U51" s="131"/>
      <c r="V51" s="131"/>
      <c r="W51" s="131"/>
      <c r="X51" s="131"/>
      <c r="Y51" s="131"/>
      <c r="Z51" s="131"/>
      <c r="AA51" s="131"/>
      <c r="AB51" s="131"/>
      <c r="AC51" s="131"/>
    </row>
    <row r="52" spans="2:29" s="127" customFormat="1">
      <c r="B52" s="82" t="s">
        <v>1033</v>
      </c>
      <c r="C52" s="78" t="s">
        <v>1034</v>
      </c>
      <c r="D52" s="78" t="s">
        <v>255</v>
      </c>
      <c r="E52" s="78"/>
      <c r="F52" s="102">
        <v>41974</v>
      </c>
      <c r="G52" s="83">
        <v>9.4699999999999989</v>
      </c>
      <c r="H52" s="89" t="s">
        <v>167</v>
      </c>
      <c r="I52" s="90">
        <v>4.8000000000000001E-2</v>
      </c>
      <c r="J52" s="90">
        <v>4.8499999999999995E-2</v>
      </c>
      <c r="K52" s="83">
        <v>1103000</v>
      </c>
      <c r="L52" s="103">
        <v>100.384</v>
      </c>
      <c r="M52" s="83">
        <v>1107.2353000000001</v>
      </c>
      <c r="N52" s="78"/>
      <c r="O52" s="84">
        <v>1.8594080592206626E-2</v>
      </c>
      <c r="P52" s="84">
        <f>M52/'סכום נכסי הקרן'!$C$42</f>
        <v>1.2915669309708845E-2</v>
      </c>
      <c r="Q52" s="131"/>
      <c r="R52" s="131"/>
      <c r="S52" s="131"/>
      <c r="T52" s="131"/>
      <c r="U52" s="131"/>
      <c r="V52" s="131"/>
      <c r="W52" s="131"/>
      <c r="X52" s="131"/>
      <c r="Y52" s="131"/>
      <c r="Z52" s="131"/>
      <c r="AA52" s="131"/>
      <c r="AB52" s="131"/>
      <c r="AC52" s="131"/>
    </row>
    <row r="53" spans="2:29" s="127" customFormat="1">
      <c r="B53" s="82" t="s">
        <v>1035</v>
      </c>
      <c r="C53" s="78" t="s">
        <v>1036</v>
      </c>
      <c r="D53" s="78" t="s">
        <v>255</v>
      </c>
      <c r="E53" s="78"/>
      <c r="F53" s="102">
        <v>42036</v>
      </c>
      <c r="G53" s="83">
        <v>9.41</v>
      </c>
      <c r="H53" s="89" t="s">
        <v>167</v>
      </c>
      <c r="I53" s="90">
        <v>4.8000000000000001E-2</v>
      </c>
      <c r="J53" s="90">
        <v>4.8499999999999995E-2</v>
      </c>
      <c r="K53" s="83">
        <v>109000</v>
      </c>
      <c r="L53" s="103">
        <v>101.98399999999999</v>
      </c>
      <c r="M53" s="83">
        <v>111.16258999999999</v>
      </c>
      <c r="N53" s="78"/>
      <c r="O53" s="84">
        <v>1.86678130411704E-3</v>
      </c>
      <c r="P53" s="84">
        <f>M53/'סכום נכסי הקרן'!$C$42</f>
        <v>1.2966884744830185E-3</v>
      </c>
      <c r="Q53" s="131"/>
      <c r="R53" s="131"/>
      <c r="S53" s="131"/>
      <c r="T53" s="131"/>
      <c r="U53" s="131"/>
      <c r="V53" s="131"/>
      <c r="W53" s="131"/>
      <c r="X53" s="131"/>
      <c r="Y53" s="131"/>
      <c r="Z53" s="131"/>
      <c r="AA53" s="131"/>
      <c r="AB53" s="131"/>
      <c r="AC53" s="131"/>
    </row>
    <row r="54" spans="2:29" s="127" customFormat="1">
      <c r="B54" s="82" t="s">
        <v>1037</v>
      </c>
      <c r="C54" s="78" t="s">
        <v>1038</v>
      </c>
      <c r="D54" s="78" t="s">
        <v>255</v>
      </c>
      <c r="E54" s="78"/>
      <c r="F54" s="102">
        <v>42064</v>
      </c>
      <c r="G54" s="83">
        <v>9.4899999999999984</v>
      </c>
      <c r="H54" s="89" t="s">
        <v>167</v>
      </c>
      <c r="I54" s="90">
        <v>4.8000000000000001E-2</v>
      </c>
      <c r="J54" s="90">
        <v>4.8499999999999995E-2</v>
      </c>
      <c r="K54" s="83">
        <v>756000</v>
      </c>
      <c r="L54" s="103">
        <v>101.9804</v>
      </c>
      <c r="M54" s="83">
        <v>770.97156000000007</v>
      </c>
      <c r="N54" s="78"/>
      <c r="O54" s="84">
        <v>1.2947119118166903E-2</v>
      </c>
      <c r="P54" s="84">
        <f>M54/'סכום נכסי הקרן'!$C$42</f>
        <v>8.9932227740123095E-3</v>
      </c>
      <c r="Q54" s="131"/>
      <c r="R54" s="131"/>
      <c r="S54" s="131"/>
      <c r="T54" s="131"/>
      <c r="U54" s="131"/>
      <c r="V54" s="131"/>
      <c r="W54" s="131"/>
      <c r="X54" s="131"/>
      <c r="Y54" s="131"/>
      <c r="Z54" s="131"/>
      <c r="AA54" s="131"/>
      <c r="AB54" s="131"/>
      <c r="AC54" s="131"/>
    </row>
    <row r="55" spans="2:29" s="127" customFormat="1">
      <c r="B55" s="82" t="s">
        <v>1039</v>
      </c>
      <c r="C55" s="78" t="s">
        <v>1040</v>
      </c>
      <c r="D55" s="78" t="s">
        <v>255</v>
      </c>
      <c r="E55" s="78"/>
      <c r="F55" s="102">
        <v>42095</v>
      </c>
      <c r="G55" s="83">
        <v>9.5799999999999983</v>
      </c>
      <c r="H55" s="89" t="s">
        <v>167</v>
      </c>
      <c r="I55" s="90">
        <v>4.8000000000000001E-2</v>
      </c>
      <c r="J55" s="90">
        <v>4.8499999999999988E-2</v>
      </c>
      <c r="K55" s="83">
        <v>1228000</v>
      </c>
      <c r="L55" s="103">
        <v>102.30289999999999</v>
      </c>
      <c r="M55" s="83">
        <v>1256.28007</v>
      </c>
      <c r="N55" s="78"/>
      <c r="O55" s="84">
        <v>2.1097026863181639E-2</v>
      </c>
      <c r="P55" s="84">
        <f>M55/'סכום נכסי הקרן'!$C$42</f>
        <v>1.4654245528929468E-2</v>
      </c>
      <c r="Q55" s="131"/>
      <c r="R55" s="131"/>
      <c r="S55" s="131"/>
      <c r="T55" s="131"/>
      <c r="U55" s="131"/>
      <c r="V55" s="131"/>
      <c r="W55" s="131"/>
      <c r="X55" s="131"/>
      <c r="Y55" s="131"/>
      <c r="Z55" s="131"/>
      <c r="AA55" s="131"/>
      <c r="AB55" s="131"/>
      <c r="AC55" s="131"/>
    </row>
    <row r="56" spans="2:29" s="127" customFormat="1">
      <c r="B56" s="82" t="s">
        <v>1041</v>
      </c>
      <c r="C56" s="78" t="s">
        <v>1042</v>
      </c>
      <c r="D56" s="78" t="s">
        <v>255</v>
      </c>
      <c r="E56" s="78"/>
      <c r="F56" s="102">
        <v>42156</v>
      </c>
      <c r="G56" s="83">
        <v>9.75</v>
      </c>
      <c r="H56" s="89" t="s">
        <v>167</v>
      </c>
      <c r="I56" s="90">
        <v>4.8000000000000001E-2</v>
      </c>
      <c r="J56" s="90">
        <v>4.8499999999999995E-2</v>
      </c>
      <c r="K56" s="83">
        <v>152000</v>
      </c>
      <c r="L56" s="103">
        <v>100.5784</v>
      </c>
      <c r="M56" s="83">
        <v>152.87907000000001</v>
      </c>
      <c r="N56" s="78"/>
      <c r="O56" s="84">
        <v>2.5673366342651811E-3</v>
      </c>
      <c r="P56" s="84">
        <f>M56/'סכום נכסי הקרן'!$C$42</f>
        <v>1.7833025306326761E-3</v>
      </c>
      <c r="Q56" s="131"/>
      <c r="R56" s="131"/>
      <c r="S56" s="131"/>
      <c r="T56" s="131"/>
      <c r="U56" s="131"/>
      <c r="V56" s="131"/>
      <c r="W56" s="131"/>
      <c r="X56" s="131"/>
      <c r="Y56" s="131"/>
      <c r="Z56" s="131"/>
      <c r="AA56" s="131"/>
      <c r="AB56" s="131"/>
      <c r="AC56" s="131"/>
    </row>
    <row r="57" spans="2:29" s="127" customFormat="1">
      <c r="B57" s="82" t="s">
        <v>1043</v>
      </c>
      <c r="C57" s="78" t="s">
        <v>1044</v>
      </c>
      <c r="D57" s="78" t="s">
        <v>255</v>
      </c>
      <c r="E57" s="78"/>
      <c r="F57" s="102">
        <v>42339</v>
      </c>
      <c r="G57" s="83">
        <v>10.020000000000001</v>
      </c>
      <c r="H57" s="89" t="s">
        <v>167</v>
      </c>
      <c r="I57" s="90">
        <v>4.8000000000000001E-2</v>
      </c>
      <c r="J57" s="90">
        <v>4.8500000000000008E-2</v>
      </c>
      <c r="K57" s="83">
        <v>919000</v>
      </c>
      <c r="L57" s="103">
        <v>100.3839</v>
      </c>
      <c r="M57" s="83">
        <v>922.52768999999989</v>
      </c>
      <c r="N57" s="78"/>
      <c r="O57" s="84">
        <v>1.5492239288615714E-2</v>
      </c>
      <c r="P57" s="84">
        <f>M57/'סכום נכסי הקרן'!$C$42</f>
        <v>1.0761093484907492E-2</v>
      </c>
      <c r="Q57" s="131"/>
      <c r="R57" s="131"/>
      <c r="S57" s="131"/>
      <c r="T57" s="131"/>
      <c r="U57" s="131"/>
      <c r="V57" s="131"/>
      <c r="W57" s="131"/>
      <c r="X57" s="131"/>
      <c r="Y57" s="131"/>
      <c r="Z57" s="131"/>
      <c r="AA57" s="131"/>
      <c r="AB57" s="131"/>
      <c r="AC57" s="131"/>
    </row>
    <row r="58" spans="2:29" s="127" customFormat="1">
      <c r="B58" s="82" t="s">
        <v>1045</v>
      </c>
      <c r="C58" s="78" t="s">
        <v>1046</v>
      </c>
      <c r="D58" s="78" t="s">
        <v>255</v>
      </c>
      <c r="E58" s="78"/>
      <c r="F58" s="102">
        <v>42370</v>
      </c>
      <c r="G58" s="83">
        <v>9.8600000000000012</v>
      </c>
      <c r="H58" s="89" t="s">
        <v>167</v>
      </c>
      <c r="I58" s="90">
        <v>4.8000000000000001E-2</v>
      </c>
      <c r="J58" s="90">
        <v>4.8499999999999995E-2</v>
      </c>
      <c r="K58" s="83">
        <v>226000</v>
      </c>
      <c r="L58" s="103">
        <v>102.79259999999999</v>
      </c>
      <c r="M58" s="83">
        <v>232.31130999999999</v>
      </c>
      <c r="N58" s="78"/>
      <c r="O58" s="84">
        <v>3.901262198397302E-3</v>
      </c>
      <c r="P58" s="84">
        <f>M58/'סכום נכסי הקרן'!$C$42</f>
        <v>2.7098630768593243E-3</v>
      </c>
      <c r="Q58" s="131"/>
      <c r="R58" s="131"/>
      <c r="S58" s="131"/>
      <c r="T58" s="131"/>
      <c r="U58" s="131"/>
      <c r="V58" s="131"/>
      <c r="W58" s="131"/>
      <c r="X58" s="131"/>
      <c r="Y58" s="131"/>
      <c r="Z58" s="131"/>
      <c r="AA58" s="131"/>
      <c r="AB58" s="131"/>
      <c r="AC58" s="131"/>
    </row>
    <row r="59" spans="2:29" s="127" customFormat="1">
      <c r="B59" s="82" t="s">
        <v>1047</v>
      </c>
      <c r="C59" s="78" t="s">
        <v>1048</v>
      </c>
      <c r="D59" s="78" t="s">
        <v>255</v>
      </c>
      <c r="E59" s="78"/>
      <c r="F59" s="102">
        <v>42461</v>
      </c>
      <c r="G59" s="83">
        <v>10.11</v>
      </c>
      <c r="H59" s="89" t="s">
        <v>167</v>
      </c>
      <c r="I59" s="90">
        <v>4.8000000000000001E-2</v>
      </c>
      <c r="J59" s="90">
        <v>4.8499999999999995E-2</v>
      </c>
      <c r="K59" s="83">
        <v>1168000</v>
      </c>
      <c r="L59" s="103">
        <v>102.5106</v>
      </c>
      <c r="M59" s="83">
        <v>1197.3238700000002</v>
      </c>
      <c r="N59" s="78"/>
      <c r="O59" s="84">
        <v>2.0106960583493618E-2</v>
      </c>
      <c r="P59" s="84">
        <f>M59/'סכום נכסי הקרן'!$C$42</f>
        <v>1.3966533727330428E-2</v>
      </c>
      <c r="Q59" s="131"/>
      <c r="R59" s="131"/>
      <c r="S59" s="131"/>
      <c r="T59" s="131"/>
      <c r="U59" s="131"/>
      <c r="V59" s="131"/>
      <c r="W59" s="131"/>
      <c r="X59" s="131"/>
      <c r="Y59" s="131"/>
      <c r="Z59" s="131"/>
      <c r="AA59" s="131"/>
      <c r="AB59" s="131"/>
      <c r="AC59" s="131"/>
    </row>
    <row r="60" spans="2:29" s="127" customFormat="1">
      <c r="B60" s="82" t="s">
        <v>1049</v>
      </c>
      <c r="C60" s="78" t="s">
        <v>1050</v>
      </c>
      <c r="D60" s="78" t="s">
        <v>255</v>
      </c>
      <c r="E60" s="78"/>
      <c r="F60" s="102">
        <v>42522</v>
      </c>
      <c r="G60" s="83">
        <v>10.28</v>
      </c>
      <c r="H60" s="89" t="s">
        <v>167</v>
      </c>
      <c r="I60" s="90">
        <v>4.8000000000000001E-2</v>
      </c>
      <c r="J60" s="90">
        <v>4.8499999999999995E-2</v>
      </c>
      <c r="K60" s="83">
        <v>306000</v>
      </c>
      <c r="L60" s="103">
        <v>101.4967</v>
      </c>
      <c r="M60" s="83">
        <v>310.57986999999997</v>
      </c>
      <c r="N60" s="78"/>
      <c r="O60" s="84">
        <v>5.2156457919080579E-3</v>
      </c>
      <c r="P60" s="84">
        <f>M60/'סכום נכסי הקרן'!$C$42</f>
        <v>3.6228495380994106E-3</v>
      </c>
      <c r="Q60" s="131"/>
      <c r="R60" s="131"/>
      <c r="S60" s="131"/>
      <c r="T60" s="131"/>
      <c r="U60" s="131"/>
      <c r="V60" s="131"/>
      <c r="W60" s="131"/>
      <c r="X60" s="131"/>
      <c r="Y60" s="131"/>
      <c r="Z60" s="131"/>
      <c r="AA60" s="131"/>
      <c r="AB60" s="131"/>
      <c r="AC60" s="131"/>
    </row>
    <row r="61" spans="2:29" s="127" customFormat="1">
      <c r="B61" s="82" t="s">
        <v>1051</v>
      </c>
      <c r="C61" s="78" t="s">
        <v>1052</v>
      </c>
      <c r="D61" s="78" t="s">
        <v>255</v>
      </c>
      <c r="E61" s="78"/>
      <c r="F61" s="102">
        <v>42552</v>
      </c>
      <c r="G61" s="83">
        <v>10.119999999999999</v>
      </c>
      <c r="H61" s="89" t="s">
        <v>167</v>
      </c>
      <c r="I61" s="90">
        <v>4.8000000000000001E-2</v>
      </c>
      <c r="J61" s="90">
        <v>4.8499999999999995E-2</v>
      </c>
      <c r="K61" s="83">
        <v>137000</v>
      </c>
      <c r="L61" s="103">
        <v>103.20780000000001</v>
      </c>
      <c r="M61" s="83">
        <v>141.3956</v>
      </c>
      <c r="N61" s="78"/>
      <c r="O61" s="84">
        <v>2.3744918372665784E-3</v>
      </c>
      <c r="P61" s="84">
        <f>M61/'סכום נכסי הקרן'!$C$42</f>
        <v>1.6493502433022754E-3</v>
      </c>
      <c r="Q61" s="131"/>
      <c r="R61" s="131"/>
      <c r="S61" s="131"/>
      <c r="T61" s="131"/>
      <c r="U61" s="131"/>
      <c r="V61" s="131"/>
      <c r="W61" s="131"/>
      <c r="X61" s="131"/>
      <c r="Y61" s="131"/>
      <c r="Z61" s="131"/>
      <c r="AA61" s="131"/>
      <c r="AB61" s="131"/>
      <c r="AC61" s="131"/>
    </row>
    <row r="62" spans="2:29" s="127" customFormat="1">
      <c r="B62" s="82" t="s">
        <v>1053</v>
      </c>
      <c r="C62" s="78" t="s">
        <v>1054</v>
      </c>
      <c r="D62" s="78" t="s">
        <v>255</v>
      </c>
      <c r="E62" s="78"/>
      <c r="F62" s="102">
        <v>42583</v>
      </c>
      <c r="G62" s="83">
        <v>10.199999999999999</v>
      </c>
      <c r="H62" s="89" t="s">
        <v>167</v>
      </c>
      <c r="I62" s="90">
        <v>4.8000000000000001E-2</v>
      </c>
      <c r="J62" s="90">
        <v>4.8500000000000008E-2</v>
      </c>
      <c r="K62" s="83">
        <v>285000</v>
      </c>
      <c r="L62" s="103">
        <v>102.50279999999999</v>
      </c>
      <c r="M62" s="83">
        <v>292.13307000000003</v>
      </c>
      <c r="N62" s="78"/>
      <c r="O62" s="84">
        <v>4.9058640446423083E-3</v>
      </c>
      <c r="P62" s="84">
        <f>M62/'סכום נכסי הקרן'!$C$42</f>
        <v>3.4076714556969291E-3</v>
      </c>
      <c r="Q62" s="131"/>
      <c r="R62" s="131"/>
      <c r="S62" s="131"/>
      <c r="T62" s="131"/>
      <c r="U62" s="131"/>
      <c r="V62" s="131"/>
      <c r="W62" s="131"/>
      <c r="X62" s="131"/>
      <c r="Y62" s="131"/>
      <c r="Z62" s="131"/>
      <c r="AA62" s="131"/>
      <c r="AB62" s="131"/>
      <c r="AC62" s="131"/>
    </row>
    <row r="63" spans="2:29" s="127" customFormat="1">
      <c r="B63" s="82" t="s">
        <v>1055</v>
      </c>
      <c r="C63" s="78" t="s">
        <v>1056</v>
      </c>
      <c r="D63" s="78" t="s">
        <v>255</v>
      </c>
      <c r="E63" s="78"/>
      <c r="F63" s="102">
        <v>42705</v>
      </c>
      <c r="G63" s="83">
        <v>10.539999999999997</v>
      </c>
      <c r="H63" s="89" t="s">
        <v>167</v>
      </c>
      <c r="I63" s="90">
        <v>4.8000000000000001E-2</v>
      </c>
      <c r="J63" s="90">
        <v>4.8499999999999995E-2</v>
      </c>
      <c r="K63" s="83">
        <v>2599000</v>
      </c>
      <c r="L63" s="103">
        <v>100.67870000000001</v>
      </c>
      <c r="M63" s="83">
        <v>2616.6388500000003</v>
      </c>
      <c r="N63" s="78"/>
      <c r="O63" s="84">
        <v>4.3941873653774284E-2</v>
      </c>
      <c r="P63" s="84">
        <f>M63/'סכום נכסי הקרן'!$C$42</f>
        <v>3.052254754661168E-2</v>
      </c>
      <c r="Q63" s="131"/>
      <c r="R63" s="131"/>
      <c r="S63" s="131"/>
      <c r="T63" s="131"/>
      <c r="U63" s="131"/>
      <c r="V63" s="131"/>
      <c r="W63" s="131"/>
      <c r="X63" s="131"/>
      <c r="Y63" s="131"/>
      <c r="Z63" s="131"/>
      <c r="AA63" s="131"/>
      <c r="AB63" s="131"/>
      <c r="AC63" s="131"/>
    </row>
    <row r="64" spans="2:29" s="127" customFormat="1">
      <c r="B64" s="82" t="s">
        <v>1057</v>
      </c>
      <c r="C64" s="78" t="s">
        <v>1058</v>
      </c>
      <c r="D64" s="78" t="s">
        <v>255</v>
      </c>
      <c r="E64" s="78"/>
      <c r="F64" s="102">
        <v>42736</v>
      </c>
      <c r="G64" s="83">
        <v>10.370000000000001</v>
      </c>
      <c r="H64" s="89" t="s">
        <v>167</v>
      </c>
      <c r="I64" s="90">
        <v>4.8000000000000001E-2</v>
      </c>
      <c r="J64" s="90">
        <v>4.8500000000000008E-2</v>
      </c>
      <c r="K64" s="83">
        <v>287000</v>
      </c>
      <c r="L64" s="103">
        <v>103.10380000000001</v>
      </c>
      <c r="M64" s="83">
        <v>295.90787999999998</v>
      </c>
      <c r="N64" s="78"/>
      <c r="O64" s="84">
        <v>4.9692553774152671E-3</v>
      </c>
      <c r="P64" s="84">
        <f>M64/'סכום נכסי הקרן'!$C$42</f>
        <v>3.4517038286414887E-3</v>
      </c>
      <c r="Q64" s="131"/>
      <c r="R64" s="131"/>
      <c r="S64" s="131"/>
      <c r="T64" s="131"/>
      <c r="U64" s="131"/>
      <c r="V64" s="131"/>
      <c r="W64" s="131"/>
      <c r="X64" s="131"/>
      <c r="Y64" s="131"/>
      <c r="Z64" s="131"/>
      <c r="AA64" s="131"/>
      <c r="AB64" s="131"/>
      <c r="AC64" s="131"/>
    </row>
    <row r="65" spans="2:29" s="127" customFormat="1">
      <c r="B65" s="82" t="s">
        <v>1059</v>
      </c>
      <c r="C65" s="78" t="s">
        <v>1060</v>
      </c>
      <c r="D65" s="78" t="s">
        <v>255</v>
      </c>
      <c r="E65" s="78"/>
      <c r="F65" s="102">
        <v>42767</v>
      </c>
      <c r="G65" s="83">
        <v>10.459999999999999</v>
      </c>
      <c r="H65" s="89" t="s">
        <v>167</v>
      </c>
      <c r="I65" s="90">
        <v>4.8000000000000001E-2</v>
      </c>
      <c r="J65" s="90">
        <v>4.8499999999999995E-2</v>
      </c>
      <c r="K65" s="83">
        <v>801000</v>
      </c>
      <c r="L65" s="103">
        <v>102.6969</v>
      </c>
      <c r="M65" s="83">
        <v>822.60251000000005</v>
      </c>
      <c r="N65" s="78"/>
      <c r="O65" s="84">
        <v>1.3814170634093273E-2</v>
      </c>
      <c r="P65" s="84">
        <f>M65/'סכום נכסי הקרן'!$C$42</f>
        <v>9.5954870590708799E-3</v>
      </c>
      <c r="Q65" s="131"/>
      <c r="R65" s="131"/>
      <c r="S65" s="131"/>
      <c r="T65" s="131"/>
      <c r="U65" s="131"/>
      <c r="V65" s="131"/>
      <c r="W65" s="131"/>
      <c r="X65" s="131"/>
      <c r="Y65" s="131"/>
      <c r="Z65" s="131"/>
      <c r="AA65" s="131"/>
      <c r="AB65" s="131"/>
      <c r="AC65" s="131"/>
    </row>
    <row r="66" spans="2:29" s="127" customFormat="1">
      <c r="B66" s="82" t="s">
        <v>1061</v>
      </c>
      <c r="C66" s="78" t="s">
        <v>1062</v>
      </c>
      <c r="D66" s="78" t="s">
        <v>255</v>
      </c>
      <c r="E66" s="78"/>
      <c r="F66" s="102">
        <v>42795</v>
      </c>
      <c r="G66" s="83">
        <v>10.54</v>
      </c>
      <c r="H66" s="89" t="s">
        <v>167</v>
      </c>
      <c r="I66" s="90">
        <v>4.8000000000000001E-2</v>
      </c>
      <c r="J66" s="90">
        <v>4.8500000000000008E-2</v>
      </c>
      <c r="K66" s="83">
        <v>953000</v>
      </c>
      <c r="L66" s="103">
        <v>102.4967</v>
      </c>
      <c r="M66" s="83">
        <v>976.79399999999998</v>
      </c>
      <c r="N66" s="78"/>
      <c r="O66" s="84">
        <v>1.640354706717161E-2</v>
      </c>
      <c r="P66" s="84">
        <f>M66/'סכום נכסי הקרן'!$C$42</f>
        <v>1.1394098695830725E-2</v>
      </c>
      <c r="Q66" s="131"/>
      <c r="R66" s="131"/>
      <c r="S66" s="131"/>
      <c r="T66" s="131"/>
      <c r="U66" s="131"/>
      <c r="V66" s="131"/>
      <c r="W66" s="131"/>
      <c r="X66" s="131"/>
      <c r="Y66" s="131"/>
      <c r="Z66" s="131"/>
      <c r="AA66" s="131"/>
      <c r="AB66" s="131"/>
      <c r="AC66" s="131"/>
    </row>
    <row r="67" spans="2:29" s="127" customFormat="1">
      <c r="B67" s="82" t="s">
        <v>1063</v>
      </c>
      <c r="C67" s="78" t="s">
        <v>1064</v>
      </c>
      <c r="D67" s="78" t="s">
        <v>255</v>
      </c>
      <c r="E67" s="78"/>
      <c r="F67" s="102">
        <v>42826</v>
      </c>
      <c r="G67" s="83">
        <v>10.62</v>
      </c>
      <c r="H67" s="89" t="s">
        <v>167</v>
      </c>
      <c r="I67" s="90">
        <v>4.8000000000000001E-2</v>
      </c>
      <c r="J67" s="90">
        <v>4.8499999999999995E-2</v>
      </c>
      <c r="K67" s="83">
        <v>1353000</v>
      </c>
      <c r="L67" s="103">
        <v>102.09229999999999</v>
      </c>
      <c r="M67" s="83">
        <v>1381.30881</v>
      </c>
      <c r="N67" s="78"/>
      <c r="O67" s="84">
        <v>2.3196665908199483E-2</v>
      </c>
      <c r="P67" s="84">
        <f>M67/'סכום נכסי הקרן'!$C$42</f>
        <v>1.6112679757001466E-2</v>
      </c>
      <c r="Q67" s="131"/>
      <c r="R67" s="131"/>
      <c r="S67" s="131"/>
      <c r="T67" s="131"/>
      <c r="U67" s="131"/>
      <c r="V67" s="131"/>
      <c r="W67" s="131"/>
      <c r="X67" s="131"/>
      <c r="Y67" s="131"/>
      <c r="Z67" s="131"/>
      <c r="AA67" s="131"/>
      <c r="AB67" s="131"/>
      <c r="AC67" s="131"/>
    </row>
    <row r="68" spans="2:29" s="127" customFormat="1">
      <c r="B68" s="82" t="s">
        <v>1065</v>
      </c>
      <c r="C68" s="78" t="s">
        <v>1066</v>
      </c>
      <c r="D68" s="78" t="s">
        <v>255</v>
      </c>
      <c r="E68" s="78"/>
      <c r="F68" s="102">
        <v>42856</v>
      </c>
      <c r="G68" s="83">
        <v>10.71</v>
      </c>
      <c r="H68" s="89" t="s">
        <v>167</v>
      </c>
      <c r="I68" s="90">
        <v>4.8000000000000001E-2</v>
      </c>
      <c r="J68" s="90">
        <v>4.8500000000000008E-2</v>
      </c>
      <c r="K68" s="83">
        <v>1169000</v>
      </c>
      <c r="L68" s="103">
        <v>101.38460000000001</v>
      </c>
      <c r="M68" s="83">
        <v>1185.18616</v>
      </c>
      <c r="N68" s="78"/>
      <c r="O68" s="84">
        <v>1.9903128969793408E-2</v>
      </c>
      <c r="P68" s="84">
        <f>M68/'סכום נכסי הקרן'!$C$42</f>
        <v>1.3824949866576395E-2</v>
      </c>
      <c r="Q68" s="131"/>
      <c r="R68" s="131"/>
      <c r="S68" s="131"/>
      <c r="T68" s="131"/>
      <c r="U68" s="131"/>
      <c r="V68" s="131"/>
      <c r="W68" s="131"/>
      <c r="X68" s="131"/>
      <c r="Y68" s="131"/>
      <c r="Z68" s="131"/>
      <c r="AA68" s="131"/>
      <c r="AB68" s="131"/>
      <c r="AC68" s="131"/>
    </row>
    <row r="69" spans="2:29" s="127" customFormat="1">
      <c r="B69" s="82" t="s">
        <v>1067</v>
      </c>
      <c r="C69" s="78" t="s">
        <v>1068</v>
      </c>
      <c r="D69" s="78" t="s">
        <v>255</v>
      </c>
      <c r="E69" s="78"/>
      <c r="F69" s="102">
        <v>39630</v>
      </c>
      <c r="G69" s="83">
        <v>5.1700000000000008</v>
      </c>
      <c r="H69" s="89" t="s">
        <v>167</v>
      </c>
      <c r="I69" s="90">
        <v>4.8000000000000001E-2</v>
      </c>
      <c r="J69" s="90">
        <v>4.8499999999999995E-2</v>
      </c>
      <c r="K69" s="83">
        <v>1403000</v>
      </c>
      <c r="L69" s="103">
        <v>116.4319</v>
      </c>
      <c r="M69" s="83">
        <v>1633.6326799999999</v>
      </c>
      <c r="N69" s="78"/>
      <c r="O69" s="84">
        <v>2.7434004054948839E-2</v>
      </c>
      <c r="P69" s="84">
        <f>M69/'סכום נכסי הקרן'!$C$42</f>
        <v>1.9055985180759148E-2</v>
      </c>
      <c r="Q69" s="131"/>
      <c r="R69" s="131"/>
      <c r="S69" s="131"/>
      <c r="T69" s="131"/>
      <c r="U69" s="131"/>
      <c r="V69" s="131"/>
      <c r="W69" s="131"/>
      <c r="X69" s="131"/>
      <c r="Y69" s="131"/>
      <c r="Z69" s="131"/>
      <c r="AA69" s="131"/>
      <c r="AB69" s="131"/>
      <c r="AC69" s="131"/>
    </row>
    <row r="70" spans="2:29" s="127" customFormat="1">
      <c r="B70" s="82" t="s">
        <v>1069</v>
      </c>
      <c r="C70" s="78" t="s">
        <v>1070</v>
      </c>
      <c r="D70" s="78" t="s">
        <v>255</v>
      </c>
      <c r="E70" s="78"/>
      <c r="F70" s="102">
        <v>39904</v>
      </c>
      <c r="G70" s="83">
        <v>5.78</v>
      </c>
      <c r="H70" s="89" t="s">
        <v>167</v>
      </c>
      <c r="I70" s="90">
        <v>4.8000000000000001E-2</v>
      </c>
      <c r="J70" s="90">
        <v>4.8599999999999997E-2</v>
      </c>
      <c r="K70" s="83">
        <v>110000</v>
      </c>
      <c r="L70" s="103">
        <v>114.0438</v>
      </c>
      <c r="M70" s="83">
        <v>125.43049999999999</v>
      </c>
      <c r="N70" s="78"/>
      <c r="O70" s="84">
        <v>2.1063859016423815E-3</v>
      </c>
      <c r="P70" s="84">
        <f>M70/'סכום נכסי הקרן'!$C$42</f>
        <v>1.4631206748479163E-3</v>
      </c>
      <c r="Q70" s="131"/>
      <c r="R70" s="131"/>
      <c r="S70" s="131"/>
      <c r="T70" s="131"/>
      <c r="U70" s="131"/>
      <c r="V70" s="131"/>
      <c r="W70" s="131"/>
      <c r="X70" s="131"/>
      <c r="Y70" s="131"/>
      <c r="Z70" s="131"/>
      <c r="AA70" s="131"/>
      <c r="AB70" s="131"/>
      <c r="AC70" s="131"/>
    </row>
    <row r="71" spans="2:29" s="127" customFormat="1">
      <c r="B71" s="82" t="s">
        <v>1071</v>
      </c>
      <c r="C71" s="78" t="s">
        <v>1072</v>
      </c>
      <c r="D71" s="78" t="s">
        <v>255</v>
      </c>
      <c r="E71" s="78"/>
      <c r="F71" s="102">
        <v>39965</v>
      </c>
      <c r="G71" s="83">
        <v>5.95</v>
      </c>
      <c r="H71" s="89" t="s">
        <v>167</v>
      </c>
      <c r="I71" s="90">
        <v>4.8000000000000001E-2</v>
      </c>
      <c r="J71" s="90">
        <v>4.9000000000000002E-2</v>
      </c>
      <c r="K71" s="83">
        <v>2716000</v>
      </c>
      <c r="L71" s="103">
        <v>111.4734</v>
      </c>
      <c r="M71" s="83">
        <v>3019.4455899999998</v>
      </c>
      <c r="N71" s="78"/>
      <c r="O71" s="84">
        <v>5.0706308446129632E-2</v>
      </c>
      <c r="P71" s="84">
        <f>M71/'סכום נכסי הקרן'!$C$42</f>
        <v>3.5221204326757564E-2</v>
      </c>
      <c r="Q71" s="131"/>
      <c r="R71" s="131"/>
      <c r="S71" s="131"/>
      <c r="T71" s="131"/>
      <c r="U71" s="131"/>
      <c r="V71" s="131"/>
      <c r="W71" s="131"/>
      <c r="X71" s="131"/>
      <c r="Y71" s="131"/>
      <c r="Z71" s="131"/>
      <c r="AA71" s="131"/>
      <c r="AB71" s="131"/>
      <c r="AC71" s="131"/>
    </row>
    <row r="72" spans="2:29" s="127" customFormat="1">
      <c r="B72" s="82" t="s">
        <v>1073</v>
      </c>
      <c r="C72" s="78" t="s">
        <v>1074</v>
      </c>
      <c r="D72" s="78" t="s">
        <v>255</v>
      </c>
      <c r="E72" s="78"/>
      <c r="F72" s="102">
        <v>40027</v>
      </c>
      <c r="G72" s="83">
        <v>5.98</v>
      </c>
      <c r="H72" s="89" t="s">
        <v>167</v>
      </c>
      <c r="I72" s="90">
        <v>4.8000000000000001E-2</v>
      </c>
      <c r="J72" s="90">
        <v>4.8499999999999995E-2</v>
      </c>
      <c r="K72" s="83">
        <v>167000</v>
      </c>
      <c r="L72" s="103">
        <v>111.82470000000001</v>
      </c>
      <c r="M72" s="83">
        <v>186.75728000000001</v>
      </c>
      <c r="N72" s="78"/>
      <c r="O72" s="84">
        <v>3.1362619268924126E-3</v>
      </c>
      <c r="P72" s="84">
        <f>M72/'סכום נכסי הקרן'!$C$42</f>
        <v>2.1784847987240848E-3</v>
      </c>
      <c r="Q72" s="131"/>
      <c r="R72" s="131"/>
      <c r="S72" s="131"/>
      <c r="T72" s="131"/>
      <c r="U72" s="131"/>
      <c r="V72" s="131"/>
      <c r="W72" s="131"/>
      <c r="X72" s="131"/>
      <c r="Y72" s="131"/>
      <c r="Z72" s="131"/>
      <c r="AA72" s="131"/>
      <c r="AB72" s="131"/>
      <c r="AC72" s="131"/>
    </row>
    <row r="73" spans="2:29" s="127" customFormat="1">
      <c r="B73" s="82" t="s">
        <v>1075</v>
      </c>
      <c r="C73" s="78" t="s">
        <v>1076</v>
      </c>
      <c r="D73" s="78" t="s">
        <v>255</v>
      </c>
      <c r="E73" s="78"/>
      <c r="F73" s="102">
        <v>40238</v>
      </c>
      <c r="G73" s="83">
        <v>6.4099999999999993</v>
      </c>
      <c r="H73" s="89" t="s">
        <v>167</v>
      </c>
      <c r="I73" s="90">
        <v>4.8000000000000001E-2</v>
      </c>
      <c r="J73" s="90">
        <v>4.8499999999999995E-2</v>
      </c>
      <c r="K73" s="83">
        <v>37000</v>
      </c>
      <c r="L73" s="103">
        <v>110.2246</v>
      </c>
      <c r="M73" s="83">
        <v>40.782690000000002</v>
      </c>
      <c r="N73" s="78"/>
      <c r="O73" s="84">
        <v>6.8487396005797432E-4</v>
      </c>
      <c r="P73" s="84">
        <f>M73/'סכום נכסי הקרן'!$C$42</f>
        <v>4.7572159016278639E-4</v>
      </c>
      <c r="Q73" s="131"/>
      <c r="R73" s="131"/>
      <c r="S73" s="131"/>
      <c r="T73" s="131"/>
      <c r="U73" s="131"/>
      <c r="V73" s="131"/>
      <c r="W73" s="131"/>
      <c r="X73" s="131"/>
      <c r="Y73" s="131"/>
      <c r="Z73" s="131"/>
      <c r="AA73" s="131"/>
      <c r="AB73" s="131"/>
      <c r="AC73" s="131"/>
    </row>
    <row r="74" spans="2:29" s="127" customFormat="1">
      <c r="B74" s="82" t="s">
        <v>1077</v>
      </c>
      <c r="C74" s="78" t="s">
        <v>1078</v>
      </c>
      <c r="D74" s="78" t="s">
        <v>255</v>
      </c>
      <c r="E74" s="78"/>
      <c r="F74" s="102">
        <v>40422</v>
      </c>
      <c r="G74" s="83">
        <v>6.7500000000000009</v>
      </c>
      <c r="H74" s="89" t="s">
        <v>167</v>
      </c>
      <c r="I74" s="90">
        <v>4.8000000000000001E-2</v>
      </c>
      <c r="J74" s="90">
        <v>4.8500000000000008E-2</v>
      </c>
      <c r="K74" s="83">
        <v>34000</v>
      </c>
      <c r="L74" s="103">
        <v>108.25</v>
      </c>
      <c r="M74" s="83">
        <v>36.806699999999999</v>
      </c>
      <c r="N74" s="78"/>
      <c r="O74" s="84">
        <v>6.1810416099737024E-4</v>
      </c>
      <c r="P74" s="84">
        <f>M74/'סכום נכסי הקרן'!$C$42</f>
        <v>4.2934249439270991E-4</v>
      </c>
      <c r="Q74" s="131"/>
      <c r="R74" s="131"/>
      <c r="S74" s="131"/>
      <c r="T74" s="131"/>
      <c r="U74" s="131"/>
      <c r="V74" s="131"/>
      <c r="W74" s="131"/>
      <c r="X74" s="131"/>
      <c r="Y74" s="131"/>
      <c r="Z74" s="131"/>
      <c r="AA74" s="131"/>
      <c r="AB74" s="131"/>
      <c r="AC74" s="131"/>
    </row>
    <row r="75" spans="2:29" s="127" customFormat="1">
      <c r="B75" s="82" t="s">
        <v>1079</v>
      </c>
      <c r="C75" s="78" t="s">
        <v>1080</v>
      </c>
      <c r="D75" s="78" t="s">
        <v>255</v>
      </c>
      <c r="E75" s="78"/>
      <c r="F75" s="102">
        <v>40513</v>
      </c>
      <c r="G75" s="83">
        <v>7</v>
      </c>
      <c r="H75" s="89" t="s">
        <v>167</v>
      </c>
      <c r="I75" s="90">
        <v>4.8000000000000001E-2</v>
      </c>
      <c r="J75" s="90">
        <v>4.8499999999999995E-2</v>
      </c>
      <c r="K75" s="83">
        <v>2229000</v>
      </c>
      <c r="L75" s="103">
        <v>105.8827</v>
      </c>
      <c r="M75" s="83">
        <v>2360.1445400000002</v>
      </c>
      <c r="N75" s="78"/>
      <c r="O75" s="84">
        <v>3.9634500260257631E-2</v>
      </c>
      <c r="P75" s="84">
        <f>M75/'סכום נכסי הקרן'!$C$42</f>
        <v>2.7530594808307593E-2</v>
      </c>
      <c r="Q75" s="131"/>
      <c r="R75" s="131"/>
      <c r="S75" s="131"/>
      <c r="T75" s="131"/>
      <c r="U75" s="131"/>
      <c r="V75" s="131"/>
      <c r="W75" s="131"/>
      <c r="X75" s="131"/>
      <c r="Y75" s="131"/>
      <c r="Z75" s="131"/>
      <c r="AA75" s="131"/>
      <c r="AB75" s="131"/>
      <c r="AC75" s="131"/>
    </row>
    <row r="76" spans="2:29" s="127" customFormat="1">
      <c r="B76" s="82" t="s">
        <v>1081</v>
      </c>
      <c r="C76" s="78" t="s">
        <v>1082</v>
      </c>
      <c r="D76" s="78" t="s">
        <v>255</v>
      </c>
      <c r="E76" s="78"/>
      <c r="F76" s="102">
        <v>40544</v>
      </c>
      <c r="G76" s="83">
        <v>6.9200000000000008</v>
      </c>
      <c r="H76" s="89" t="s">
        <v>167</v>
      </c>
      <c r="I76" s="90">
        <v>4.8000000000000001E-2</v>
      </c>
      <c r="J76" s="90">
        <v>4.8500000000000008E-2</v>
      </c>
      <c r="K76" s="83">
        <v>260000</v>
      </c>
      <c r="L76" s="103">
        <v>107.8973</v>
      </c>
      <c r="M76" s="83">
        <v>280.53321999999997</v>
      </c>
      <c r="N76" s="78"/>
      <c r="O76" s="84">
        <v>4.711064849062553E-3</v>
      </c>
      <c r="P76" s="84">
        <f>M76/'סכום נכסי הקרן'!$C$42</f>
        <v>3.2723616198903692E-3</v>
      </c>
      <c r="Q76" s="131"/>
      <c r="R76" s="131"/>
      <c r="S76" s="131"/>
      <c r="T76" s="131"/>
      <c r="U76" s="131"/>
      <c r="V76" s="131"/>
      <c r="W76" s="131"/>
      <c r="X76" s="131"/>
      <c r="Y76" s="131"/>
      <c r="Z76" s="131"/>
      <c r="AA76" s="131"/>
      <c r="AB76" s="131"/>
      <c r="AC76" s="131"/>
    </row>
    <row r="77" spans="2:29" s="127" customFormat="1">
      <c r="B77" s="82" t="s">
        <v>1083</v>
      </c>
      <c r="C77" s="78" t="s">
        <v>1084</v>
      </c>
      <c r="D77" s="78" t="s">
        <v>255</v>
      </c>
      <c r="E77" s="78"/>
      <c r="F77" s="102">
        <v>40575</v>
      </c>
      <c r="G77" s="83">
        <v>7.01</v>
      </c>
      <c r="H77" s="89" t="s">
        <v>167</v>
      </c>
      <c r="I77" s="90">
        <v>4.8000000000000001E-2</v>
      </c>
      <c r="J77" s="90">
        <v>4.8499999999999995E-2</v>
      </c>
      <c r="K77" s="83">
        <v>3460000</v>
      </c>
      <c r="L77" s="103">
        <v>107.0754</v>
      </c>
      <c r="M77" s="83">
        <v>3704.8097799999996</v>
      </c>
      <c r="N77" s="78"/>
      <c r="O77" s="84">
        <v>6.2215801490537091E-2</v>
      </c>
      <c r="P77" s="84">
        <f>M77/'סכום נכסי הקרן'!$C$42</f>
        <v>4.3215834948411753E-2</v>
      </c>
      <c r="Q77" s="131"/>
      <c r="R77" s="131"/>
      <c r="S77" s="131"/>
      <c r="T77" s="131"/>
      <c r="U77" s="131"/>
      <c r="V77" s="131"/>
      <c r="W77" s="131"/>
      <c r="X77" s="131"/>
      <c r="Y77" s="131"/>
      <c r="Z77" s="131"/>
      <c r="AA77" s="131"/>
      <c r="AB77" s="131"/>
      <c r="AC77" s="131"/>
    </row>
    <row r="78" spans="2:29" s="127" customFormat="1">
      <c r="B78" s="82" t="s">
        <v>1085</v>
      </c>
      <c r="C78" s="78" t="s">
        <v>1086</v>
      </c>
      <c r="D78" s="78" t="s">
        <v>255</v>
      </c>
      <c r="E78" s="78"/>
      <c r="F78" s="102">
        <v>40603</v>
      </c>
      <c r="G78" s="83">
        <v>7.089999999999999</v>
      </c>
      <c r="H78" s="89" t="s">
        <v>167</v>
      </c>
      <c r="I78" s="90">
        <v>4.8000000000000001E-2</v>
      </c>
      <c r="J78" s="90">
        <v>4.8499999999999995E-2</v>
      </c>
      <c r="K78" s="83">
        <v>1093000</v>
      </c>
      <c r="L78" s="103">
        <v>106.42529999999999</v>
      </c>
      <c r="M78" s="83">
        <v>1163.3196</v>
      </c>
      <c r="N78" s="78"/>
      <c r="O78" s="84">
        <v>1.9535918333613074E-2</v>
      </c>
      <c r="P78" s="84">
        <f>M78/'סכום נכסי הקרן'!$C$42</f>
        <v>1.3569880995577696E-2</v>
      </c>
      <c r="Q78" s="131"/>
      <c r="R78" s="131"/>
      <c r="S78" s="131"/>
      <c r="T78" s="131"/>
      <c r="U78" s="131"/>
      <c r="V78" s="131"/>
      <c r="W78" s="131"/>
      <c r="X78" s="131"/>
      <c r="Y78" s="131"/>
      <c r="Z78" s="131"/>
      <c r="AA78" s="131"/>
      <c r="AB78" s="131"/>
      <c r="AC78" s="131"/>
    </row>
    <row r="79" spans="2:29" s="127" customFormat="1">
      <c r="B79" s="82" t="s">
        <v>1087</v>
      </c>
      <c r="C79" s="78" t="s">
        <v>1088</v>
      </c>
      <c r="D79" s="78" t="s">
        <v>255</v>
      </c>
      <c r="E79" s="78"/>
      <c r="F79" s="102">
        <v>40634</v>
      </c>
      <c r="G79" s="83">
        <v>7.17</v>
      </c>
      <c r="H79" s="89" t="s">
        <v>167</v>
      </c>
      <c r="I79" s="90">
        <v>4.8000000000000001E-2</v>
      </c>
      <c r="J79" s="90">
        <v>4.8500000000000008E-2</v>
      </c>
      <c r="K79" s="83">
        <v>3979000</v>
      </c>
      <c r="L79" s="103">
        <v>105.7009</v>
      </c>
      <c r="M79" s="83">
        <v>4205.8465900000001</v>
      </c>
      <c r="N79" s="78"/>
      <c r="O79" s="84">
        <v>7.0629838529278663E-2</v>
      </c>
      <c r="P79" s="84">
        <f>M79/'סכום נכסי הקרן'!$C$42</f>
        <v>4.906032504907186E-2</v>
      </c>
      <c r="Q79" s="131"/>
      <c r="R79" s="131"/>
      <c r="S79" s="131"/>
      <c r="T79" s="131"/>
      <c r="U79" s="131"/>
      <c r="V79" s="131"/>
      <c r="W79" s="131"/>
      <c r="X79" s="131"/>
      <c r="Y79" s="131"/>
      <c r="Z79" s="131"/>
      <c r="AA79" s="131"/>
      <c r="AB79" s="131"/>
      <c r="AC79" s="131"/>
    </row>
    <row r="80" spans="2:29" s="127" customFormat="1">
      <c r="B80" s="82" t="s">
        <v>1089</v>
      </c>
      <c r="C80" s="78" t="s">
        <v>1090</v>
      </c>
      <c r="D80" s="78" t="s">
        <v>255</v>
      </c>
      <c r="E80" s="78"/>
      <c r="F80" s="102">
        <v>40664</v>
      </c>
      <c r="G80" s="83">
        <v>7.2499999999999991</v>
      </c>
      <c r="H80" s="89" t="s">
        <v>167</v>
      </c>
      <c r="I80" s="90">
        <v>4.8000000000000001E-2</v>
      </c>
      <c r="J80" s="90">
        <v>4.8499999999999988E-2</v>
      </c>
      <c r="K80" s="83">
        <v>4638000</v>
      </c>
      <c r="L80" s="103">
        <v>105.08580000000001</v>
      </c>
      <c r="M80" s="83">
        <v>4873.8786200000004</v>
      </c>
      <c r="N80" s="78"/>
      <c r="O80" s="84">
        <v>8.1848268256000153E-2</v>
      </c>
      <c r="P80" s="84">
        <f>M80/'סכום נכסי הקרן'!$C$42</f>
        <v>5.6852779631917531E-2</v>
      </c>
      <c r="Q80" s="131"/>
      <c r="R80" s="131"/>
      <c r="S80" s="131"/>
      <c r="T80" s="131"/>
      <c r="U80" s="131"/>
      <c r="V80" s="131"/>
      <c r="W80" s="131"/>
      <c r="X80" s="131"/>
      <c r="Y80" s="131"/>
      <c r="Z80" s="131"/>
      <c r="AA80" s="131"/>
      <c r="AB80" s="131"/>
      <c r="AC80" s="131"/>
    </row>
    <row r="81" spans="2:29" s="127" customFormat="1">
      <c r="B81" s="82" t="s">
        <v>1091</v>
      </c>
      <c r="C81" s="78" t="s">
        <v>1092</v>
      </c>
      <c r="D81" s="78" t="s">
        <v>255</v>
      </c>
      <c r="E81" s="78"/>
      <c r="F81" s="102">
        <v>39995</v>
      </c>
      <c r="G81" s="83">
        <v>7.3299999999999992</v>
      </c>
      <c r="H81" s="89" t="s">
        <v>167</v>
      </c>
      <c r="I81" s="90">
        <v>4.8000000000000001E-2</v>
      </c>
      <c r="J81" s="90">
        <v>4.8499999999999995E-2</v>
      </c>
      <c r="K81" s="83">
        <v>603000</v>
      </c>
      <c r="L81" s="103">
        <v>104.8009</v>
      </c>
      <c r="M81" s="83">
        <v>631.94879000000003</v>
      </c>
      <c r="N81" s="78"/>
      <c r="O81" s="84">
        <v>1.0612474811277656E-2</v>
      </c>
      <c r="P81" s="84">
        <f>M81/'סכום נכסי הקרן'!$C$42</f>
        <v>7.3715510987688339E-3</v>
      </c>
      <c r="Q81" s="131"/>
      <c r="R81" s="131"/>
      <c r="S81" s="131"/>
      <c r="T81" s="131"/>
      <c r="U81" s="131"/>
      <c r="V81" s="131"/>
      <c r="W81" s="131"/>
      <c r="X81" s="131"/>
      <c r="Y81" s="131"/>
      <c r="Z81" s="131"/>
      <c r="AA81" s="131"/>
      <c r="AB81" s="131"/>
      <c r="AC81" s="131"/>
    </row>
    <row r="82" spans="2:29" s="127" customFormat="1">
      <c r="B82" s="82" t="s">
        <v>1093</v>
      </c>
      <c r="C82" s="78" t="s">
        <v>1094</v>
      </c>
      <c r="D82" s="78" t="s">
        <v>255</v>
      </c>
      <c r="E82" s="78"/>
      <c r="F82" s="102">
        <v>40848</v>
      </c>
      <c r="G82" s="83">
        <v>7.580000000000001</v>
      </c>
      <c r="H82" s="89" t="s">
        <v>167</v>
      </c>
      <c r="I82" s="90">
        <v>4.8000000000000001E-2</v>
      </c>
      <c r="J82" s="90">
        <v>4.8500000000000008E-2</v>
      </c>
      <c r="K82" s="83">
        <v>677000</v>
      </c>
      <c r="L82" s="103">
        <v>103.5603</v>
      </c>
      <c r="M82" s="83">
        <v>701.10307</v>
      </c>
      <c r="N82" s="78"/>
      <c r="O82" s="84">
        <v>1.1773800010732572E-2</v>
      </c>
      <c r="P82" s="84">
        <f>M82/'סכום נכסי הקרן'!$C$42</f>
        <v>8.178221380894966E-3</v>
      </c>
      <c r="Q82" s="131"/>
      <c r="R82" s="131"/>
      <c r="S82" s="131"/>
      <c r="T82" s="131"/>
      <c r="U82" s="131"/>
      <c r="V82" s="131"/>
      <c r="W82" s="131"/>
      <c r="X82" s="131"/>
      <c r="Y82" s="131"/>
      <c r="Z82" s="131"/>
      <c r="AA82" s="131"/>
      <c r="AB82" s="131"/>
      <c r="AC82" s="131"/>
    </row>
    <row r="83" spans="2:29" s="127" customFormat="1">
      <c r="B83" s="82" t="s">
        <v>1095</v>
      </c>
      <c r="C83" s="78" t="s">
        <v>1096</v>
      </c>
      <c r="D83" s="78" t="s">
        <v>255</v>
      </c>
      <c r="E83" s="78"/>
      <c r="F83" s="102">
        <v>40940</v>
      </c>
      <c r="G83" s="83">
        <v>7.65</v>
      </c>
      <c r="H83" s="89" t="s">
        <v>167</v>
      </c>
      <c r="I83" s="90">
        <v>4.8000000000000001E-2</v>
      </c>
      <c r="J83" s="90">
        <v>4.8500000000000008E-2</v>
      </c>
      <c r="K83" s="83">
        <v>417000</v>
      </c>
      <c r="L83" s="103">
        <v>104.81189999999999</v>
      </c>
      <c r="M83" s="83">
        <v>437.06554</v>
      </c>
      <c r="N83" s="78"/>
      <c r="O83" s="84">
        <v>7.3397514284780372E-3</v>
      </c>
      <c r="P83" s="84">
        <f>M83/'סכום נכסי הקרן'!$C$42</f>
        <v>5.0982785513696352E-3</v>
      </c>
      <c r="Q83" s="131"/>
      <c r="R83" s="131"/>
      <c r="S83" s="131"/>
      <c r="T83" s="131"/>
      <c r="U83" s="131"/>
      <c r="V83" s="131"/>
      <c r="W83" s="131"/>
      <c r="X83" s="131"/>
      <c r="Y83" s="131"/>
      <c r="Z83" s="131"/>
      <c r="AA83" s="131"/>
      <c r="AB83" s="131"/>
      <c r="AC83" s="131"/>
    </row>
    <row r="84" spans="2:29" s="127" customFormat="1">
      <c r="B84" s="82" t="s">
        <v>1097</v>
      </c>
      <c r="C84" s="78">
        <v>8789</v>
      </c>
      <c r="D84" s="78" t="s">
        <v>255</v>
      </c>
      <c r="E84" s="78"/>
      <c r="F84" s="102">
        <v>41000</v>
      </c>
      <c r="G84" s="83">
        <v>7.8100000000000005</v>
      </c>
      <c r="H84" s="89" t="s">
        <v>167</v>
      </c>
      <c r="I84" s="90">
        <v>4.8000000000000001E-2</v>
      </c>
      <c r="J84" s="90">
        <v>4.8500000000000008E-2</v>
      </c>
      <c r="K84" s="83">
        <v>56000</v>
      </c>
      <c r="L84" s="103">
        <v>103.9731</v>
      </c>
      <c r="M84" s="83">
        <v>58.224849999999996</v>
      </c>
      <c r="N84" s="78"/>
      <c r="O84" s="84">
        <v>9.7778453538208349E-4</v>
      </c>
      <c r="P84" s="84">
        <f>M84/'סכום נכסי הקרן'!$C$42</f>
        <v>6.7918075607542583E-4</v>
      </c>
      <c r="Q84" s="131"/>
      <c r="R84" s="131"/>
      <c r="S84" s="131"/>
      <c r="T84" s="131"/>
      <c r="U84" s="131"/>
      <c r="V84" s="131"/>
      <c r="W84" s="131"/>
      <c r="X84" s="131"/>
      <c r="Y84" s="131"/>
      <c r="Z84" s="131"/>
      <c r="AA84" s="131"/>
      <c r="AB84" s="131"/>
      <c r="AC84" s="131"/>
    </row>
    <row r="85" spans="2:29" s="127" customFormat="1">
      <c r="B85" s="82" t="s">
        <v>1098</v>
      </c>
      <c r="C85" s="78" t="s">
        <v>1099</v>
      </c>
      <c r="D85" s="78" t="s">
        <v>255</v>
      </c>
      <c r="E85" s="78"/>
      <c r="F85" s="102">
        <v>41640</v>
      </c>
      <c r="G85" s="83">
        <v>8.77</v>
      </c>
      <c r="H85" s="89" t="s">
        <v>167</v>
      </c>
      <c r="I85" s="90">
        <v>4.8000000000000001E-2</v>
      </c>
      <c r="J85" s="90">
        <v>4.8499999999999995E-2</v>
      </c>
      <c r="K85" s="83">
        <v>143000</v>
      </c>
      <c r="L85" s="103">
        <v>102.38849999999999</v>
      </c>
      <c r="M85" s="83">
        <v>146.41567999999998</v>
      </c>
      <c r="N85" s="78"/>
      <c r="O85" s="84">
        <v>2.4587953020308649E-3</v>
      </c>
      <c r="P85" s="84">
        <f>M85/'סכום נכסי הקרן'!$C$42</f>
        <v>1.7079084316008989E-3</v>
      </c>
      <c r="Q85" s="131"/>
      <c r="R85" s="131"/>
      <c r="S85" s="131"/>
      <c r="T85" s="131"/>
      <c r="U85" s="131"/>
      <c r="V85" s="131"/>
      <c r="W85" s="131"/>
      <c r="X85" s="131"/>
      <c r="Y85" s="131"/>
      <c r="Z85" s="131"/>
      <c r="AA85" s="131"/>
      <c r="AB85" s="131"/>
      <c r="AC85" s="131"/>
    </row>
    <row r="86" spans="2:29" s="127" customFormat="1">
      <c r="B86" s="128"/>
      <c r="C86" s="128"/>
      <c r="Q86" s="131"/>
      <c r="R86" s="131"/>
      <c r="S86" s="131"/>
      <c r="T86" s="131"/>
      <c r="U86" s="131"/>
      <c r="V86" s="131"/>
      <c r="W86" s="131"/>
      <c r="X86" s="131"/>
      <c r="Y86" s="131"/>
      <c r="Z86" s="131"/>
      <c r="AA86" s="131"/>
      <c r="AB86" s="131"/>
      <c r="AC86" s="131"/>
    </row>
    <row r="87" spans="2:29" s="127" customFormat="1">
      <c r="B87" s="128"/>
      <c r="C87" s="128"/>
      <c r="Q87" s="131"/>
      <c r="R87" s="131"/>
      <c r="S87" s="131"/>
      <c r="T87" s="131"/>
      <c r="U87" s="131"/>
      <c r="V87" s="131"/>
      <c r="W87" s="131"/>
      <c r="X87" s="131"/>
      <c r="Y87" s="131"/>
      <c r="Z87" s="131"/>
      <c r="AA87" s="131"/>
      <c r="AB87" s="131"/>
      <c r="AC87" s="131"/>
    </row>
    <row r="89" spans="2:29">
      <c r="B89" s="91" t="s">
        <v>249</v>
      </c>
    </row>
    <row r="90" spans="2:29">
      <c r="B90" s="91" t="s">
        <v>115</v>
      </c>
    </row>
    <row r="91" spans="2:29">
      <c r="B91" s="91" t="s">
        <v>234</v>
      </c>
    </row>
    <row r="92" spans="2:29">
      <c r="B92" s="91" t="s">
        <v>244</v>
      </c>
    </row>
  </sheetData>
  <sheetProtection sheet="1" objects="1" scenarios="1"/>
  <mergeCells count="2">
    <mergeCell ref="B6:P6"/>
    <mergeCell ref="B7:P7"/>
  </mergeCells>
  <phoneticPr fontId="5" type="noConversion"/>
  <dataValidations count="1">
    <dataValidation allowBlank="1" showInputMessage="1" showErrorMessage="1" sqref="C5:C1048576 X25:XFD27 B91:B1048576 A1:A1048576 B1:B88 R25:V27 R28:XFD1048576 R1:XFD24 D1:Q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B1:BM40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85546875" style="2" bestFit="1" customWidth="1"/>
    <col min="4" max="4" width="5.7109375" style="2" bestFit="1" customWidth="1"/>
    <col min="5" max="5" width="6.5703125" style="2" bestFit="1" customWidth="1"/>
    <col min="6" max="6" width="5.28515625" style="2" bestFit="1" customWidth="1"/>
    <col min="7" max="7" width="4.5703125" style="1" bestFit="1" customWidth="1"/>
    <col min="8" max="8" width="4.85546875" style="1" bestFit="1" customWidth="1"/>
    <col min="9" max="9" width="7.140625" style="1" bestFit="1" customWidth="1"/>
    <col min="10" max="10" width="5.140625" style="1" bestFit="1" customWidth="1"/>
    <col min="11" max="11" width="5.28515625" style="1" bestFit="1" customWidth="1"/>
    <col min="12" max="12" width="6.7109375" style="1" bestFit="1" customWidth="1"/>
    <col min="13" max="13" width="7.5703125" style="1" bestFit="1" customWidth="1"/>
    <col min="14" max="14" width="7" style="1" bestFit="1" customWidth="1"/>
    <col min="15" max="15" width="6.42578125" style="1" bestFit="1" customWidth="1"/>
    <col min="16" max="16" width="8" style="1" bestFit="1" customWidth="1"/>
    <col min="17" max="17" width="6.2851562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56" t="s">
        <v>182</v>
      </c>
      <c r="C1" s="76" t="s" vm="1">
        <v>250</v>
      </c>
    </row>
    <row r="2" spans="2:65">
      <c r="B2" s="56" t="s">
        <v>181</v>
      </c>
      <c r="C2" s="76" t="s">
        <v>251</v>
      </c>
    </row>
    <row r="3" spans="2:65">
      <c r="B3" s="56" t="s">
        <v>183</v>
      </c>
      <c r="C3" s="76" t="s">
        <v>252</v>
      </c>
    </row>
    <row r="4" spans="2:65">
      <c r="B4" s="56" t="s">
        <v>184</v>
      </c>
      <c r="C4" s="76">
        <v>8602</v>
      </c>
    </row>
    <row r="6" spans="2:65" ht="26.25" customHeight="1">
      <c r="B6" s="184" t="s">
        <v>213</v>
      </c>
      <c r="C6" s="185"/>
      <c r="D6" s="185"/>
      <c r="E6" s="185"/>
      <c r="F6" s="185"/>
      <c r="G6" s="185"/>
      <c r="H6" s="185"/>
      <c r="I6" s="185"/>
      <c r="J6" s="185"/>
      <c r="K6" s="185"/>
      <c r="L6" s="185"/>
      <c r="M6" s="185"/>
      <c r="N6" s="185"/>
      <c r="O6" s="185"/>
      <c r="P6" s="185"/>
      <c r="Q6" s="185"/>
      <c r="R6" s="185"/>
      <c r="S6" s="186"/>
    </row>
    <row r="7" spans="2:65" ht="26.25" customHeight="1">
      <c r="B7" s="184" t="s">
        <v>90</v>
      </c>
      <c r="C7" s="185"/>
      <c r="D7" s="185"/>
      <c r="E7" s="185"/>
      <c r="F7" s="185"/>
      <c r="G7" s="185"/>
      <c r="H7" s="185"/>
      <c r="I7" s="185"/>
      <c r="J7" s="185"/>
      <c r="K7" s="185"/>
      <c r="L7" s="185"/>
      <c r="M7" s="185"/>
      <c r="N7" s="185"/>
      <c r="O7" s="185"/>
      <c r="P7" s="185"/>
      <c r="Q7" s="185"/>
      <c r="R7" s="185"/>
      <c r="S7" s="186"/>
    </row>
    <row r="8" spans="2:65" s="3" customFormat="1" ht="78.75">
      <c r="B8" s="22" t="s">
        <v>119</v>
      </c>
      <c r="C8" s="30" t="s">
        <v>46</v>
      </c>
      <c r="D8" s="30" t="s">
        <v>121</v>
      </c>
      <c r="E8" s="30" t="s">
        <v>120</v>
      </c>
      <c r="F8" s="30" t="s">
        <v>64</v>
      </c>
      <c r="G8" s="30" t="s">
        <v>15</v>
      </c>
      <c r="H8" s="30" t="s">
        <v>65</v>
      </c>
      <c r="I8" s="30" t="s">
        <v>105</v>
      </c>
      <c r="J8" s="30" t="s">
        <v>18</v>
      </c>
      <c r="K8" s="30" t="s">
        <v>104</v>
      </c>
      <c r="L8" s="30" t="s">
        <v>17</v>
      </c>
      <c r="M8" s="70" t="s">
        <v>19</v>
      </c>
      <c r="N8" s="30" t="s">
        <v>236</v>
      </c>
      <c r="O8" s="30" t="s">
        <v>235</v>
      </c>
      <c r="P8" s="30" t="s">
        <v>113</v>
      </c>
      <c r="Q8" s="30" t="s">
        <v>59</v>
      </c>
      <c r="R8" s="30" t="s">
        <v>185</v>
      </c>
      <c r="S8" s="31" t="s">
        <v>187</v>
      </c>
      <c r="U8" s="1"/>
      <c r="BJ8" s="1"/>
    </row>
    <row r="9" spans="2:65" s="3" customFormat="1" ht="17.25" customHeight="1">
      <c r="B9" s="15"/>
      <c r="C9" s="32"/>
      <c r="D9" s="16"/>
      <c r="E9" s="16"/>
      <c r="F9" s="32"/>
      <c r="G9" s="32"/>
      <c r="H9" s="32"/>
      <c r="I9" s="32" t="s">
        <v>22</v>
      </c>
      <c r="J9" s="32" t="s">
        <v>21</v>
      </c>
      <c r="K9" s="32"/>
      <c r="L9" s="32" t="s">
        <v>20</v>
      </c>
      <c r="M9" s="32" t="s">
        <v>20</v>
      </c>
      <c r="N9" s="32" t="s">
        <v>245</v>
      </c>
      <c r="O9" s="32"/>
      <c r="P9" s="32" t="s">
        <v>239</v>
      </c>
      <c r="Q9" s="32" t="s">
        <v>20</v>
      </c>
      <c r="R9" s="32" t="s">
        <v>20</v>
      </c>
      <c r="S9" s="33" t="s">
        <v>20</v>
      </c>
      <c r="BJ9" s="1"/>
    </row>
    <row r="10" spans="2:65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19" t="s">
        <v>13</v>
      </c>
      <c r="P10" s="19" t="s">
        <v>14</v>
      </c>
      <c r="Q10" s="19" t="s">
        <v>116</v>
      </c>
      <c r="R10" s="20" t="s">
        <v>117</v>
      </c>
      <c r="S10" s="20" t="s">
        <v>188</v>
      </c>
      <c r="T10" s="5"/>
      <c r="BJ10" s="1"/>
    </row>
    <row r="11" spans="2:65" s="4" customFormat="1" ht="18" customHeight="1">
      <c r="B11" s="77"/>
      <c r="C11" s="77"/>
      <c r="D11" s="77"/>
      <c r="E11" s="77"/>
      <c r="F11" s="77"/>
      <c r="G11" s="77"/>
      <c r="H11" s="77"/>
      <c r="I11" s="77"/>
      <c r="J11" s="77"/>
      <c r="K11" s="77"/>
      <c r="L11" s="77"/>
      <c r="M11" s="77"/>
      <c r="N11" s="77"/>
      <c r="O11" s="77"/>
      <c r="P11" s="77"/>
      <c r="Q11" s="77"/>
      <c r="R11" s="77"/>
      <c r="S11" s="77"/>
      <c r="T11" s="5"/>
      <c r="BJ11" s="1"/>
      <c r="BM11" s="1"/>
    </row>
    <row r="12" spans="2:65" ht="20.25" customHeight="1">
      <c r="B12" s="91" t="s">
        <v>249</v>
      </c>
      <c r="C12" s="77"/>
      <c r="D12" s="77"/>
      <c r="E12" s="77"/>
      <c r="F12" s="77"/>
      <c r="G12" s="77"/>
      <c r="H12" s="77"/>
      <c r="I12" s="77"/>
      <c r="J12" s="77"/>
      <c r="K12" s="77"/>
      <c r="L12" s="77"/>
      <c r="M12" s="77"/>
      <c r="N12" s="77"/>
      <c r="O12" s="77"/>
      <c r="P12" s="77"/>
      <c r="Q12" s="77"/>
      <c r="R12" s="77"/>
      <c r="S12" s="77"/>
    </row>
    <row r="13" spans="2:65">
      <c r="B13" s="91" t="s">
        <v>115</v>
      </c>
      <c r="C13" s="77"/>
      <c r="D13" s="77"/>
      <c r="E13" s="77"/>
      <c r="F13" s="77"/>
      <c r="G13" s="77"/>
      <c r="H13" s="77"/>
      <c r="I13" s="77"/>
      <c r="J13" s="77"/>
      <c r="K13" s="77"/>
      <c r="L13" s="77"/>
      <c r="M13" s="77"/>
      <c r="N13" s="77"/>
      <c r="O13" s="77"/>
      <c r="P13" s="77"/>
      <c r="Q13" s="77"/>
      <c r="R13" s="77"/>
      <c r="S13" s="77"/>
    </row>
    <row r="14" spans="2:65">
      <c r="B14" s="91" t="s">
        <v>234</v>
      </c>
      <c r="C14" s="77"/>
      <c r="D14" s="77"/>
      <c r="E14" s="77"/>
      <c r="F14" s="77"/>
      <c r="G14" s="77"/>
      <c r="H14" s="77"/>
      <c r="I14" s="77"/>
      <c r="J14" s="77"/>
      <c r="K14" s="77"/>
      <c r="L14" s="77"/>
      <c r="M14" s="77"/>
      <c r="N14" s="77"/>
      <c r="O14" s="77"/>
      <c r="P14" s="77"/>
      <c r="Q14" s="77"/>
      <c r="R14" s="77"/>
      <c r="S14" s="77"/>
    </row>
    <row r="15" spans="2:65">
      <c r="B15" s="91" t="s">
        <v>244</v>
      </c>
      <c r="C15" s="77"/>
      <c r="D15" s="77"/>
      <c r="E15" s="77"/>
      <c r="F15" s="77"/>
      <c r="G15" s="77"/>
      <c r="H15" s="77"/>
      <c r="I15" s="77"/>
      <c r="J15" s="77"/>
      <c r="K15" s="77"/>
      <c r="L15" s="77"/>
      <c r="M15" s="77"/>
      <c r="N15" s="77"/>
      <c r="O15" s="77"/>
      <c r="P15" s="77"/>
      <c r="Q15" s="77"/>
      <c r="R15" s="77"/>
      <c r="S15" s="77"/>
    </row>
    <row r="16" spans="2:65">
      <c r="B16" s="77"/>
      <c r="C16" s="77"/>
      <c r="D16" s="77"/>
      <c r="E16" s="77"/>
      <c r="F16" s="77"/>
      <c r="G16" s="77"/>
      <c r="H16" s="77"/>
      <c r="I16" s="77"/>
      <c r="J16" s="77"/>
      <c r="K16" s="77"/>
      <c r="L16" s="77"/>
      <c r="M16" s="77"/>
      <c r="N16" s="77"/>
      <c r="O16" s="77"/>
      <c r="P16" s="77"/>
      <c r="Q16" s="77"/>
      <c r="R16" s="77"/>
      <c r="S16" s="77"/>
    </row>
    <row r="17" spans="2:19">
      <c r="B17" s="77"/>
      <c r="C17" s="77"/>
      <c r="D17" s="77"/>
      <c r="E17" s="77"/>
      <c r="F17" s="77"/>
      <c r="G17" s="77"/>
      <c r="H17" s="77"/>
      <c r="I17" s="77"/>
      <c r="J17" s="77"/>
      <c r="K17" s="77"/>
      <c r="L17" s="77"/>
      <c r="M17" s="77"/>
      <c r="N17" s="77"/>
      <c r="O17" s="77"/>
      <c r="P17" s="77"/>
      <c r="Q17" s="77"/>
      <c r="R17" s="77"/>
      <c r="S17" s="77"/>
    </row>
    <row r="18" spans="2:19">
      <c r="B18" s="77"/>
      <c r="C18" s="77"/>
      <c r="D18" s="77"/>
      <c r="E18" s="77"/>
      <c r="F18" s="77"/>
      <c r="G18" s="77"/>
      <c r="H18" s="77"/>
      <c r="I18" s="77"/>
      <c r="J18" s="77"/>
      <c r="K18" s="77"/>
      <c r="L18" s="77"/>
      <c r="M18" s="77"/>
      <c r="N18" s="77"/>
      <c r="O18" s="77"/>
      <c r="P18" s="77"/>
      <c r="Q18" s="77"/>
      <c r="R18" s="77"/>
      <c r="S18" s="77"/>
    </row>
    <row r="19" spans="2:19">
      <c r="B19" s="77"/>
      <c r="C19" s="77"/>
      <c r="D19" s="77"/>
      <c r="E19" s="77"/>
      <c r="F19" s="77"/>
      <c r="G19" s="77"/>
      <c r="H19" s="77"/>
      <c r="I19" s="77"/>
      <c r="J19" s="77"/>
      <c r="K19" s="77"/>
      <c r="L19" s="77"/>
      <c r="M19" s="77"/>
      <c r="N19" s="77"/>
      <c r="O19" s="77"/>
      <c r="P19" s="77"/>
      <c r="Q19" s="77"/>
      <c r="R19" s="77"/>
      <c r="S19" s="77"/>
    </row>
    <row r="20" spans="2:19">
      <c r="B20" s="77"/>
      <c r="C20" s="77"/>
      <c r="D20" s="77"/>
      <c r="E20" s="77"/>
      <c r="F20" s="77"/>
      <c r="G20" s="77"/>
      <c r="H20" s="77"/>
      <c r="I20" s="77"/>
      <c r="J20" s="77"/>
      <c r="K20" s="77"/>
      <c r="L20" s="77"/>
      <c r="M20" s="77"/>
      <c r="N20" s="77"/>
      <c r="O20" s="77"/>
      <c r="P20" s="77"/>
      <c r="Q20" s="77"/>
      <c r="R20" s="77"/>
      <c r="S20" s="77"/>
    </row>
    <row r="21" spans="2:19">
      <c r="B21" s="77"/>
      <c r="C21" s="77"/>
      <c r="D21" s="77"/>
      <c r="E21" s="77"/>
      <c r="F21" s="77"/>
      <c r="G21" s="77"/>
      <c r="H21" s="77"/>
      <c r="I21" s="77"/>
      <c r="J21" s="77"/>
      <c r="K21" s="77"/>
      <c r="L21" s="77"/>
      <c r="M21" s="77"/>
      <c r="N21" s="77"/>
      <c r="O21" s="77"/>
      <c r="P21" s="77"/>
      <c r="Q21" s="77"/>
      <c r="R21" s="77"/>
      <c r="S21" s="77"/>
    </row>
    <row r="22" spans="2:19">
      <c r="B22" s="77"/>
      <c r="C22" s="77"/>
      <c r="D22" s="77"/>
      <c r="E22" s="77"/>
      <c r="F22" s="77"/>
      <c r="G22" s="77"/>
      <c r="H22" s="77"/>
      <c r="I22" s="77"/>
      <c r="J22" s="77"/>
      <c r="K22" s="77"/>
      <c r="L22" s="77"/>
      <c r="M22" s="77"/>
      <c r="N22" s="77"/>
      <c r="O22" s="77"/>
      <c r="P22" s="77"/>
      <c r="Q22" s="77"/>
      <c r="R22" s="77"/>
      <c r="S22" s="77"/>
    </row>
    <row r="23" spans="2:19">
      <c r="B23" s="77"/>
      <c r="C23" s="77"/>
      <c r="D23" s="77"/>
      <c r="E23" s="77"/>
      <c r="F23" s="77"/>
      <c r="G23" s="77"/>
      <c r="H23" s="77"/>
      <c r="I23" s="77"/>
      <c r="J23" s="77"/>
      <c r="K23" s="77"/>
      <c r="L23" s="77"/>
      <c r="M23" s="77"/>
      <c r="N23" s="77"/>
      <c r="O23" s="77"/>
      <c r="P23" s="77"/>
      <c r="Q23" s="77"/>
      <c r="R23" s="77"/>
      <c r="S23" s="77"/>
    </row>
    <row r="24" spans="2:19">
      <c r="B24" s="77"/>
      <c r="C24" s="77"/>
      <c r="D24" s="77"/>
      <c r="E24" s="77"/>
      <c r="F24" s="77"/>
      <c r="G24" s="77"/>
      <c r="H24" s="77"/>
      <c r="I24" s="77"/>
      <c r="J24" s="77"/>
      <c r="K24" s="77"/>
      <c r="L24" s="77"/>
      <c r="M24" s="77"/>
      <c r="N24" s="77"/>
      <c r="O24" s="77"/>
      <c r="P24" s="77"/>
      <c r="Q24" s="77"/>
      <c r="R24" s="77"/>
      <c r="S24" s="77"/>
    </row>
    <row r="25" spans="2:19">
      <c r="B25" s="77"/>
      <c r="C25" s="77"/>
      <c r="D25" s="77"/>
      <c r="E25" s="77"/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7"/>
      <c r="Q25" s="77"/>
      <c r="R25" s="77"/>
      <c r="S25" s="77"/>
    </row>
    <row r="26" spans="2:19">
      <c r="B26" s="77"/>
      <c r="C26" s="77"/>
      <c r="D26" s="77"/>
      <c r="E26" s="77"/>
      <c r="F26" s="77"/>
      <c r="G26" s="77"/>
      <c r="H26" s="77"/>
      <c r="I26" s="77"/>
      <c r="J26" s="77"/>
      <c r="K26" s="77"/>
      <c r="L26" s="77"/>
      <c r="M26" s="77"/>
      <c r="N26" s="77"/>
      <c r="O26" s="77"/>
      <c r="P26" s="77"/>
      <c r="Q26" s="77"/>
      <c r="R26" s="77"/>
      <c r="S26" s="77"/>
    </row>
    <row r="27" spans="2:19">
      <c r="B27" s="77"/>
      <c r="C27" s="77"/>
      <c r="D27" s="77"/>
      <c r="E27" s="77"/>
      <c r="F27" s="77"/>
      <c r="G27" s="77"/>
      <c r="H27" s="77"/>
      <c r="I27" s="77"/>
      <c r="J27" s="77"/>
      <c r="K27" s="77"/>
      <c r="L27" s="77"/>
      <c r="M27" s="77"/>
      <c r="N27" s="77"/>
      <c r="O27" s="77"/>
      <c r="P27" s="77"/>
      <c r="Q27" s="77"/>
      <c r="R27" s="77"/>
      <c r="S27" s="77"/>
    </row>
    <row r="28" spans="2:19">
      <c r="B28" s="77"/>
      <c r="C28" s="77"/>
      <c r="D28" s="77"/>
      <c r="E28" s="77"/>
      <c r="F28" s="77"/>
      <c r="G28" s="77"/>
      <c r="H28" s="77"/>
      <c r="I28" s="77"/>
      <c r="J28" s="77"/>
      <c r="K28" s="77"/>
      <c r="L28" s="77"/>
      <c r="M28" s="77"/>
      <c r="N28" s="77"/>
      <c r="O28" s="77"/>
      <c r="P28" s="77"/>
      <c r="Q28" s="77"/>
      <c r="R28" s="77"/>
      <c r="S28" s="77"/>
    </row>
    <row r="29" spans="2:19">
      <c r="B29" s="77"/>
      <c r="C29" s="77"/>
      <c r="D29" s="77"/>
      <c r="E29" s="77"/>
      <c r="F29" s="77"/>
      <c r="G29" s="77"/>
      <c r="H29" s="77"/>
      <c r="I29" s="77"/>
      <c r="J29" s="77"/>
      <c r="K29" s="77"/>
      <c r="L29" s="77"/>
      <c r="M29" s="77"/>
      <c r="N29" s="77"/>
      <c r="O29" s="77"/>
      <c r="P29" s="77"/>
      <c r="Q29" s="77"/>
      <c r="R29" s="77"/>
      <c r="S29" s="77"/>
    </row>
    <row r="30" spans="2:19">
      <c r="B30" s="77"/>
      <c r="C30" s="77"/>
      <c r="D30" s="77"/>
      <c r="E30" s="77"/>
      <c r="F30" s="77"/>
      <c r="G30" s="77"/>
      <c r="H30" s="77"/>
      <c r="I30" s="77"/>
      <c r="J30" s="77"/>
      <c r="K30" s="77"/>
      <c r="L30" s="77"/>
      <c r="M30" s="77"/>
      <c r="N30" s="77"/>
      <c r="O30" s="77"/>
      <c r="P30" s="77"/>
      <c r="Q30" s="77"/>
      <c r="R30" s="77"/>
      <c r="S30" s="77"/>
    </row>
    <row r="31" spans="2:19">
      <c r="B31" s="77"/>
      <c r="C31" s="77"/>
      <c r="D31" s="77"/>
      <c r="E31" s="77"/>
      <c r="F31" s="77"/>
      <c r="G31" s="77"/>
      <c r="H31" s="77"/>
      <c r="I31" s="77"/>
      <c r="J31" s="77"/>
      <c r="K31" s="77"/>
      <c r="L31" s="77"/>
      <c r="M31" s="77"/>
      <c r="N31" s="77"/>
      <c r="O31" s="77"/>
      <c r="P31" s="77"/>
      <c r="Q31" s="77"/>
      <c r="R31" s="77"/>
      <c r="S31" s="77"/>
    </row>
    <row r="32" spans="2:19">
      <c r="B32" s="77"/>
      <c r="C32" s="77"/>
      <c r="D32" s="77"/>
      <c r="E32" s="77"/>
      <c r="F32" s="77"/>
      <c r="G32" s="77"/>
      <c r="H32" s="77"/>
      <c r="I32" s="77"/>
      <c r="J32" s="77"/>
      <c r="K32" s="77"/>
      <c r="L32" s="77"/>
      <c r="M32" s="77"/>
      <c r="N32" s="77"/>
      <c r="O32" s="77"/>
      <c r="P32" s="77"/>
      <c r="Q32" s="77"/>
      <c r="R32" s="77"/>
      <c r="S32" s="77"/>
    </row>
    <row r="33" spans="2:19">
      <c r="B33" s="77"/>
      <c r="C33" s="77"/>
      <c r="D33" s="77"/>
      <c r="E33" s="77"/>
      <c r="F33" s="77"/>
      <c r="G33" s="77"/>
      <c r="H33" s="77"/>
      <c r="I33" s="77"/>
      <c r="J33" s="77"/>
      <c r="K33" s="77"/>
      <c r="L33" s="77"/>
      <c r="M33" s="77"/>
      <c r="N33" s="77"/>
      <c r="O33" s="77"/>
      <c r="P33" s="77"/>
      <c r="Q33" s="77"/>
      <c r="R33" s="77"/>
      <c r="S33" s="77"/>
    </row>
    <row r="34" spans="2:19">
      <c r="B34" s="77"/>
      <c r="C34" s="77"/>
      <c r="D34" s="77"/>
      <c r="E34" s="77"/>
      <c r="F34" s="77"/>
      <c r="G34" s="77"/>
      <c r="H34" s="77"/>
      <c r="I34" s="77"/>
      <c r="J34" s="77"/>
      <c r="K34" s="77"/>
      <c r="L34" s="77"/>
      <c r="M34" s="77"/>
      <c r="N34" s="77"/>
      <c r="O34" s="77"/>
      <c r="P34" s="77"/>
      <c r="Q34" s="77"/>
      <c r="R34" s="77"/>
      <c r="S34" s="77"/>
    </row>
    <row r="35" spans="2:19">
      <c r="B35" s="77"/>
      <c r="C35" s="77"/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77"/>
      <c r="R35" s="77"/>
      <c r="S35" s="77"/>
    </row>
    <row r="36" spans="2:19">
      <c r="B36" s="77"/>
      <c r="C36" s="77"/>
      <c r="D36" s="77"/>
      <c r="E36" s="77"/>
      <c r="F36" s="77"/>
      <c r="G36" s="77"/>
      <c r="H36" s="77"/>
      <c r="I36" s="77"/>
      <c r="J36" s="77"/>
      <c r="K36" s="77"/>
      <c r="L36" s="77"/>
      <c r="M36" s="77"/>
      <c r="N36" s="77"/>
      <c r="O36" s="77"/>
      <c r="P36" s="77"/>
      <c r="Q36" s="77"/>
      <c r="R36" s="77"/>
      <c r="S36" s="77"/>
    </row>
    <row r="37" spans="2:19">
      <c r="B37" s="77"/>
      <c r="C37" s="77"/>
      <c r="D37" s="77"/>
      <c r="E37" s="77"/>
      <c r="F37" s="77"/>
      <c r="G37" s="77"/>
      <c r="H37" s="77"/>
      <c r="I37" s="77"/>
      <c r="J37" s="77"/>
      <c r="K37" s="77"/>
      <c r="L37" s="77"/>
      <c r="M37" s="77"/>
      <c r="N37" s="77"/>
      <c r="O37" s="77"/>
      <c r="P37" s="77"/>
      <c r="Q37" s="77"/>
      <c r="R37" s="77"/>
      <c r="S37" s="77"/>
    </row>
    <row r="38" spans="2:19">
      <c r="B38" s="77"/>
      <c r="C38" s="77"/>
      <c r="D38" s="77"/>
      <c r="E38" s="77"/>
      <c r="F38" s="77"/>
      <c r="G38" s="77"/>
      <c r="H38" s="77"/>
      <c r="I38" s="77"/>
      <c r="J38" s="77"/>
      <c r="K38" s="77"/>
      <c r="L38" s="77"/>
      <c r="M38" s="77"/>
      <c r="N38" s="77"/>
      <c r="O38" s="77"/>
      <c r="P38" s="77"/>
      <c r="Q38" s="77"/>
      <c r="R38" s="77"/>
      <c r="S38" s="77"/>
    </row>
    <row r="39" spans="2:19">
      <c r="B39" s="77"/>
      <c r="C39" s="77"/>
      <c r="D39" s="77"/>
      <c r="E39" s="77"/>
      <c r="F39" s="77"/>
      <c r="G39" s="77"/>
      <c r="H39" s="77"/>
      <c r="I39" s="77"/>
      <c r="J39" s="77"/>
      <c r="K39" s="77"/>
      <c r="L39" s="77"/>
      <c r="M39" s="77"/>
      <c r="N39" s="77"/>
      <c r="O39" s="77"/>
      <c r="P39" s="77"/>
      <c r="Q39" s="77"/>
      <c r="R39" s="77"/>
      <c r="S39" s="77"/>
    </row>
    <row r="40" spans="2:19">
      <c r="B40" s="77"/>
      <c r="C40" s="77"/>
      <c r="D40" s="77"/>
      <c r="E40" s="77"/>
      <c r="F40" s="77"/>
      <c r="G40" s="77"/>
      <c r="H40" s="77"/>
      <c r="I40" s="77"/>
      <c r="J40" s="77"/>
      <c r="K40" s="77"/>
      <c r="L40" s="77"/>
      <c r="M40" s="77"/>
      <c r="N40" s="77"/>
      <c r="O40" s="77"/>
      <c r="P40" s="77"/>
      <c r="Q40" s="77"/>
      <c r="R40" s="77"/>
      <c r="S40" s="77"/>
    </row>
    <row r="41" spans="2:19">
      <c r="B41" s="77"/>
      <c r="C41" s="77"/>
      <c r="D41" s="77"/>
      <c r="E41" s="77"/>
      <c r="F41" s="77"/>
      <c r="G41" s="77"/>
      <c r="H41" s="77"/>
      <c r="I41" s="77"/>
      <c r="J41" s="77"/>
      <c r="K41" s="77"/>
      <c r="L41" s="77"/>
      <c r="M41" s="77"/>
      <c r="N41" s="77"/>
      <c r="O41" s="77"/>
      <c r="P41" s="77"/>
      <c r="Q41" s="77"/>
      <c r="R41" s="77"/>
      <c r="S41" s="77"/>
    </row>
    <row r="42" spans="2:19">
      <c r="B42" s="77"/>
      <c r="C42" s="77"/>
      <c r="D42" s="77"/>
      <c r="E42" s="77"/>
      <c r="F42" s="77"/>
      <c r="G42" s="77"/>
      <c r="H42" s="77"/>
      <c r="I42" s="77"/>
      <c r="J42" s="77"/>
      <c r="K42" s="77"/>
      <c r="L42" s="77"/>
      <c r="M42" s="77"/>
      <c r="N42" s="77"/>
      <c r="O42" s="77"/>
      <c r="P42" s="77"/>
      <c r="Q42" s="77"/>
      <c r="R42" s="77"/>
      <c r="S42" s="77"/>
    </row>
    <row r="43" spans="2:19">
      <c r="B43" s="77"/>
      <c r="C43" s="77"/>
      <c r="D43" s="77"/>
      <c r="E43" s="77"/>
      <c r="F43" s="77"/>
      <c r="G43" s="77"/>
      <c r="H43" s="77"/>
      <c r="I43" s="77"/>
      <c r="J43" s="77"/>
      <c r="K43" s="77"/>
      <c r="L43" s="77"/>
      <c r="M43" s="77"/>
      <c r="N43" s="77"/>
      <c r="O43" s="77"/>
      <c r="P43" s="77"/>
      <c r="Q43" s="77"/>
      <c r="R43" s="77"/>
      <c r="S43" s="77"/>
    </row>
    <row r="44" spans="2:19">
      <c r="B44" s="77"/>
      <c r="C44" s="77"/>
      <c r="D44" s="77"/>
      <c r="E44" s="77"/>
      <c r="F44" s="77"/>
      <c r="G44" s="77"/>
      <c r="H44" s="77"/>
      <c r="I44" s="77"/>
      <c r="J44" s="77"/>
      <c r="K44" s="77"/>
      <c r="L44" s="77"/>
      <c r="M44" s="77"/>
      <c r="N44" s="77"/>
      <c r="O44" s="77"/>
      <c r="P44" s="77"/>
      <c r="Q44" s="77"/>
      <c r="R44" s="77"/>
      <c r="S44" s="77"/>
    </row>
    <row r="45" spans="2:19">
      <c r="B45" s="77"/>
      <c r="C45" s="77"/>
      <c r="D45" s="77"/>
      <c r="E45" s="77"/>
      <c r="F45" s="77"/>
      <c r="G45" s="77"/>
      <c r="H45" s="77"/>
      <c r="I45" s="77"/>
      <c r="J45" s="77"/>
      <c r="K45" s="77"/>
      <c r="L45" s="77"/>
      <c r="M45" s="77"/>
      <c r="N45" s="77"/>
      <c r="O45" s="77"/>
      <c r="P45" s="77"/>
      <c r="Q45" s="77"/>
      <c r="R45" s="77"/>
      <c r="S45" s="77"/>
    </row>
    <row r="46" spans="2:19">
      <c r="B46" s="77"/>
      <c r="C46" s="77"/>
      <c r="D46" s="77"/>
      <c r="E46" s="77"/>
      <c r="F46" s="77"/>
      <c r="G46" s="77"/>
      <c r="H46" s="77"/>
      <c r="I46" s="77"/>
      <c r="J46" s="77"/>
      <c r="K46" s="77"/>
      <c r="L46" s="77"/>
      <c r="M46" s="77"/>
      <c r="N46" s="77"/>
      <c r="O46" s="77"/>
      <c r="P46" s="77"/>
      <c r="Q46" s="77"/>
      <c r="R46" s="77"/>
      <c r="S46" s="77"/>
    </row>
    <row r="47" spans="2:19">
      <c r="B47" s="77"/>
      <c r="C47" s="77"/>
      <c r="D47" s="77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  <c r="P47" s="77"/>
      <c r="Q47" s="77"/>
      <c r="R47" s="77"/>
      <c r="S47" s="77"/>
    </row>
    <row r="48" spans="2:19">
      <c r="B48" s="77"/>
      <c r="C48" s="77"/>
      <c r="D48" s="77"/>
      <c r="E48" s="77"/>
      <c r="F48" s="77"/>
      <c r="G48" s="77"/>
      <c r="H48" s="77"/>
      <c r="I48" s="77"/>
      <c r="J48" s="77"/>
      <c r="K48" s="77"/>
      <c r="L48" s="77"/>
      <c r="M48" s="77"/>
      <c r="N48" s="77"/>
      <c r="O48" s="77"/>
      <c r="P48" s="77"/>
      <c r="Q48" s="77"/>
      <c r="R48" s="77"/>
      <c r="S48" s="77"/>
    </row>
    <row r="49" spans="2:19">
      <c r="B49" s="77"/>
      <c r="C49" s="77"/>
      <c r="D49" s="77"/>
      <c r="E49" s="77"/>
      <c r="F49" s="77"/>
      <c r="G49" s="77"/>
      <c r="H49" s="77"/>
      <c r="I49" s="77"/>
      <c r="J49" s="77"/>
      <c r="K49" s="77"/>
      <c r="L49" s="77"/>
      <c r="M49" s="77"/>
      <c r="N49" s="77"/>
      <c r="O49" s="77"/>
      <c r="P49" s="77"/>
      <c r="Q49" s="77"/>
      <c r="R49" s="77"/>
      <c r="S49" s="77"/>
    </row>
    <row r="50" spans="2:19">
      <c r="B50" s="77"/>
      <c r="C50" s="77"/>
      <c r="D50" s="77"/>
      <c r="E50" s="77"/>
      <c r="F50" s="77"/>
      <c r="G50" s="77"/>
      <c r="H50" s="77"/>
      <c r="I50" s="77"/>
      <c r="J50" s="77"/>
      <c r="K50" s="77"/>
      <c r="L50" s="77"/>
      <c r="M50" s="77"/>
      <c r="N50" s="77"/>
      <c r="O50" s="77"/>
      <c r="P50" s="77"/>
      <c r="Q50" s="77"/>
      <c r="R50" s="77"/>
      <c r="S50" s="77"/>
    </row>
    <row r="51" spans="2:19">
      <c r="B51" s="77"/>
      <c r="C51" s="77"/>
      <c r="D51" s="77"/>
      <c r="E51" s="77"/>
      <c r="F51" s="77"/>
      <c r="G51" s="77"/>
      <c r="H51" s="77"/>
      <c r="I51" s="77"/>
      <c r="J51" s="77"/>
      <c r="K51" s="77"/>
      <c r="L51" s="77"/>
      <c r="M51" s="77"/>
      <c r="N51" s="77"/>
      <c r="O51" s="77"/>
      <c r="P51" s="77"/>
      <c r="Q51" s="77"/>
      <c r="R51" s="77"/>
      <c r="S51" s="77"/>
    </row>
    <row r="52" spans="2:19">
      <c r="B52" s="77"/>
      <c r="C52" s="77"/>
      <c r="D52" s="77"/>
      <c r="E52" s="77"/>
      <c r="F52" s="77"/>
      <c r="G52" s="77"/>
      <c r="H52" s="77"/>
      <c r="I52" s="77"/>
      <c r="J52" s="77"/>
      <c r="K52" s="77"/>
      <c r="L52" s="77"/>
      <c r="M52" s="77"/>
      <c r="N52" s="77"/>
      <c r="O52" s="77"/>
      <c r="P52" s="77"/>
      <c r="Q52" s="77"/>
      <c r="R52" s="77"/>
      <c r="S52" s="77"/>
    </row>
    <row r="53" spans="2:19">
      <c r="B53" s="77"/>
      <c r="C53" s="77"/>
      <c r="D53" s="77"/>
      <c r="E53" s="77"/>
      <c r="F53" s="77"/>
      <c r="G53" s="77"/>
      <c r="H53" s="77"/>
      <c r="I53" s="77"/>
      <c r="J53" s="77"/>
      <c r="K53" s="77"/>
      <c r="L53" s="77"/>
      <c r="M53" s="77"/>
      <c r="N53" s="77"/>
      <c r="O53" s="77"/>
      <c r="P53" s="77"/>
      <c r="Q53" s="77"/>
      <c r="R53" s="77"/>
      <c r="S53" s="77"/>
    </row>
    <row r="54" spans="2:19">
      <c r="B54" s="77"/>
      <c r="C54" s="77"/>
      <c r="D54" s="77"/>
      <c r="E54" s="77"/>
      <c r="F54" s="77"/>
      <c r="G54" s="77"/>
      <c r="H54" s="77"/>
      <c r="I54" s="77"/>
      <c r="J54" s="77"/>
      <c r="K54" s="77"/>
      <c r="L54" s="77"/>
      <c r="M54" s="77"/>
      <c r="N54" s="77"/>
      <c r="O54" s="77"/>
      <c r="P54" s="77"/>
      <c r="Q54" s="77"/>
      <c r="R54" s="77"/>
      <c r="S54" s="77"/>
    </row>
    <row r="55" spans="2:19">
      <c r="B55" s="77"/>
      <c r="C55" s="77"/>
      <c r="D55" s="77"/>
      <c r="E55" s="77"/>
      <c r="F55" s="77"/>
      <c r="G55" s="77"/>
      <c r="H55" s="77"/>
      <c r="I55" s="77"/>
      <c r="J55" s="77"/>
      <c r="K55" s="77"/>
      <c r="L55" s="77"/>
      <c r="M55" s="77"/>
      <c r="N55" s="77"/>
      <c r="O55" s="77"/>
      <c r="P55" s="77"/>
      <c r="Q55" s="77"/>
      <c r="R55" s="77"/>
      <c r="S55" s="77"/>
    </row>
    <row r="56" spans="2:19">
      <c r="B56" s="77"/>
      <c r="C56" s="77"/>
      <c r="D56" s="77"/>
      <c r="E56" s="77"/>
      <c r="F56" s="77"/>
      <c r="G56" s="77"/>
      <c r="H56" s="77"/>
      <c r="I56" s="77"/>
      <c r="J56" s="77"/>
      <c r="K56" s="77"/>
      <c r="L56" s="77"/>
      <c r="M56" s="77"/>
      <c r="N56" s="77"/>
      <c r="O56" s="77"/>
      <c r="P56" s="77"/>
      <c r="Q56" s="77"/>
      <c r="R56" s="77"/>
      <c r="S56" s="77"/>
    </row>
    <row r="57" spans="2:19">
      <c r="B57" s="77"/>
      <c r="C57" s="77"/>
      <c r="D57" s="77"/>
      <c r="E57" s="77"/>
      <c r="F57" s="77"/>
      <c r="G57" s="77"/>
      <c r="H57" s="77"/>
      <c r="I57" s="77"/>
      <c r="J57" s="77"/>
      <c r="K57" s="77"/>
      <c r="L57" s="77"/>
      <c r="M57" s="77"/>
      <c r="N57" s="77"/>
      <c r="O57" s="77"/>
      <c r="P57" s="77"/>
      <c r="Q57" s="77"/>
      <c r="R57" s="77"/>
      <c r="S57" s="77"/>
    </row>
    <row r="58" spans="2:19">
      <c r="B58" s="77"/>
      <c r="C58" s="77"/>
      <c r="D58" s="77"/>
      <c r="E58" s="77"/>
      <c r="F58" s="77"/>
      <c r="G58" s="77"/>
      <c r="H58" s="77"/>
      <c r="I58" s="77"/>
      <c r="J58" s="77"/>
      <c r="K58" s="77"/>
      <c r="L58" s="77"/>
      <c r="M58" s="77"/>
      <c r="N58" s="77"/>
      <c r="O58" s="77"/>
      <c r="P58" s="77"/>
      <c r="Q58" s="77"/>
      <c r="R58" s="77"/>
      <c r="S58" s="77"/>
    </row>
    <row r="59" spans="2:19">
      <c r="B59" s="77"/>
      <c r="C59" s="77"/>
      <c r="D59" s="77"/>
      <c r="E59" s="77"/>
      <c r="F59" s="77"/>
      <c r="G59" s="77"/>
      <c r="H59" s="77"/>
      <c r="I59" s="77"/>
      <c r="J59" s="77"/>
      <c r="K59" s="77"/>
      <c r="L59" s="77"/>
      <c r="M59" s="77"/>
      <c r="N59" s="77"/>
      <c r="O59" s="77"/>
      <c r="P59" s="77"/>
      <c r="Q59" s="77"/>
      <c r="R59" s="77"/>
      <c r="S59" s="77"/>
    </row>
    <row r="60" spans="2:19">
      <c r="B60" s="77"/>
      <c r="C60" s="77"/>
      <c r="D60" s="77"/>
      <c r="E60" s="77"/>
      <c r="F60" s="77"/>
      <c r="G60" s="77"/>
      <c r="H60" s="77"/>
      <c r="I60" s="77"/>
      <c r="J60" s="77"/>
      <c r="K60" s="77"/>
      <c r="L60" s="77"/>
      <c r="M60" s="77"/>
      <c r="N60" s="77"/>
      <c r="O60" s="77"/>
      <c r="P60" s="77"/>
      <c r="Q60" s="77"/>
      <c r="R60" s="77"/>
      <c r="S60" s="77"/>
    </row>
    <row r="61" spans="2:19">
      <c r="B61" s="77"/>
      <c r="C61" s="77"/>
      <c r="D61" s="77"/>
      <c r="E61" s="77"/>
      <c r="F61" s="77"/>
      <c r="G61" s="77"/>
      <c r="H61" s="77"/>
      <c r="I61" s="77"/>
      <c r="J61" s="77"/>
      <c r="K61" s="77"/>
      <c r="L61" s="77"/>
      <c r="M61" s="77"/>
      <c r="N61" s="77"/>
      <c r="O61" s="77"/>
      <c r="P61" s="77"/>
      <c r="Q61" s="77"/>
      <c r="R61" s="77"/>
      <c r="S61" s="77"/>
    </row>
    <row r="62" spans="2:19">
      <c r="B62" s="77"/>
      <c r="C62" s="77"/>
      <c r="D62" s="77"/>
      <c r="E62" s="77"/>
      <c r="F62" s="77"/>
      <c r="G62" s="77"/>
      <c r="H62" s="77"/>
      <c r="I62" s="77"/>
      <c r="J62" s="77"/>
      <c r="K62" s="77"/>
      <c r="L62" s="77"/>
      <c r="M62" s="77"/>
      <c r="N62" s="77"/>
      <c r="O62" s="77"/>
      <c r="P62" s="77"/>
      <c r="Q62" s="77"/>
      <c r="R62" s="77"/>
      <c r="S62" s="77"/>
    </row>
    <row r="63" spans="2:19">
      <c r="B63" s="77"/>
      <c r="C63" s="77"/>
      <c r="D63" s="77"/>
      <c r="E63" s="77"/>
      <c r="F63" s="77"/>
      <c r="G63" s="77"/>
      <c r="H63" s="77"/>
      <c r="I63" s="77"/>
      <c r="J63" s="77"/>
      <c r="K63" s="77"/>
      <c r="L63" s="77"/>
      <c r="M63" s="77"/>
      <c r="N63" s="77"/>
      <c r="O63" s="77"/>
      <c r="P63" s="77"/>
      <c r="Q63" s="77"/>
      <c r="R63" s="77"/>
      <c r="S63" s="77"/>
    </row>
    <row r="64" spans="2:19">
      <c r="B64" s="77"/>
      <c r="C64" s="77"/>
      <c r="D64" s="77"/>
      <c r="E64" s="77"/>
      <c r="F64" s="77"/>
      <c r="G64" s="77"/>
      <c r="H64" s="77"/>
      <c r="I64" s="77"/>
      <c r="J64" s="77"/>
      <c r="K64" s="77"/>
      <c r="L64" s="77"/>
      <c r="M64" s="77"/>
      <c r="N64" s="77"/>
      <c r="O64" s="77"/>
      <c r="P64" s="77"/>
      <c r="Q64" s="77"/>
      <c r="R64" s="77"/>
      <c r="S64" s="77"/>
    </row>
    <row r="65" spans="2:19">
      <c r="B65" s="77"/>
      <c r="C65" s="77"/>
      <c r="D65" s="77"/>
      <c r="E65" s="77"/>
      <c r="F65" s="77"/>
      <c r="G65" s="77"/>
      <c r="H65" s="77"/>
      <c r="I65" s="77"/>
      <c r="J65" s="77"/>
      <c r="K65" s="77"/>
      <c r="L65" s="77"/>
      <c r="M65" s="77"/>
      <c r="N65" s="77"/>
      <c r="O65" s="77"/>
      <c r="P65" s="77"/>
      <c r="Q65" s="77"/>
      <c r="R65" s="77"/>
      <c r="S65" s="77"/>
    </row>
    <row r="66" spans="2:19">
      <c r="B66" s="77"/>
      <c r="C66" s="77"/>
      <c r="D66" s="77"/>
      <c r="E66" s="77"/>
      <c r="F66" s="77"/>
      <c r="G66" s="77"/>
      <c r="H66" s="77"/>
      <c r="I66" s="77"/>
      <c r="J66" s="77"/>
      <c r="K66" s="77"/>
      <c r="L66" s="77"/>
      <c r="M66" s="77"/>
      <c r="N66" s="77"/>
      <c r="O66" s="77"/>
      <c r="P66" s="77"/>
      <c r="Q66" s="77"/>
      <c r="R66" s="77"/>
      <c r="S66" s="77"/>
    </row>
    <row r="67" spans="2:19">
      <c r="B67" s="77"/>
      <c r="C67" s="77"/>
      <c r="D67" s="77"/>
      <c r="E67" s="77"/>
      <c r="F67" s="77"/>
      <c r="G67" s="77"/>
      <c r="H67" s="77"/>
      <c r="I67" s="77"/>
      <c r="J67" s="77"/>
      <c r="K67" s="77"/>
      <c r="L67" s="77"/>
      <c r="M67" s="77"/>
      <c r="N67" s="77"/>
      <c r="O67" s="77"/>
      <c r="P67" s="77"/>
      <c r="Q67" s="77"/>
      <c r="R67" s="77"/>
      <c r="S67" s="77"/>
    </row>
    <row r="68" spans="2:19">
      <c r="B68" s="77"/>
      <c r="C68" s="77"/>
      <c r="D68" s="77"/>
      <c r="E68" s="77"/>
      <c r="F68" s="77"/>
      <c r="G68" s="77"/>
      <c r="H68" s="77"/>
      <c r="I68" s="77"/>
      <c r="J68" s="77"/>
      <c r="K68" s="77"/>
      <c r="L68" s="77"/>
      <c r="M68" s="77"/>
      <c r="N68" s="77"/>
      <c r="O68" s="77"/>
      <c r="P68" s="77"/>
      <c r="Q68" s="77"/>
      <c r="R68" s="77"/>
      <c r="S68" s="77"/>
    </row>
    <row r="69" spans="2:19">
      <c r="B69" s="77"/>
      <c r="C69" s="77"/>
      <c r="D69" s="77"/>
      <c r="E69" s="77"/>
      <c r="F69" s="77"/>
      <c r="G69" s="77"/>
      <c r="H69" s="77"/>
      <c r="I69" s="77"/>
      <c r="J69" s="77"/>
      <c r="K69" s="77"/>
      <c r="L69" s="77"/>
      <c r="M69" s="77"/>
      <c r="N69" s="77"/>
      <c r="O69" s="77"/>
      <c r="P69" s="77"/>
      <c r="Q69" s="77"/>
      <c r="R69" s="77"/>
      <c r="S69" s="77"/>
    </row>
    <row r="70" spans="2:19">
      <c r="B70" s="77"/>
      <c r="C70" s="77"/>
      <c r="D70" s="77"/>
      <c r="E70" s="77"/>
      <c r="F70" s="77"/>
      <c r="G70" s="77"/>
      <c r="H70" s="77"/>
      <c r="I70" s="77"/>
      <c r="J70" s="77"/>
      <c r="K70" s="77"/>
      <c r="L70" s="77"/>
      <c r="M70" s="77"/>
      <c r="N70" s="77"/>
      <c r="O70" s="77"/>
      <c r="P70" s="77"/>
      <c r="Q70" s="77"/>
      <c r="R70" s="77"/>
      <c r="S70" s="77"/>
    </row>
    <row r="71" spans="2:19">
      <c r="B71" s="77"/>
      <c r="C71" s="77"/>
      <c r="D71" s="77"/>
      <c r="E71" s="77"/>
      <c r="F71" s="77"/>
      <c r="G71" s="77"/>
      <c r="H71" s="77"/>
      <c r="I71" s="77"/>
      <c r="J71" s="77"/>
      <c r="K71" s="77"/>
      <c r="L71" s="77"/>
      <c r="M71" s="77"/>
      <c r="N71" s="77"/>
      <c r="O71" s="77"/>
      <c r="P71" s="77"/>
      <c r="Q71" s="77"/>
      <c r="R71" s="77"/>
      <c r="S71" s="77"/>
    </row>
    <row r="72" spans="2:19">
      <c r="B72" s="77"/>
      <c r="C72" s="77"/>
      <c r="D72" s="77"/>
      <c r="E72" s="77"/>
      <c r="F72" s="77"/>
      <c r="G72" s="77"/>
      <c r="H72" s="77"/>
      <c r="I72" s="77"/>
      <c r="J72" s="77"/>
      <c r="K72" s="77"/>
      <c r="L72" s="77"/>
      <c r="M72" s="77"/>
      <c r="N72" s="77"/>
      <c r="O72" s="77"/>
      <c r="P72" s="77"/>
      <c r="Q72" s="77"/>
      <c r="R72" s="77"/>
      <c r="S72" s="77"/>
    </row>
    <row r="73" spans="2:19">
      <c r="B73" s="77"/>
      <c r="C73" s="77"/>
      <c r="D73" s="77"/>
      <c r="E73" s="77"/>
      <c r="F73" s="77"/>
      <c r="G73" s="77"/>
      <c r="H73" s="77"/>
      <c r="I73" s="77"/>
      <c r="J73" s="77"/>
      <c r="K73" s="77"/>
      <c r="L73" s="77"/>
      <c r="M73" s="77"/>
      <c r="N73" s="77"/>
      <c r="O73" s="77"/>
      <c r="P73" s="77"/>
      <c r="Q73" s="77"/>
      <c r="R73" s="77"/>
      <c r="S73" s="77"/>
    </row>
    <row r="74" spans="2:19">
      <c r="B74" s="77"/>
      <c r="C74" s="77"/>
      <c r="D74" s="77"/>
      <c r="E74" s="77"/>
      <c r="F74" s="77"/>
      <c r="G74" s="77"/>
      <c r="H74" s="77"/>
      <c r="I74" s="77"/>
      <c r="J74" s="77"/>
      <c r="K74" s="77"/>
      <c r="L74" s="77"/>
      <c r="M74" s="77"/>
      <c r="N74" s="77"/>
      <c r="O74" s="77"/>
      <c r="P74" s="77"/>
      <c r="Q74" s="77"/>
      <c r="R74" s="77"/>
      <c r="S74" s="77"/>
    </row>
    <row r="75" spans="2:19">
      <c r="B75" s="77"/>
      <c r="C75" s="77"/>
      <c r="D75" s="77"/>
      <c r="E75" s="77"/>
      <c r="F75" s="77"/>
      <c r="G75" s="77"/>
      <c r="H75" s="77"/>
      <c r="I75" s="77"/>
      <c r="J75" s="77"/>
      <c r="K75" s="77"/>
      <c r="L75" s="77"/>
      <c r="M75" s="77"/>
      <c r="N75" s="77"/>
      <c r="O75" s="77"/>
      <c r="P75" s="77"/>
      <c r="Q75" s="77"/>
      <c r="R75" s="77"/>
      <c r="S75" s="77"/>
    </row>
    <row r="76" spans="2:19">
      <c r="B76" s="77"/>
      <c r="C76" s="77"/>
      <c r="D76" s="77"/>
      <c r="E76" s="77"/>
      <c r="F76" s="77"/>
      <c r="G76" s="77"/>
      <c r="H76" s="77"/>
      <c r="I76" s="77"/>
      <c r="J76" s="77"/>
      <c r="K76" s="77"/>
      <c r="L76" s="77"/>
      <c r="M76" s="77"/>
      <c r="N76" s="77"/>
      <c r="O76" s="77"/>
      <c r="P76" s="77"/>
      <c r="Q76" s="77"/>
      <c r="R76" s="77"/>
      <c r="S76" s="77"/>
    </row>
    <row r="77" spans="2:19">
      <c r="B77" s="77"/>
      <c r="C77" s="77"/>
      <c r="D77" s="77"/>
      <c r="E77" s="77"/>
      <c r="F77" s="77"/>
      <c r="G77" s="77"/>
      <c r="H77" s="77"/>
      <c r="I77" s="77"/>
      <c r="J77" s="77"/>
      <c r="K77" s="77"/>
      <c r="L77" s="77"/>
      <c r="M77" s="77"/>
      <c r="N77" s="77"/>
      <c r="O77" s="77"/>
      <c r="P77" s="77"/>
      <c r="Q77" s="77"/>
      <c r="R77" s="77"/>
      <c r="S77" s="77"/>
    </row>
    <row r="78" spans="2:19">
      <c r="B78" s="77"/>
      <c r="C78" s="77"/>
      <c r="D78" s="77"/>
      <c r="E78" s="77"/>
      <c r="F78" s="77"/>
      <c r="G78" s="77"/>
      <c r="H78" s="77"/>
      <c r="I78" s="77"/>
      <c r="J78" s="77"/>
      <c r="K78" s="77"/>
      <c r="L78" s="77"/>
      <c r="M78" s="77"/>
      <c r="N78" s="77"/>
      <c r="O78" s="77"/>
      <c r="P78" s="77"/>
      <c r="Q78" s="77"/>
      <c r="R78" s="77"/>
      <c r="S78" s="77"/>
    </row>
    <row r="79" spans="2:19">
      <c r="B79" s="77"/>
      <c r="C79" s="77"/>
      <c r="D79" s="77"/>
      <c r="E79" s="77"/>
      <c r="F79" s="77"/>
      <c r="G79" s="77"/>
      <c r="H79" s="77"/>
      <c r="I79" s="77"/>
      <c r="J79" s="77"/>
      <c r="K79" s="77"/>
      <c r="L79" s="77"/>
      <c r="M79" s="77"/>
      <c r="N79" s="77"/>
      <c r="O79" s="77"/>
      <c r="P79" s="77"/>
      <c r="Q79" s="77"/>
      <c r="R79" s="77"/>
      <c r="S79" s="77"/>
    </row>
    <row r="80" spans="2:19">
      <c r="B80" s="77"/>
      <c r="C80" s="77"/>
      <c r="D80" s="77"/>
      <c r="E80" s="77"/>
      <c r="F80" s="77"/>
      <c r="G80" s="77"/>
      <c r="H80" s="77"/>
      <c r="I80" s="77"/>
      <c r="J80" s="77"/>
      <c r="K80" s="77"/>
      <c r="L80" s="77"/>
      <c r="M80" s="77"/>
      <c r="N80" s="77"/>
      <c r="O80" s="77"/>
      <c r="P80" s="77"/>
      <c r="Q80" s="77"/>
      <c r="R80" s="77"/>
      <c r="S80" s="77"/>
    </row>
    <row r="81" spans="2:19">
      <c r="B81" s="77"/>
      <c r="C81" s="77"/>
      <c r="D81" s="77"/>
      <c r="E81" s="77"/>
      <c r="F81" s="77"/>
      <c r="G81" s="77"/>
      <c r="H81" s="77"/>
      <c r="I81" s="77"/>
      <c r="J81" s="77"/>
      <c r="K81" s="77"/>
      <c r="L81" s="77"/>
      <c r="M81" s="77"/>
      <c r="N81" s="77"/>
      <c r="O81" s="77"/>
      <c r="P81" s="77"/>
      <c r="Q81" s="77"/>
      <c r="R81" s="77"/>
      <c r="S81" s="77"/>
    </row>
    <row r="82" spans="2:19">
      <c r="B82" s="77"/>
      <c r="C82" s="77"/>
      <c r="D82" s="77"/>
      <c r="E82" s="77"/>
      <c r="F82" s="77"/>
      <c r="G82" s="77"/>
      <c r="H82" s="77"/>
      <c r="I82" s="77"/>
      <c r="J82" s="77"/>
      <c r="K82" s="77"/>
      <c r="L82" s="77"/>
      <c r="M82" s="77"/>
      <c r="N82" s="77"/>
      <c r="O82" s="77"/>
      <c r="P82" s="77"/>
      <c r="Q82" s="77"/>
      <c r="R82" s="77"/>
      <c r="S82" s="77"/>
    </row>
    <row r="83" spans="2:19">
      <c r="B83" s="77"/>
      <c r="C83" s="77"/>
      <c r="D83" s="77"/>
      <c r="E83" s="77"/>
      <c r="F83" s="77"/>
      <c r="G83" s="77"/>
      <c r="H83" s="77"/>
      <c r="I83" s="77"/>
      <c r="J83" s="77"/>
      <c r="K83" s="77"/>
      <c r="L83" s="77"/>
      <c r="M83" s="77"/>
      <c r="N83" s="77"/>
      <c r="O83" s="77"/>
      <c r="P83" s="77"/>
      <c r="Q83" s="77"/>
      <c r="R83" s="77"/>
      <c r="S83" s="77"/>
    </row>
    <row r="84" spans="2:19">
      <c r="B84" s="77"/>
      <c r="C84" s="77"/>
      <c r="D84" s="77"/>
      <c r="E84" s="77"/>
      <c r="F84" s="77"/>
      <c r="G84" s="77"/>
      <c r="H84" s="77"/>
      <c r="I84" s="77"/>
      <c r="J84" s="77"/>
      <c r="K84" s="77"/>
      <c r="L84" s="77"/>
      <c r="M84" s="77"/>
      <c r="N84" s="77"/>
      <c r="O84" s="77"/>
      <c r="P84" s="77"/>
      <c r="Q84" s="77"/>
      <c r="R84" s="77"/>
      <c r="S84" s="77"/>
    </row>
    <row r="85" spans="2:19">
      <c r="B85" s="77"/>
      <c r="C85" s="77"/>
      <c r="D85" s="77"/>
      <c r="E85" s="77"/>
      <c r="F85" s="77"/>
      <c r="G85" s="77"/>
      <c r="H85" s="77"/>
      <c r="I85" s="77"/>
      <c r="J85" s="77"/>
      <c r="K85" s="77"/>
      <c r="L85" s="77"/>
      <c r="M85" s="77"/>
      <c r="N85" s="77"/>
      <c r="O85" s="77"/>
      <c r="P85" s="77"/>
      <c r="Q85" s="77"/>
      <c r="R85" s="77"/>
      <c r="S85" s="77"/>
    </row>
    <row r="86" spans="2:19">
      <c r="B86" s="77"/>
      <c r="C86" s="77"/>
      <c r="D86" s="77"/>
      <c r="E86" s="77"/>
      <c r="F86" s="77"/>
      <c r="G86" s="77"/>
      <c r="H86" s="77"/>
      <c r="I86" s="77"/>
      <c r="J86" s="77"/>
      <c r="K86" s="77"/>
      <c r="L86" s="77"/>
      <c r="M86" s="77"/>
      <c r="N86" s="77"/>
      <c r="O86" s="77"/>
      <c r="P86" s="77"/>
      <c r="Q86" s="77"/>
      <c r="R86" s="77"/>
      <c r="S86" s="77"/>
    </row>
    <row r="87" spans="2:19">
      <c r="B87" s="77"/>
      <c r="C87" s="77"/>
      <c r="D87" s="77"/>
      <c r="E87" s="77"/>
      <c r="F87" s="77"/>
      <c r="G87" s="77"/>
      <c r="H87" s="77"/>
      <c r="I87" s="77"/>
      <c r="J87" s="77"/>
      <c r="K87" s="77"/>
      <c r="L87" s="77"/>
      <c r="M87" s="77"/>
      <c r="N87" s="77"/>
      <c r="O87" s="77"/>
      <c r="P87" s="77"/>
      <c r="Q87" s="77"/>
      <c r="R87" s="77"/>
      <c r="S87" s="77"/>
    </row>
    <row r="88" spans="2:19">
      <c r="B88" s="77"/>
      <c r="C88" s="77"/>
      <c r="D88" s="77"/>
      <c r="E88" s="77"/>
      <c r="F88" s="77"/>
      <c r="G88" s="77"/>
      <c r="H88" s="77"/>
      <c r="I88" s="77"/>
      <c r="J88" s="77"/>
      <c r="K88" s="77"/>
      <c r="L88" s="77"/>
      <c r="M88" s="77"/>
      <c r="N88" s="77"/>
      <c r="O88" s="77"/>
      <c r="P88" s="77"/>
      <c r="Q88" s="77"/>
      <c r="R88" s="77"/>
      <c r="S88" s="77"/>
    </row>
    <row r="89" spans="2:19">
      <c r="B89" s="77"/>
      <c r="C89" s="77"/>
      <c r="D89" s="77"/>
      <c r="E89" s="77"/>
      <c r="F89" s="77"/>
      <c r="G89" s="77"/>
      <c r="H89" s="77"/>
      <c r="I89" s="77"/>
      <c r="J89" s="77"/>
      <c r="K89" s="77"/>
      <c r="L89" s="77"/>
      <c r="M89" s="77"/>
      <c r="N89" s="77"/>
      <c r="O89" s="77"/>
      <c r="P89" s="77"/>
      <c r="Q89" s="77"/>
      <c r="R89" s="77"/>
      <c r="S89" s="77"/>
    </row>
    <row r="90" spans="2:19">
      <c r="B90" s="77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</row>
    <row r="91" spans="2:19">
      <c r="B91" s="77"/>
      <c r="C91" s="77"/>
      <c r="D91" s="77"/>
      <c r="E91" s="77"/>
      <c r="F91" s="77"/>
      <c r="G91" s="77"/>
      <c r="H91" s="77"/>
      <c r="I91" s="77"/>
      <c r="J91" s="77"/>
      <c r="K91" s="77"/>
      <c r="L91" s="77"/>
      <c r="M91" s="77"/>
      <c r="N91" s="77"/>
      <c r="O91" s="77"/>
      <c r="P91" s="77"/>
      <c r="Q91" s="77"/>
      <c r="R91" s="77"/>
      <c r="S91" s="77"/>
    </row>
    <row r="92" spans="2:19">
      <c r="B92" s="77"/>
      <c r="C92" s="77"/>
      <c r="D92" s="77"/>
      <c r="E92" s="77"/>
      <c r="F92" s="77"/>
      <c r="G92" s="77"/>
      <c r="H92" s="77"/>
      <c r="I92" s="77"/>
      <c r="J92" s="77"/>
      <c r="K92" s="77"/>
      <c r="L92" s="77"/>
      <c r="M92" s="77"/>
      <c r="N92" s="77"/>
      <c r="O92" s="77"/>
      <c r="P92" s="77"/>
      <c r="Q92" s="77"/>
      <c r="R92" s="77"/>
      <c r="S92" s="77"/>
    </row>
    <row r="93" spans="2:19">
      <c r="B93" s="77"/>
      <c r="C93" s="77"/>
      <c r="D93" s="77"/>
      <c r="E93" s="77"/>
      <c r="F93" s="77"/>
      <c r="G93" s="77"/>
      <c r="H93" s="77"/>
      <c r="I93" s="77"/>
      <c r="J93" s="77"/>
      <c r="K93" s="77"/>
      <c r="L93" s="77"/>
      <c r="M93" s="77"/>
      <c r="N93" s="77"/>
      <c r="O93" s="77"/>
      <c r="P93" s="77"/>
      <c r="Q93" s="77"/>
      <c r="R93" s="77"/>
      <c r="S93" s="77"/>
    </row>
    <row r="94" spans="2:19">
      <c r="B94" s="77"/>
      <c r="C94" s="77"/>
      <c r="D94" s="77"/>
      <c r="E94" s="77"/>
      <c r="F94" s="77"/>
      <c r="G94" s="77"/>
      <c r="H94" s="77"/>
      <c r="I94" s="77"/>
      <c r="J94" s="77"/>
      <c r="K94" s="77"/>
      <c r="L94" s="77"/>
      <c r="M94" s="77"/>
      <c r="N94" s="77"/>
      <c r="O94" s="77"/>
      <c r="P94" s="77"/>
      <c r="Q94" s="77"/>
      <c r="R94" s="77"/>
      <c r="S94" s="77"/>
    </row>
    <row r="95" spans="2:19">
      <c r="B95" s="77"/>
      <c r="C95" s="77"/>
      <c r="D95" s="77"/>
      <c r="E95" s="77"/>
      <c r="F95" s="77"/>
      <c r="G95" s="77"/>
      <c r="H95" s="77"/>
      <c r="I95" s="77"/>
      <c r="J95" s="77"/>
      <c r="K95" s="77"/>
      <c r="L95" s="77"/>
      <c r="M95" s="77"/>
      <c r="N95" s="77"/>
      <c r="O95" s="77"/>
      <c r="P95" s="77"/>
      <c r="Q95" s="77"/>
      <c r="R95" s="77"/>
      <c r="S95" s="77"/>
    </row>
    <row r="96" spans="2:19">
      <c r="B96" s="77"/>
      <c r="C96" s="77"/>
      <c r="D96" s="77"/>
      <c r="E96" s="77"/>
      <c r="F96" s="77"/>
      <c r="G96" s="77"/>
      <c r="H96" s="77"/>
      <c r="I96" s="77"/>
      <c r="J96" s="77"/>
      <c r="K96" s="77"/>
      <c r="L96" s="77"/>
      <c r="M96" s="77"/>
      <c r="N96" s="77"/>
      <c r="O96" s="77"/>
      <c r="P96" s="77"/>
      <c r="Q96" s="77"/>
      <c r="R96" s="77"/>
      <c r="S96" s="77"/>
    </row>
    <row r="97" spans="2:19">
      <c r="B97" s="77"/>
      <c r="C97" s="77"/>
      <c r="D97" s="77"/>
      <c r="E97" s="77"/>
      <c r="F97" s="77"/>
      <c r="G97" s="77"/>
      <c r="H97" s="77"/>
      <c r="I97" s="77"/>
      <c r="J97" s="77"/>
      <c r="K97" s="77"/>
      <c r="L97" s="77"/>
      <c r="M97" s="77"/>
      <c r="N97" s="77"/>
      <c r="O97" s="77"/>
      <c r="P97" s="77"/>
      <c r="Q97" s="77"/>
      <c r="R97" s="77"/>
      <c r="S97" s="77"/>
    </row>
    <row r="98" spans="2:19">
      <c r="B98" s="77"/>
      <c r="C98" s="77"/>
      <c r="D98" s="77"/>
      <c r="E98" s="77"/>
      <c r="F98" s="77"/>
      <c r="G98" s="77"/>
      <c r="H98" s="77"/>
      <c r="I98" s="77"/>
      <c r="J98" s="77"/>
      <c r="K98" s="77"/>
      <c r="L98" s="77"/>
      <c r="M98" s="77"/>
      <c r="N98" s="77"/>
      <c r="O98" s="77"/>
      <c r="P98" s="77"/>
      <c r="Q98" s="77"/>
      <c r="R98" s="77"/>
      <c r="S98" s="77"/>
    </row>
    <row r="99" spans="2:19">
      <c r="B99" s="77"/>
      <c r="C99" s="77"/>
      <c r="D99" s="77"/>
      <c r="E99" s="77"/>
      <c r="F99" s="77"/>
      <c r="G99" s="77"/>
      <c r="H99" s="77"/>
      <c r="I99" s="77"/>
      <c r="J99" s="77"/>
      <c r="K99" s="77"/>
      <c r="L99" s="77"/>
      <c r="M99" s="77"/>
      <c r="N99" s="77"/>
      <c r="O99" s="77"/>
      <c r="P99" s="77"/>
      <c r="Q99" s="77"/>
      <c r="R99" s="77"/>
      <c r="S99" s="77"/>
    </row>
    <row r="100" spans="2:19">
      <c r="B100" s="77"/>
      <c r="C100" s="77"/>
      <c r="D100" s="77"/>
      <c r="E100" s="77"/>
      <c r="F100" s="77"/>
      <c r="G100" s="77"/>
      <c r="H100" s="77"/>
      <c r="I100" s="77"/>
      <c r="J100" s="77"/>
      <c r="K100" s="77"/>
      <c r="L100" s="77"/>
      <c r="M100" s="77"/>
      <c r="N100" s="77"/>
      <c r="O100" s="77"/>
      <c r="P100" s="77"/>
      <c r="Q100" s="77"/>
      <c r="R100" s="77"/>
      <c r="S100" s="77"/>
    </row>
    <row r="101" spans="2:19">
      <c r="B101" s="77"/>
      <c r="C101" s="77"/>
      <c r="D101" s="77"/>
      <c r="E101" s="77"/>
      <c r="F101" s="77"/>
      <c r="G101" s="77"/>
      <c r="H101" s="77"/>
      <c r="I101" s="77"/>
      <c r="J101" s="77"/>
      <c r="K101" s="77"/>
      <c r="L101" s="77"/>
      <c r="M101" s="77"/>
      <c r="N101" s="77"/>
      <c r="O101" s="77"/>
      <c r="P101" s="77"/>
      <c r="Q101" s="77"/>
      <c r="R101" s="77"/>
      <c r="S101" s="77"/>
    </row>
    <row r="102" spans="2:19">
      <c r="B102" s="77"/>
      <c r="C102" s="77"/>
      <c r="D102" s="77"/>
      <c r="E102" s="77"/>
      <c r="F102" s="77"/>
      <c r="G102" s="77"/>
      <c r="H102" s="77"/>
      <c r="I102" s="77"/>
      <c r="J102" s="77"/>
      <c r="K102" s="77"/>
      <c r="L102" s="77"/>
      <c r="M102" s="77"/>
      <c r="N102" s="77"/>
      <c r="O102" s="77"/>
      <c r="P102" s="77"/>
      <c r="Q102" s="77"/>
      <c r="R102" s="77"/>
      <c r="S102" s="77"/>
    </row>
    <row r="103" spans="2:19">
      <c r="B103" s="77"/>
      <c r="C103" s="77"/>
      <c r="D103" s="77"/>
      <c r="E103" s="77"/>
      <c r="F103" s="77"/>
      <c r="G103" s="77"/>
      <c r="H103" s="77"/>
      <c r="I103" s="77"/>
      <c r="J103" s="77"/>
      <c r="K103" s="77"/>
      <c r="L103" s="77"/>
      <c r="M103" s="77"/>
      <c r="N103" s="77"/>
      <c r="O103" s="77"/>
      <c r="P103" s="77"/>
      <c r="Q103" s="77"/>
      <c r="R103" s="77"/>
      <c r="S103" s="77"/>
    </row>
    <row r="104" spans="2:19">
      <c r="B104" s="77"/>
      <c r="C104" s="77"/>
      <c r="D104" s="77"/>
      <c r="E104" s="77"/>
      <c r="F104" s="77"/>
      <c r="G104" s="77"/>
      <c r="H104" s="77"/>
      <c r="I104" s="77"/>
      <c r="J104" s="77"/>
      <c r="K104" s="77"/>
      <c r="L104" s="77"/>
      <c r="M104" s="77"/>
      <c r="N104" s="77"/>
      <c r="O104" s="77"/>
      <c r="P104" s="77"/>
      <c r="Q104" s="77"/>
      <c r="R104" s="77"/>
      <c r="S104" s="77"/>
    </row>
    <row r="105" spans="2:19">
      <c r="B105" s="77"/>
      <c r="C105" s="77"/>
      <c r="D105" s="77"/>
      <c r="E105" s="77"/>
      <c r="F105" s="77"/>
      <c r="G105" s="77"/>
      <c r="H105" s="77"/>
      <c r="I105" s="77"/>
      <c r="J105" s="77"/>
      <c r="K105" s="77"/>
      <c r="L105" s="77"/>
      <c r="M105" s="77"/>
      <c r="N105" s="77"/>
      <c r="O105" s="77"/>
      <c r="P105" s="77"/>
      <c r="Q105" s="77"/>
      <c r="R105" s="77"/>
      <c r="S105" s="77"/>
    </row>
    <row r="106" spans="2:19">
      <c r="B106" s="77"/>
      <c r="C106" s="77"/>
      <c r="D106" s="77"/>
      <c r="E106" s="77"/>
      <c r="F106" s="77"/>
      <c r="G106" s="77"/>
      <c r="H106" s="77"/>
      <c r="I106" s="77"/>
      <c r="J106" s="77"/>
      <c r="K106" s="77"/>
      <c r="L106" s="77"/>
      <c r="M106" s="77"/>
      <c r="N106" s="77"/>
      <c r="O106" s="77"/>
      <c r="P106" s="77"/>
      <c r="Q106" s="77"/>
      <c r="R106" s="77"/>
      <c r="S106" s="77"/>
    </row>
    <row r="107" spans="2:19">
      <c r="B107" s="77"/>
      <c r="C107" s="77"/>
      <c r="D107" s="77"/>
      <c r="E107" s="77"/>
      <c r="F107" s="77"/>
      <c r="G107" s="77"/>
      <c r="H107" s="77"/>
      <c r="I107" s="77"/>
      <c r="J107" s="77"/>
      <c r="K107" s="77"/>
      <c r="L107" s="77"/>
      <c r="M107" s="77"/>
      <c r="N107" s="77"/>
      <c r="O107" s="77"/>
      <c r="P107" s="77"/>
      <c r="Q107" s="77"/>
      <c r="R107" s="77"/>
      <c r="S107" s="77"/>
    </row>
    <row r="108" spans="2:19">
      <c r="B108" s="77"/>
      <c r="C108" s="77"/>
      <c r="D108" s="77"/>
      <c r="E108" s="77"/>
      <c r="F108" s="77"/>
      <c r="G108" s="77"/>
      <c r="H108" s="77"/>
      <c r="I108" s="77"/>
      <c r="J108" s="77"/>
      <c r="K108" s="77"/>
      <c r="L108" s="77"/>
      <c r="M108" s="77"/>
      <c r="N108" s="77"/>
      <c r="O108" s="77"/>
      <c r="P108" s="77"/>
      <c r="Q108" s="77"/>
      <c r="R108" s="77"/>
      <c r="S108" s="77"/>
    </row>
    <row r="109" spans="2:19">
      <c r="B109" s="77"/>
      <c r="C109" s="77"/>
      <c r="D109" s="77"/>
      <c r="E109" s="77"/>
      <c r="F109" s="77"/>
      <c r="G109" s="77"/>
      <c r="H109" s="77"/>
      <c r="I109" s="77"/>
      <c r="J109" s="77"/>
      <c r="K109" s="77"/>
      <c r="L109" s="77"/>
      <c r="M109" s="77"/>
      <c r="N109" s="77"/>
      <c r="O109" s="77"/>
      <c r="P109" s="77"/>
      <c r="Q109" s="77"/>
      <c r="R109" s="77"/>
      <c r="S109" s="77"/>
    </row>
    <row r="110" spans="2:19">
      <c r="B110" s="77"/>
      <c r="C110" s="77"/>
      <c r="D110" s="77"/>
      <c r="E110" s="77"/>
      <c r="F110" s="77"/>
      <c r="G110" s="77"/>
      <c r="H110" s="77"/>
      <c r="I110" s="77"/>
      <c r="J110" s="77"/>
      <c r="K110" s="77"/>
      <c r="L110" s="77"/>
      <c r="M110" s="77"/>
      <c r="N110" s="77"/>
      <c r="O110" s="77"/>
      <c r="P110" s="77"/>
      <c r="Q110" s="77"/>
      <c r="R110" s="77"/>
      <c r="S110" s="77"/>
    </row>
    <row r="111" spans="2:19">
      <c r="D111" s="1"/>
      <c r="E111" s="1"/>
      <c r="F111" s="1"/>
    </row>
    <row r="112" spans="2:19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43"/>
      <c r="D398" s="1"/>
      <c r="E398" s="1"/>
      <c r="F398" s="1"/>
    </row>
    <row r="399" spans="2:6">
      <c r="B399" s="43"/>
      <c r="D399" s="1"/>
      <c r="E399" s="1"/>
      <c r="F399" s="1"/>
    </row>
    <row r="400" spans="2:6">
      <c r="B400" s="3"/>
      <c r="D400" s="1"/>
      <c r="E400" s="1"/>
      <c r="F400" s="1"/>
    </row>
  </sheetData>
  <sheetProtection sheet="1" objects="1" scenarios="1"/>
  <mergeCells count="2">
    <mergeCell ref="B6:S6"/>
    <mergeCell ref="B7:S7"/>
  </mergeCells>
  <phoneticPr fontId="5" type="noConversion"/>
  <dataValidations count="1">
    <dataValidation allowBlank="1" showInputMessage="1" showErrorMessage="1" sqref="C5:C1048576 A1:B1048576 D1:XFD31 D36:XFD1048576 D32:AF35 AH32:XFD35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A1:CC539"/>
  <sheetViews>
    <sheetView rightToLeft="1" workbookViewId="0">
      <selection activeCell="C14" sqref="C14"/>
    </sheetView>
  </sheetViews>
  <sheetFormatPr defaultColWidth="9.140625" defaultRowHeight="18"/>
  <cols>
    <col min="1" max="1" width="6.28515625" style="1" customWidth="1"/>
    <col min="2" max="2" width="36.140625" style="2" bestFit="1" customWidth="1"/>
    <col min="3" max="3" width="41.85546875" style="2" bestFit="1" customWidth="1"/>
    <col min="4" max="4" width="9.28515625" style="2" bestFit="1" customWidth="1"/>
    <col min="5" max="5" width="11.28515625" style="2" bestFit="1" customWidth="1"/>
    <col min="6" max="6" width="14.7109375" style="1" bestFit="1" customWidth="1"/>
    <col min="7" max="7" width="6" style="1" bestFit="1" customWidth="1"/>
    <col min="8" max="8" width="7.85546875" style="1" customWidth="1"/>
    <col min="9" max="9" width="11.28515625" style="1" bestFit="1" customWidth="1"/>
    <col min="10" max="10" width="6.140625" style="1" bestFit="1" customWidth="1"/>
    <col min="11" max="11" width="12" style="1" bestFit="1" customWidth="1"/>
    <col min="12" max="12" width="6.85546875" style="1" bestFit="1" customWidth="1"/>
    <col min="13" max="13" width="8" style="1" bestFit="1" customWidth="1"/>
    <col min="14" max="14" width="11.28515625" style="1" bestFit="1" customWidth="1"/>
    <col min="15" max="15" width="7.28515625" style="1" bestFit="1" customWidth="1"/>
    <col min="16" max="16" width="9" style="1" bestFit="1" customWidth="1"/>
    <col min="17" max="17" width="6.8554687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1:81">
      <c r="B1" s="56" t="s">
        <v>182</v>
      </c>
      <c r="C1" s="76" t="s" vm="1">
        <v>250</v>
      </c>
    </row>
    <row r="2" spans="1:81">
      <c r="B2" s="56" t="s">
        <v>181</v>
      </c>
      <c r="C2" s="76" t="s">
        <v>251</v>
      </c>
    </row>
    <row r="3" spans="1:81">
      <c r="B3" s="56" t="s">
        <v>183</v>
      </c>
      <c r="C3" s="76" t="s">
        <v>252</v>
      </c>
    </row>
    <row r="4" spans="1:81">
      <c r="B4" s="56" t="s">
        <v>184</v>
      </c>
      <c r="C4" s="76">
        <v>8602</v>
      </c>
    </row>
    <row r="6" spans="1:81" ht="26.25" customHeight="1">
      <c r="B6" s="184" t="s">
        <v>213</v>
      </c>
      <c r="C6" s="185"/>
      <c r="D6" s="185"/>
      <c r="E6" s="185"/>
      <c r="F6" s="185"/>
      <c r="G6" s="185"/>
      <c r="H6" s="185"/>
      <c r="I6" s="185"/>
      <c r="J6" s="185"/>
      <c r="K6" s="185"/>
      <c r="L6" s="185"/>
      <c r="M6" s="185"/>
      <c r="N6" s="185"/>
      <c r="O6" s="185"/>
      <c r="P6" s="185"/>
      <c r="Q6" s="185"/>
      <c r="R6" s="185"/>
      <c r="S6" s="186"/>
    </row>
    <row r="7" spans="1:81" ht="26.25" customHeight="1">
      <c r="B7" s="184" t="s">
        <v>91</v>
      </c>
      <c r="C7" s="185"/>
      <c r="D7" s="185"/>
      <c r="E7" s="185"/>
      <c r="F7" s="185"/>
      <c r="G7" s="185"/>
      <c r="H7" s="185"/>
      <c r="I7" s="185"/>
      <c r="J7" s="185"/>
      <c r="K7" s="185"/>
      <c r="L7" s="185"/>
      <c r="M7" s="185"/>
      <c r="N7" s="185"/>
      <c r="O7" s="185"/>
      <c r="P7" s="185"/>
      <c r="Q7" s="185"/>
      <c r="R7" s="185"/>
      <c r="S7" s="186"/>
    </row>
    <row r="8" spans="1:81" s="3" customFormat="1" ht="78.75">
      <c r="B8" s="22" t="s">
        <v>119</v>
      </c>
      <c r="C8" s="30" t="s">
        <v>46</v>
      </c>
      <c r="D8" s="30" t="s">
        <v>121</v>
      </c>
      <c r="E8" s="30" t="s">
        <v>120</v>
      </c>
      <c r="F8" s="30" t="s">
        <v>64</v>
      </c>
      <c r="G8" s="30" t="s">
        <v>15</v>
      </c>
      <c r="H8" s="30" t="s">
        <v>65</v>
      </c>
      <c r="I8" s="30" t="s">
        <v>105</v>
      </c>
      <c r="J8" s="30" t="s">
        <v>18</v>
      </c>
      <c r="K8" s="30" t="s">
        <v>104</v>
      </c>
      <c r="L8" s="30" t="s">
        <v>17</v>
      </c>
      <c r="M8" s="70" t="s">
        <v>19</v>
      </c>
      <c r="N8" s="70" t="s">
        <v>236</v>
      </c>
      <c r="O8" s="30" t="s">
        <v>235</v>
      </c>
      <c r="P8" s="30" t="s">
        <v>113</v>
      </c>
      <c r="Q8" s="30" t="s">
        <v>59</v>
      </c>
      <c r="R8" s="30" t="s">
        <v>185</v>
      </c>
      <c r="S8" s="31" t="s">
        <v>187</v>
      </c>
      <c r="U8" s="1"/>
      <c r="BZ8" s="1"/>
    </row>
    <row r="9" spans="1:81" s="3" customFormat="1" ht="27.75" customHeight="1">
      <c r="B9" s="15"/>
      <c r="C9" s="32"/>
      <c r="D9" s="16"/>
      <c r="E9" s="16"/>
      <c r="F9" s="32"/>
      <c r="G9" s="32"/>
      <c r="H9" s="32"/>
      <c r="I9" s="32" t="s">
        <v>22</v>
      </c>
      <c r="J9" s="32" t="s">
        <v>21</v>
      </c>
      <c r="K9" s="32"/>
      <c r="L9" s="32" t="s">
        <v>20</v>
      </c>
      <c r="M9" s="32" t="s">
        <v>20</v>
      </c>
      <c r="N9" s="32" t="s">
        <v>245</v>
      </c>
      <c r="O9" s="32"/>
      <c r="P9" s="32" t="s">
        <v>239</v>
      </c>
      <c r="Q9" s="32" t="s">
        <v>20</v>
      </c>
      <c r="R9" s="32" t="s">
        <v>20</v>
      </c>
      <c r="S9" s="33" t="s">
        <v>20</v>
      </c>
      <c r="BZ9" s="1"/>
    </row>
    <row r="10" spans="1:81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19" t="s">
        <v>13</v>
      </c>
      <c r="P10" s="19" t="s">
        <v>14</v>
      </c>
      <c r="Q10" s="20" t="s">
        <v>116</v>
      </c>
      <c r="R10" s="20" t="s">
        <v>117</v>
      </c>
      <c r="S10" s="20" t="s">
        <v>188</v>
      </c>
      <c r="T10" s="5"/>
      <c r="BZ10" s="1"/>
    </row>
    <row r="11" spans="1:81" s="130" customFormat="1" ht="18" customHeight="1">
      <c r="B11" s="120" t="s">
        <v>52</v>
      </c>
      <c r="C11" s="113"/>
      <c r="D11" s="113"/>
      <c r="E11" s="113"/>
      <c r="F11" s="113"/>
      <c r="G11" s="113"/>
      <c r="H11" s="113"/>
      <c r="I11" s="113"/>
      <c r="J11" s="116">
        <v>4.9575856410281931</v>
      </c>
      <c r="K11" s="113"/>
      <c r="L11" s="113"/>
      <c r="M11" s="115">
        <v>1.9935130593121644E-2</v>
      </c>
      <c r="N11" s="114"/>
      <c r="O11" s="116"/>
      <c r="P11" s="114">
        <f>P12+P32</f>
        <v>1662.4642499999995</v>
      </c>
      <c r="Q11" s="113"/>
      <c r="R11" s="115">
        <f>P11/$P$11</f>
        <v>1</v>
      </c>
      <c r="S11" s="115">
        <f>P11/'סכום נכסי הקרן'!$C$42</f>
        <v>1.939229944368024E-2</v>
      </c>
      <c r="T11" s="134"/>
      <c r="BZ11" s="127"/>
      <c r="CC11" s="127"/>
    </row>
    <row r="12" spans="1:81" s="127" customFormat="1" ht="17.25" customHeight="1">
      <c r="A12" s="135"/>
      <c r="B12" s="118" t="s">
        <v>233</v>
      </c>
      <c r="C12" s="113"/>
      <c r="D12" s="113"/>
      <c r="E12" s="113"/>
      <c r="F12" s="113"/>
      <c r="G12" s="113"/>
      <c r="H12" s="113"/>
      <c r="I12" s="113"/>
      <c r="J12" s="116">
        <v>4.9861796502794338</v>
      </c>
      <c r="K12" s="113"/>
      <c r="L12" s="113"/>
      <c r="M12" s="115">
        <v>1.9642825467066728E-2</v>
      </c>
      <c r="N12" s="114"/>
      <c r="O12" s="116"/>
      <c r="P12" s="114">
        <f>P13+P23+P27</f>
        <v>1635.6771999999996</v>
      </c>
      <c r="Q12" s="113"/>
      <c r="R12" s="115">
        <f t="shared" ref="R12:R34" si="0">P12/$P$11</f>
        <v>0.9838871422347879</v>
      </c>
      <c r="S12" s="115">
        <f>P12/'סכום נכסי הקרן'!$C$42</f>
        <v>1.9079834081003822E-2</v>
      </c>
      <c r="T12" s="135"/>
    </row>
    <row r="13" spans="1:81" s="127" customFormat="1">
      <c r="A13" s="135"/>
      <c r="B13" s="118" t="s">
        <v>60</v>
      </c>
      <c r="C13" s="113"/>
      <c r="D13" s="113"/>
      <c r="E13" s="113"/>
      <c r="F13" s="113"/>
      <c r="G13" s="113"/>
      <c r="H13" s="113"/>
      <c r="I13" s="113"/>
      <c r="J13" s="116">
        <v>4.9871590433668462</v>
      </c>
      <c r="K13" s="113"/>
      <c r="L13" s="113"/>
      <c r="M13" s="115">
        <v>1.5096568829651739E-2</v>
      </c>
      <c r="N13" s="114"/>
      <c r="O13" s="116"/>
      <c r="P13" s="114">
        <f>SUM(P14:P21)</f>
        <v>1508.1660899999997</v>
      </c>
      <c r="Q13" s="113"/>
      <c r="R13" s="115">
        <f t="shared" si="0"/>
        <v>0.90718708086504729</v>
      </c>
      <c r="S13" s="115">
        <f>P13/'סכום נכסי הקרן'!$C$42</f>
        <v>1.759244352357316E-2</v>
      </c>
      <c r="T13" s="135"/>
    </row>
    <row r="14" spans="1:81" s="127" customFormat="1">
      <c r="A14" s="135"/>
      <c r="B14" s="77" t="s">
        <v>1100</v>
      </c>
      <c r="C14" s="78" t="s">
        <v>1101</v>
      </c>
      <c r="D14" s="89" t="s">
        <v>1102</v>
      </c>
      <c r="E14" s="78" t="s">
        <v>1103</v>
      </c>
      <c r="F14" s="89" t="s">
        <v>348</v>
      </c>
      <c r="G14" s="78" t="s">
        <v>283</v>
      </c>
      <c r="H14" s="78" t="s">
        <v>165</v>
      </c>
      <c r="I14" s="102">
        <v>39076</v>
      </c>
      <c r="J14" s="85">
        <v>9.2999999999999989</v>
      </c>
      <c r="K14" s="89" t="s">
        <v>167</v>
      </c>
      <c r="L14" s="90">
        <v>4.9000000000000002E-2</v>
      </c>
      <c r="M14" s="84">
        <v>1.8799999999999997E-2</v>
      </c>
      <c r="N14" s="83">
        <v>23771</v>
      </c>
      <c r="O14" s="85">
        <v>159.72</v>
      </c>
      <c r="P14" s="83">
        <v>37.967030000000001</v>
      </c>
      <c r="Q14" s="84">
        <v>1.2108934889997812E-5</v>
      </c>
      <c r="R14" s="84">
        <f t="shared" si="0"/>
        <v>2.2837802376802996E-2</v>
      </c>
      <c r="S14" s="84">
        <f>P14/'סכום נכסי הקרן'!$C$42</f>
        <v>4.4287750232655605E-4</v>
      </c>
      <c r="T14" s="135"/>
    </row>
    <row r="15" spans="1:81" s="127" customFormat="1">
      <c r="A15" s="135"/>
      <c r="B15" s="77" t="s">
        <v>1104</v>
      </c>
      <c r="C15" s="78" t="s">
        <v>1105</v>
      </c>
      <c r="D15" s="89" t="s">
        <v>1102</v>
      </c>
      <c r="E15" s="78" t="s">
        <v>1103</v>
      </c>
      <c r="F15" s="89" t="s">
        <v>348</v>
      </c>
      <c r="G15" s="78" t="s">
        <v>283</v>
      </c>
      <c r="H15" s="78" t="s">
        <v>165</v>
      </c>
      <c r="I15" s="102">
        <v>42639</v>
      </c>
      <c r="J15" s="85">
        <v>11.489999999999998</v>
      </c>
      <c r="K15" s="89" t="s">
        <v>167</v>
      </c>
      <c r="L15" s="90">
        <v>4.0999999999999995E-2</v>
      </c>
      <c r="M15" s="84">
        <v>2.58E-2</v>
      </c>
      <c r="N15" s="83">
        <v>107000</v>
      </c>
      <c r="O15" s="85">
        <v>125.95</v>
      </c>
      <c r="P15" s="83">
        <v>134.76651000000001</v>
      </c>
      <c r="Q15" s="84">
        <v>3.0861190834748484E-5</v>
      </c>
      <c r="R15" s="84">
        <f t="shared" si="0"/>
        <v>8.1064305593338354E-2</v>
      </c>
      <c r="S15" s="84">
        <f>P15/'סכום נכסי הקרן'!$C$42</f>
        <v>1.5720232882600203E-3</v>
      </c>
      <c r="T15" s="135"/>
    </row>
    <row r="16" spans="1:81" s="127" customFormat="1">
      <c r="A16" s="135"/>
      <c r="B16" s="77" t="s">
        <v>1106</v>
      </c>
      <c r="C16" s="78" t="s">
        <v>1107</v>
      </c>
      <c r="D16" s="89" t="s">
        <v>1102</v>
      </c>
      <c r="E16" s="78" t="s">
        <v>1108</v>
      </c>
      <c r="F16" s="89" t="s">
        <v>444</v>
      </c>
      <c r="G16" s="78" t="s">
        <v>283</v>
      </c>
      <c r="H16" s="78" t="s">
        <v>165</v>
      </c>
      <c r="I16" s="102">
        <v>38918</v>
      </c>
      <c r="J16" s="85">
        <v>2.06</v>
      </c>
      <c r="K16" s="89" t="s">
        <v>167</v>
      </c>
      <c r="L16" s="90">
        <v>0.05</v>
      </c>
      <c r="M16" s="84">
        <v>7.0999999999999987E-3</v>
      </c>
      <c r="N16" s="83">
        <v>11976</v>
      </c>
      <c r="O16" s="85">
        <v>128.93</v>
      </c>
      <c r="P16" s="83">
        <v>15.440659999999999</v>
      </c>
      <c r="Q16" s="84">
        <v>3.8972486615492392E-4</v>
      </c>
      <c r="R16" s="84">
        <f t="shared" si="0"/>
        <v>9.2878147605279359E-3</v>
      </c>
      <c r="S16" s="84">
        <f>P16/'סכום נכסי הקרן'!$C$42</f>
        <v>1.8011208501359101E-4</v>
      </c>
      <c r="T16" s="135"/>
    </row>
    <row r="17" spans="1:20" s="127" customFormat="1">
      <c r="A17" s="135"/>
      <c r="B17" s="77" t="s">
        <v>1109</v>
      </c>
      <c r="C17" s="78" t="s">
        <v>1110</v>
      </c>
      <c r="D17" s="89" t="s">
        <v>1102</v>
      </c>
      <c r="E17" s="78" t="s">
        <v>1111</v>
      </c>
      <c r="F17" s="89" t="s">
        <v>348</v>
      </c>
      <c r="G17" s="78" t="s">
        <v>331</v>
      </c>
      <c r="H17" s="78" t="s">
        <v>165</v>
      </c>
      <c r="I17" s="102">
        <v>41739</v>
      </c>
      <c r="J17" s="85">
        <v>1.0000000000000002E-2</v>
      </c>
      <c r="K17" s="89" t="s">
        <v>167</v>
      </c>
      <c r="L17" s="90">
        <v>8.4000000000000005E-2</v>
      </c>
      <c r="M17" s="84">
        <v>1.84E-2</v>
      </c>
      <c r="N17" s="83">
        <v>13425</v>
      </c>
      <c r="O17" s="85">
        <v>124.02</v>
      </c>
      <c r="P17" s="83">
        <v>16.64969</v>
      </c>
      <c r="Q17" s="84">
        <v>8.8058298384793046E-5</v>
      </c>
      <c r="R17" s="84">
        <f t="shared" si="0"/>
        <v>1.0015066489399699E-2</v>
      </c>
      <c r="S17" s="84">
        <f>P17/'סכום נכסי הקרן'!$C$42</f>
        <v>1.9421516831080642E-4</v>
      </c>
      <c r="T17" s="135"/>
    </row>
    <row r="18" spans="1:20" s="127" customFormat="1">
      <c r="A18" s="135"/>
      <c r="B18" s="77" t="s">
        <v>1112</v>
      </c>
      <c r="C18" s="78" t="s">
        <v>1113</v>
      </c>
      <c r="D18" s="89" t="s">
        <v>1102</v>
      </c>
      <c r="E18" s="78" t="s">
        <v>347</v>
      </c>
      <c r="F18" s="89" t="s">
        <v>348</v>
      </c>
      <c r="G18" s="78" t="s">
        <v>331</v>
      </c>
      <c r="H18" s="78" t="s">
        <v>165</v>
      </c>
      <c r="I18" s="102">
        <v>39856</v>
      </c>
      <c r="J18" s="85">
        <v>2.4</v>
      </c>
      <c r="K18" s="89" t="s">
        <v>167</v>
      </c>
      <c r="L18" s="90">
        <v>6.8499999999999991E-2</v>
      </c>
      <c r="M18" s="84">
        <v>1.84E-2</v>
      </c>
      <c r="N18" s="83">
        <v>174400</v>
      </c>
      <c r="O18" s="85">
        <v>129.22999999999999</v>
      </c>
      <c r="P18" s="83">
        <v>225.37712999999999</v>
      </c>
      <c r="Q18" s="84">
        <v>3.4531166159457166E-4</v>
      </c>
      <c r="R18" s="84">
        <f t="shared" si="0"/>
        <v>0.13556810620138152</v>
      </c>
      <c r="S18" s="84">
        <f>P18/'סכום נכסי הקרן'!$C$42</f>
        <v>2.6289773104698345E-3</v>
      </c>
      <c r="T18" s="135"/>
    </row>
    <row r="19" spans="1:20" s="127" customFormat="1">
      <c r="A19" s="135"/>
      <c r="B19" s="77" t="s">
        <v>1114</v>
      </c>
      <c r="C19" s="78" t="s">
        <v>1115</v>
      </c>
      <c r="D19" s="89" t="s">
        <v>1102</v>
      </c>
      <c r="E19" s="78" t="s">
        <v>1116</v>
      </c>
      <c r="F19" s="89" t="s">
        <v>348</v>
      </c>
      <c r="G19" s="78" t="s">
        <v>331</v>
      </c>
      <c r="H19" s="78" t="s">
        <v>165</v>
      </c>
      <c r="I19" s="102">
        <v>39350</v>
      </c>
      <c r="J19" s="85">
        <v>5.0900000000000007</v>
      </c>
      <c r="K19" s="89" t="s">
        <v>167</v>
      </c>
      <c r="L19" s="90">
        <v>5.5999999999999994E-2</v>
      </c>
      <c r="M19" s="84">
        <v>1.09E-2</v>
      </c>
      <c r="N19" s="83">
        <v>93035.04</v>
      </c>
      <c r="O19" s="85">
        <v>149.61000000000001</v>
      </c>
      <c r="P19" s="83">
        <v>139.18970999999999</v>
      </c>
      <c r="Q19" s="84">
        <v>1.01826636307373E-4</v>
      </c>
      <c r="R19" s="84">
        <f t="shared" si="0"/>
        <v>8.3724934235427942E-2</v>
      </c>
      <c r="S19" s="84">
        <f>P19/'סכום נכסי הקרן'!$C$42</f>
        <v>1.6236189955958541E-3</v>
      </c>
      <c r="T19" s="135"/>
    </row>
    <row r="20" spans="1:20" s="127" customFormat="1">
      <c r="A20" s="135"/>
      <c r="B20" s="77" t="s">
        <v>1117</v>
      </c>
      <c r="C20" s="78" t="s">
        <v>1118</v>
      </c>
      <c r="D20" s="89" t="s">
        <v>1102</v>
      </c>
      <c r="E20" s="78" t="s">
        <v>299</v>
      </c>
      <c r="F20" s="89" t="s">
        <v>282</v>
      </c>
      <c r="G20" s="78" t="s">
        <v>461</v>
      </c>
      <c r="H20" s="78" t="s">
        <v>165</v>
      </c>
      <c r="I20" s="102">
        <v>39702</v>
      </c>
      <c r="J20" s="85">
        <v>4.7</v>
      </c>
      <c r="K20" s="89" t="s">
        <v>167</v>
      </c>
      <c r="L20" s="90">
        <v>5.7500000000000002E-2</v>
      </c>
      <c r="M20" s="84">
        <v>8.1000000000000013E-3</v>
      </c>
      <c r="N20" s="83">
        <v>609006</v>
      </c>
      <c r="O20" s="85">
        <v>148.94</v>
      </c>
      <c r="P20" s="83">
        <v>907.05350999999996</v>
      </c>
      <c r="Q20" s="84">
        <v>4.6774654377880183E-4</v>
      </c>
      <c r="R20" s="84">
        <f t="shared" si="0"/>
        <v>0.54560782886007941</v>
      </c>
      <c r="S20" s="84">
        <f>P20/'סכום נכסי הקרן'!$C$42</f>
        <v>1.0580590396070903E-2</v>
      </c>
      <c r="T20" s="135"/>
    </row>
    <row r="21" spans="1:20" s="127" customFormat="1">
      <c r="A21" s="135"/>
      <c r="B21" s="77" t="s">
        <v>1119</v>
      </c>
      <c r="C21" s="78" t="s">
        <v>1120</v>
      </c>
      <c r="D21" s="89" t="s">
        <v>1102</v>
      </c>
      <c r="E21" s="78" t="s">
        <v>1121</v>
      </c>
      <c r="F21" s="89" t="s">
        <v>705</v>
      </c>
      <c r="G21" s="78" t="s">
        <v>1122</v>
      </c>
      <c r="H21" s="78"/>
      <c r="I21" s="102">
        <v>39104</v>
      </c>
      <c r="J21" s="85">
        <v>2.56</v>
      </c>
      <c r="K21" s="89" t="s">
        <v>167</v>
      </c>
      <c r="L21" s="90">
        <v>5.5999999999999994E-2</v>
      </c>
      <c r="M21" s="84">
        <v>0.1487</v>
      </c>
      <c r="N21" s="83">
        <v>32970.589999999997</v>
      </c>
      <c r="O21" s="85">
        <v>96.212500000000006</v>
      </c>
      <c r="P21" s="83">
        <v>31.72185</v>
      </c>
      <c r="Q21" s="84">
        <v>2.7786124843253704E-5</v>
      </c>
      <c r="R21" s="84">
        <f t="shared" si="0"/>
        <v>1.9081222348089597E-2</v>
      </c>
      <c r="S21" s="84">
        <f>P21/'סכום נכסי הקרן'!$C$42</f>
        <v>3.7002877752559686E-4</v>
      </c>
      <c r="T21" s="135"/>
    </row>
    <row r="22" spans="1:20" s="127" customFormat="1">
      <c r="A22" s="135"/>
      <c r="B22" s="77"/>
      <c r="C22" s="78"/>
      <c r="D22" s="78"/>
      <c r="E22" s="78"/>
      <c r="F22" s="78"/>
      <c r="G22" s="78"/>
      <c r="H22" s="78"/>
      <c r="I22" s="78"/>
      <c r="J22" s="85"/>
      <c r="K22" s="78"/>
      <c r="L22" s="78"/>
      <c r="M22" s="84"/>
      <c r="N22" s="83"/>
      <c r="O22" s="85"/>
      <c r="P22" s="78"/>
      <c r="Q22" s="78"/>
      <c r="R22" s="84"/>
      <c r="S22" s="78"/>
      <c r="T22" s="135"/>
    </row>
    <row r="23" spans="1:20" s="127" customFormat="1">
      <c r="A23" s="135"/>
      <c r="B23" s="117" t="s">
        <v>61</v>
      </c>
      <c r="C23" s="80"/>
      <c r="D23" s="80"/>
      <c r="E23" s="80"/>
      <c r="F23" s="80"/>
      <c r="G23" s="80"/>
      <c r="H23" s="80"/>
      <c r="I23" s="80"/>
      <c r="J23" s="88">
        <v>6.2930118769542585</v>
      </c>
      <c r="K23" s="80"/>
      <c r="L23" s="80"/>
      <c r="M23" s="87">
        <v>3.9694696773077257E-2</v>
      </c>
      <c r="N23" s="86"/>
      <c r="O23" s="88"/>
      <c r="P23" s="86">
        <v>32.365199999999994</v>
      </c>
      <c r="Q23" s="80"/>
      <c r="R23" s="87">
        <f t="shared" si="0"/>
        <v>1.9468208113347402E-2</v>
      </c>
      <c r="S23" s="87">
        <f>P23/'סכום נכסי הקרן'!$C$42</f>
        <v>3.7753332136591797E-4</v>
      </c>
      <c r="T23" s="135"/>
    </row>
    <row r="24" spans="1:20" s="127" customFormat="1">
      <c r="A24" s="135"/>
      <c r="B24" s="77" t="s">
        <v>1125</v>
      </c>
      <c r="C24" s="78" t="s">
        <v>1126</v>
      </c>
      <c r="D24" s="89" t="s">
        <v>1102</v>
      </c>
      <c r="E24" s="78" t="s">
        <v>1127</v>
      </c>
      <c r="F24" s="89" t="s">
        <v>319</v>
      </c>
      <c r="G24" s="78" t="s">
        <v>331</v>
      </c>
      <c r="H24" s="78" t="s">
        <v>163</v>
      </c>
      <c r="I24" s="102">
        <v>42598</v>
      </c>
      <c r="J24" s="85">
        <v>6.37</v>
      </c>
      <c r="K24" s="89" t="s">
        <v>167</v>
      </c>
      <c r="L24" s="90">
        <v>3.1E-2</v>
      </c>
      <c r="M24" s="84">
        <v>2.9200000000000004E-2</v>
      </c>
      <c r="N24" s="83">
        <v>19000</v>
      </c>
      <c r="O24" s="85">
        <v>101.32</v>
      </c>
      <c r="P24" s="83">
        <v>19.250799999999998</v>
      </c>
      <c r="Q24" s="84">
        <v>5.0000000000000002E-5</v>
      </c>
      <c r="R24" s="84">
        <f t="shared" si="0"/>
        <v>1.1579677578029123E-2</v>
      </c>
      <c r="S24" s="84">
        <f>P24/'סכום נכסי הקרן'!$C$42</f>
        <v>2.2455657505441074E-4</v>
      </c>
      <c r="T24" s="135"/>
    </row>
    <row r="25" spans="1:20" s="127" customFormat="1">
      <c r="A25" s="135"/>
      <c r="B25" s="77" t="s">
        <v>1128</v>
      </c>
      <c r="C25" s="78" t="s">
        <v>1129</v>
      </c>
      <c r="D25" s="89" t="s">
        <v>1102</v>
      </c>
      <c r="E25" s="78" t="s">
        <v>1130</v>
      </c>
      <c r="F25" s="89" t="s">
        <v>1131</v>
      </c>
      <c r="G25" s="78" t="s">
        <v>528</v>
      </c>
      <c r="H25" s="78" t="s">
        <v>165</v>
      </c>
      <c r="I25" s="102">
        <v>42873</v>
      </c>
      <c r="J25" s="85">
        <v>6.18</v>
      </c>
      <c r="K25" s="89" t="s">
        <v>167</v>
      </c>
      <c r="L25" s="90">
        <v>4.9500000000000002E-2</v>
      </c>
      <c r="M25" s="84">
        <v>5.5099999999999996E-2</v>
      </c>
      <c r="N25" s="83">
        <v>13000</v>
      </c>
      <c r="O25" s="85">
        <v>100.88</v>
      </c>
      <c r="P25" s="83">
        <v>13.1144</v>
      </c>
      <c r="Q25" s="84">
        <v>4.0624999999999998E-5</v>
      </c>
      <c r="R25" s="84">
        <f t="shared" si="0"/>
        <v>7.8885305353182805E-3</v>
      </c>
      <c r="S25" s="84">
        <f>P25/'סכום נכסי הקרן'!$C$42</f>
        <v>1.5297674631150728E-4</v>
      </c>
      <c r="T25" s="135"/>
    </row>
    <row r="26" spans="1:20" s="127" customFormat="1">
      <c r="A26" s="135"/>
      <c r="B26" s="77"/>
      <c r="C26" s="78"/>
      <c r="D26" s="78"/>
      <c r="E26" s="78"/>
      <c r="F26" s="78"/>
      <c r="G26" s="78"/>
      <c r="H26" s="78"/>
      <c r="I26" s="78"/>
      <c r="J26" s="85"/>
      <c r="K26" s="78"/>
      <c r="L26" s="78"/>
      <c r="M26" s="84"/>
      <c r="N26" s="83"/>
      <c r="O26" s="85"/>
      <c r="P26" s="78"/>
      <c r="Q26" s="78"/>
      <c r="R26" s="84"/>
      <c r="S26" s="78"/>
      <c r="T26" s="135"/>
    </row>
    <row r="27" spans="1:20" s="127" customFormat="1">
      <c r="A27" s="135"/>
      <c r="B27" s="117" t="s">
        <v>48</v>
      </c>
      <c r="C27" s="80"/>
      <c r="D27" s="80"/>
      <c r="E27" s="80"/>
      <c r="F27" s="80"/>
      <c r="G27" s="80"/>
      <c r="H27" s="80"/>
      <c r="I27" s="80"/>
      <c r="J27" s="88">
        <v>4.5261029570267395</v>
      </c>
      <c r="K27" s="80"/>
      <c r="L27" s="80"/>
      <c r="M27" s="87">
        <v>8.4955355337922547E-2</v>
      </c>
      <c r="N27" s="86"/>
      <c r="O27" s="88"/>
      <c r="P27" s="86">
        <v>95.145910000000001</v>
      </c>
      <c r="Q27" s="80"/>
      <c r="R27" s="87">
        <f t="shared" si="0"/>
        <v>5.723185325639335E-2</v>
      </c>
      <c r="S27" s="87">
        <f>P27/'סכום נכסי הקרן'!$C$42</f>
        <v>1.109857236064746E-3</v>
      </c>
      <c r="T27" s="135"/>
    </row>
    <row r="28" spans="1:20" s="127" customFormat="1">
      <c r="A28" s="135"/>
      <c r="B28" s="77" t="s">
        <v>1132</v>
      </c>
      <c r="C28" s="78" t="s">
        <v>1133</v>
      </c>
      <c r="D28" s="89" t="s">
        <v>1102</v>
      </c>
      <c r="E28" s="78" t="s">
        <v>682</v>
      </c>
      <c r="F28" s="89" t="s">
        <v>683</v>
      </c>
      <c r="G28" s="78" t="s">
        <v>461</v>
      </c>
      <c r="H28" s="78" t="s">
        <v>165</v>
      </c>
      <c r="I28" s="102">
        <v>42625</v>
      </c>
      <c r="J28" s="85">
        <v>4.66</v>
      </c>
      <c r="K28" s="89" t="s">
        <v>166</v>
      </c>
      <c r="L28" s="90">
        <v>4.4500000000000005E-2</v>
      </c>
      <c r="M28" s="84">
        <v>3.8299999999999994E-2</v>
      </c>
      <c r="N28" s="83">
        <v>22026</v>
      </c>
      <c r="O28" s="85">
        <v>104.37</v>
      </c>
      <c r="P28" s="83">
        <v>80.367910000000009</v>
      </c>
      <c r="Q28" s="84">
        <v>1.6062342716969118E-4</v>
      </c>
      <c r="R28" s="84">
        <f t="shared" si="0"/>
        <v>4.8342639548489559E-2</v>
      </c>
      <c r="S28" s="84">
        <f>P28/'סכום נכסי הקרן'!$C$42</f>
        <v>9.3747494202220849E-4</v>
      </c>
      <c r="T28" s="135"/>
    </row>
    <row r="29" spans="1:20" s="127" customFormat="1">
      <c r="A29" s="135"/>
      <c r="B29" s="77" t="s">
        <v>1134</v>
      </c>
      <c r="C29" s="78" t="s">
        <v>1135</v>
      </c>
      <c r="D29" s="89" t="s">
        <v>1102</v>
      </c>
      <c r="E29" s="78" t="s">
        <v>1136</v>
      </c>
      <c r="F29" s="89" t="s">
        <v>348</v>
      </c>
      <c r="G29" s="78" t="s">
        <v>1122</v>
      </c>
      <c r="H29" s="78"/>
      <c r="I29" s="102">
        <v>41840</v>
      </c>
      <c r="J29" s="85">
        <v>4.82</v>
      </c>
      <c r="K29" s="89" t="s">
        <v>166</v>
      </c>
      <c r="L29" s="90">
        <v>0.03</v>
      </c>
      <c r="M29" s="84">
        <v>0.32539999999999997</v>
      </c>
      <c r="N29" s="83">
        <v>10073.08</v>
      </c>
      <c r="O29" s="85">
        <v>27.02</v>
      </c>
      <c r="P29" s="83">
        <v>9.5152000000000001</v>
      </c>
      <c r="Q29" s="84">
        <v>2.8320970693800242E-5</v>
      </c>
      <c r="R29" s="84">
        <f t="shared" si="0"/>
        <v>5.7235516493061448E-3</v>
      </c>
      <c r="S29" s="84">
        <f>P29/'סכום נכסי הקרן'!$C$42</f>
        <v>1.1099282746471468E-4</v>
      </c>
      <c r="T29" s="135"/>
    </row>
    <row r="30" spans="1:20" s="127" customFormat="1">
      <c r="A30" s="135"/>
      <c r="B30" s="77" t="s">
        <v>1137</v>
      </c>
      <c r="C30" s="78" t="s">
        <v>1138</v>
      </c>
      <c r="D30" s="89" t="s">
        <v>1102</v>
      </c>
      <c r="E30" s="78" t="s">
        <v>1136</v>
      </c>
      <c r="F30" s="89" t="s">
        <v>348</v>
      </c>
      <c r="G30" s="78" t="s">
        <v>1122</v>
      </c>
      <c r="H30" s="78"/>
      <c r="I30" s="102">
        <v>41840</v>
      </c>
      <c r="J30" s="85">
        <v>1.9499999999999997</v>
      </c>
      <c r="K30" s="89" t="s">
        <v>166</v>
      </c>
      <c r="L30" s="90">
        <v>4.0999999999999995E-2</v>
      </c>
      <c r="M30" s="84">
        <v>0.36269999999999991</v>
      </c>
      <c r="N30" s="83">
        <v>2688.17</v>
      </c>
      <c r="O30" s="85">
        <v>56</v>
      </c>
      <c r="P30" s="83">
        <v>5.2628000000000004</v>
      </c>
      <c r="Q30" s="84">
        <v>7.5397202149750183E-5</v>
      </c>
      <c r="R30" s="84">
        <f t="shared" si="0"/>
        <v>3.165662058597652E-3</v>
      </c>
      <c r="S30" s="84">
        <f>P30/'סכום נכסי הקרן'!$C$42</f>
        <v>6.1389466577822904E-5</v>
      </c>
      <c r="T30" s="135"/>
    </row>
    <row r="31" spans="1:20" s="127" customFormat="1">
      <c r="A31" s="135"/>
      <c r="B31" s="77"/>
      <c r="C31" s="78"/>
      <c r="D31" s="78"/>
      <c r="E31" s="78"/>
      <c r="F31" s="78"/>
      <c r="G31" s="78"/>
      <c r="H31" s="78"/>
      <c r="I31" s="78"/>
      <c r="J31" s="85"/>
      <c r="K31" s="78"/>
      <c r="L31" s="78"/>
      <c r="M31" s="84"/>
      <c r="N31" s="83"/>
      <c r="O31" s="85"/>
      <c r="P31" s="78"/>
      <c r="Q31" s="78"/>
      <c r="R31" s="84"/>
      <c r="S31" s="78"/>
      <c r="T31" s="135"/>
    </row>
    <row r="32" spans="1:20" s="127" customFormat="1">
      <c r="A32" s="135"/>
      <c r="B32" s="118" t="s">
        <v>232</v>
      </c>
      <c r="C32" s="113"/>
      <c r="D32" s="113"/>
      <c r="E32" s="113"/>
      <c r="F32" s="113"/>
      <c r="G32" s="113"/>
      <c r="H32" s="113"/>
      <c r="I32" s="113"/>
      <c r="J32" s="116">
        <v>3.21</v>
      </c>
      <c r="K32" s="113"/>
      <c r="L32" s="113"/>
      <c r="M32" s="115">
        <v>3.78E-2</v>
      </c>
      <c r="N32" s="114"/>
      <c r="O32" s="116"/>
      <c r="P32" s="114">
        <v>26.787050000000001</v>
      </c>
      <c r="Q32" s="113"/>
      <c r="R32" s="115">
        <f t="shared" si="0"/>
        <v>1.61128577652121E-2</v>
      </c>
      <c r="S32" s="115">
        <f>P32/'סכום נכסי הקרן'!$C$42</f>
        <v>3.1246536267642144E-4</v>
      </c>
      <c r="T32" s="135"/>
    </row>
    <row r="33" spans="1:20" s="127" customFormat="1">
      <c r="A33" s="135"/>
      <c r="B33" s="117" t="s">
        <v>69</v>
      </c>
      <c r="C33" s="80"/>
      <c r="D33" s="80"/>
      <c r="E33" s="80"/>
      <c r="F33" s="80"/>
      <c r="G33" s="80"/>
      <c r="H33" s="80"/>
      <c r="I33" s="80"/>
      <c r="J33" s="88">
        <v>3.21</v>
      </c>
      <c r="K33" s="80"/>
      <c r="L33" s="80"/>
      <c r="M33" s="87">
        <v>3.78E-2</v>
      </c>
      <c r="N33" s="86"/>
      <c r="O33" s="88"/>
      <c r="P33" s="86">
        <v>26.787050000000001</v>
      </c>
      <c r="Q33" s="80"/>
      <c r="R33" s="87">
        <f t="shared" si="0"/>
        <v>1.61128577652121E-2</v>
      </c>
      <c r="S33" s="87">
        <f>P33/'סכום נכסי הקרן'!$C$42</f>
        <v>3.1246536267642144E-4</v>
      </c>
      <c r="T33" s="135"/>
    </row>
    <row r="34" spans="1:20" s="127" customFormat="1">
      <c r="A34" s="135"/>
      <c r="B34" s="77" t="s">
        <v>1139</v>
      </c>
      <c r="C34" s="78" t="s">
        <v>1140</v>
      </c>
      <c r="D34" s="89" t="s">
        <v>1102</v>
      </c>
      <c r="E34" s="78"/>
      <c r="F34" s="89" t="s">
        <v>1131</v>
      </c>
      <c r="G34" s="78" t="s">
        <v>1141</v>
      </c>
      <c r="H34" s="78" t="s">
        <v>1142</v>
      </c>
      <c r="I34" s="102">
        <v>42135</v>
      </c>
      <c r="J34" s="85">
        <v>3.21</v>
      </c>
      <c r="K34" s="89" t="s">
        <v>166</v>
      </c>
      <c r="L34" s="90">
        <v>0.06</v>
      </c>
      <c r="M34" s="84">
        <v>3.78E-2</v>
      </c>
      <c r="N34" s="83">
        <v>7000</v>
      </c>
      <c r="O34" s="85">
        <v>109.46</v>
      </c>
      <c r="P34" s="83">
        <v>26.787050000000001</v>
      </c>
      <c r="Q34" s="84">
        <v>8.4848484848484845E-6</v>
      </c>
      <c r="R34" s="84">
        <f t="shared" si="0"/>
        <v>1.61128577652121E-2</v>
      </c>
      <c r="S34" s="84">
        <f>P34/'סכום נכסי הקרן'!$C$42</f>
        <v>3.1246536267642144E-4</v>
      </c>
      <c r="T34" s="135"/>
    </row>
    <row r="35" spans="1:20" s="127" customFormat="1">
      <c r="A35" s="135"/>
      <c r="B35" s="81"/>
      <c r="C35" s="78"/>
      <c r="D35" s="78"/>
      <c r="E35" s="78"/>
      <c r="F35" s="78"/>
      <c r="G35" s="78"/>
      <c r="H35" s="78"/>
      <c r="I35" s="78"/>
      <c r="J35" s="85"/>
      <c r="K35" s="78"/>
      <c r="L35" s="78"/>
      <c r="M35" s="84"/>
      <c r="N35" s="83"/>
      <c r="O35" s="85"/>
      <c r="P35" s="78"/>
      <c r="Q35" s="78"/>
      <c r="R35" s="84"/>
      <c r="S35" s="78"/>
      <c r="T35" s="135"/>
    </row>
    <row r="36" spans="1:20" s="127" customFormat="1">
      <c r="B36" s="77"/>
      <c r="C36" s="77"/>
      <c r="D36" s="77"/>
      <c r="E36" s="77"/>
      <c r="F36" s="77"/>
      <c r="G36" s="77"/>
      <c r="H36" s="77"/>
      <c r="I36" s="77"/>
      <c r="J36" s="77"/>
      <c r="K36" s="77"/>
      <c r="L36" s="77"/>
      <c r="M36" s="77"/>
      <c r="N36" s="77"/>
      <c r="O36" s="77"/>
      <c r="P36" s="77"/>
      <c r="Q36" s="77"/>
      <c r="R36" s="77"/>
      <c r="S36" s="77"/>
    </row>
    <row r="37" spans="1:20" s="127" customFormat="1">
      <c r="B37" s="77"/>
      <c r="C37" s="77"/>
      <c r="D37" s="77"/>
      <c r="E37" s="77"/>
      <c r="F37" s="77"/>
      <c r="G37" s="77"/>
      <c r="H37" s="77"/>
      <c r="I37" s="77"/>
      <c r="J37" s="77"/>
      <c r="K37" s="77"/>
      <c r="L37" s="77"/>
      <c r="M37" s="77"/>
      <c r="N37" s="77"/>
      <c r="O37" s="77"/>
      <c r="P37" s="77"/>
      <c r="Q37" s="77"/>
      <c r="R37" s="77"/>
      <c r="S37" s="77"/>
    </row>
    <row r="38" spans="1:20" s="127" customFormat="1">
      <c r="B38" s="129" t="s">
        <v>249</v>
      </c>
      <c r="C38" s="77"/>
      <c r="D38" s="77"/>
      <c r="E38" s="77"/>
      <c r="F38" s="77"/>
      <c r="G38" s="77"/>
      <c r="H38" s="77"/>
      <c r="I38" s="77"/>
      <c r="J38" s="77"/>
      <c r="K38" s="77"/>
      <c r="L38" s="77"/>
      <c r="M38" s="77"/>
      <c r="N38" s="77"/>
      <c r="O38" s="77"/>
      <c r="P38" s="77"/>
      <c r="Q38" s="77"/>
      <c r="R38" s="77"/>
      <c r="S38" s="77"/>
    </row>
    <row r="39" spans="1:20" s="127" customFormat="1">
      <c r="B39" s="129" t="s">
        <v>115</v>
      </c>
      <c r="C39" s="77"/>
      <c r="D39" s="77"/>
      <c r="E39" s="77"/>
      <c r="F39" s="77"/>
      <c r="G39" s="77"/>
      <c r="H39" s="77"/>
      <c r="I39" s="77"/>
      <c r="J39" s="77"/>
      <c r="K39" s="77"/>
      <c r="L39" s="77"/>
      <c r="M39" s="77"/>
      <c r="N39" s="77"/>
      <c r="O39" s="77"/>
      <c r="P39" s="77"/>
      <c r="Q39" s="77"/>
      <c r="R39" s="77"/>
      <c r="S39" s="77"/>
    </row>
    <row r="40" spans="1:20" s="127" customFormat="1">
      <c r="B40" s="129" t="s">
        <v>234</v>
      </c>
      <c r="C40" s="77"/>
      <c r="D40" s="77"/>
      <c r="E40" s="77"/>
      <c r="F40" s="77"/>
      <c r="G40" s="77"/>
      <c r="H40" s="77"/>
      <c r="I40" s="77"/>
      <c r="J40" s="77"/>
      <c r="K40" s="77"/>
      <c r="L40" s="77"/>
      <c r="M40" s="77"/>
      <c r="N40" s="77"/>
      <c r="O40" s="77"/>
      <c r="P40" s="77"/>
      <c r="Q40" s="77"/>
      <c r="R40" s="77"/>
      <c r="S40" s="77"/>
    </row>
    <row r="41" spans="1:20" s="127" customFormat="1">
      <c r="B41" s="129" t="s">
        <v>244</v>
      </c>
      <c r="C41" s="77"/>
      <c r="D41" s="77"/>
      <c r="E41" s="77"/>
      <c r="F41" s="77"/>
      <c r="G41" s="77"/>
      <c r="H41" s="77"/>
      <c r="I41" s="77"/>
      <c r="J41" s="77"/>
      <c r="K41" s="77"/>
      <c r="L41" s="77"/>
      <c r="M41" s="77"/>
      <c r="N41" s="77"/>
      <c r="O41" s="77"/>
      <c r="P41" s="77"/>
      <c r="Q41" s="77"/>
      <c r="R41" s="77"/>
      <c r="S41" s="77"/>
    </row>
    <row r="42" spans="1:20" s="127" customFormat="1">
      <c r="B42" s="77"/>
      <c r="C42" s="77"/>
      <c r="D42" s="77"/>
      <c r="E42" s="77"/>
      <c r="F42" s="77"/>
      <c r="G42" s="77"/>
      <c r="H42" s="77"/>
      <c r="I42" s="77"/>
      <c r="J42" s="77"/>
      <c r="K42" s="77"/>
      <c r="L42" s="77"/>
      <c r="M42" s="77"/>
      <c r="N42" s="77"/>
      <c r="O42" s="77"/>
      <c r="P42" s="77"/>
      <c r="Q42" s="77"/>
      <c r="R42" s="77"/>
      <c r="S42" s="77"/>
    </row>
    <row r="43" spans="1:20" s="127" customFormat="1">
      <c r="B43" s="77"/>
      <c r="C43" s="77"/>
      <c r="D43" s="77"/>
      <c r="E43" s="77"/>
      <c r="F43" s="77"/>
      <c r="G43" s="77"/>
      <c r="H43" s="77"/>
      <c r="I43" s="77"/>
      <c r="J43" s="77"/>
      <c r="K43" s="77"/>
      <c r="L43" s="77"/>
      <c r="M43" s="77"/>
      <c r="N43" s="77"/>
      <c r="O43" s="77"/>
      <c r="P43" s="77"/>
      <c r="Q43" s="77"/>
      <c r="R43" s="77"/>
      <c r="S43" s="77"/>
    </row>
    <row r="44" spans="1:20" s="127" customFormat="1">
      <c r="B44" s="77"/>
      <c r="C44" s="77"/>
      <c r="D44" s="77"/>
      <c r="E44" s="77"/>
      <c r="F44" s="77"/>
      <c r="G44" s="77"/>
      <c r="H44" s="77"/>
      <c r="I44" s="77"/>
      <c r="J44" s="77"/>
      <c r="K44" s="77"/>
      <c r="L44" s="77"/>
      <c r="M44" s="77"/>
      <c r="N44" s="77"/>
      <c r="O44" s="77"/>
      <c r="P44" s="77"/>
      <c r="Q44" s="77"/>
      <c r="R44" s="77"/>
      <c r="S44" s="77"/>
    </row>
    <row r="45" spans="1:20" s="127" customFormat="1">
      <c r="B45" s="77"/>
      <c r="C45" s="77"/>
      <c r="D45" s="77"/>
      <c r="E45" s="77"/>
      <c r="F45" s="77"/>
      <c r="G45" s="77"/>
      <c r="H45" s="77"/>
      <c r="I45" s="77"/>
      <c r="J45" s="77"/>
      <c r="K45" s="77"/>
      <c r="L45" s="77"/>
      <c r="M45" s="77"/>
      <c r="N45" s="77"/>
      <c r="O45" s="77"/>
      <c r="P45" s="77"/>
      <c r="Q45" s="77"/>
      <c r="R45" s="77"/>
      <c r="S45" s="77"/>
    </row>
    <row r="46" spans="1:20" s="127" customFormat="1">
      <c r="B46" s="77"/>
      <c r="C46" s="77"/>
      <c r="D46" s="77"/>
      <c r="E46" s="77"/>
      <c r="F46" s="77"/>
      <c r="G46" s="77"/>
      <c r="H46" s="77"/>
      <c r="I46" s="77"/>
      <c r="J46" s="77"/>
      <c r="K46" s="77"/>
      <c r="L46" s="77"/>
      <c r="M46" s="77"/>
      <c r="N46" s="77"/>
      <c r="O46" s="77"/>
      <c r="P46" s="77"/>
      <c r="Q46" s="77"/>
      <c r="R46" s="77"/>
      <c r="S46" s="77"/>
    </row>
    <row r="47" spans="1:20" s="127" customFormat="1">
      <c r="B47" s="77"/>
      <c r="C47" s="77"/>
      <c r="D47" s="77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  <c r="P47" s="77"/>
      <c r="Q47" s="77"/>
      <c r="R47" s="77"/>
      <c r="S47" s="77"/>
    </row>
    <row r="48" spans="1:20" s="127" customFormat="1">
      <c r="B48" s="77"/>
      <c r="C48" s="77"/>
      <c r="D48" s="77"/>
      <c r="E48" s="77"/>
      <c r="F48" s="77"/>
      <c r="G48" s="77"/>
      <c r="H48" s="77"/>
      <c r="I48" s="77"/>
      <c r="J48" s="77"/>
      <c r="K48" s="77"/>
      <c r="L48" s="77"/>
      <c r="M48" s="77"/>
      <c r="N48" s="77"/>
      <c r="O48" s="77"/>
      <c r="P48" s="77"/>
      <c r="Q48" s="77"/>
      <c r="R48" s="77"/>
      <c r="S48" s="77"/>
    </row>
    <row r="49" spans="2:19">
      <c r="B49" s="77"/>
      <c r="C49" s="77"/>
      <c r="D49" s="77"/>
      <c r="E49" s="77"/>
      <c r="F49" s="77"/>
      <c r="G49" s="77"/>
      <c r="H49" s="77"/>
      <c r="I49" s="77"/>
      <c r="J49" s="77"/>
      <c r="K49" s="77"/>
      <c r="L49" s="77"/>
      <c r="M49" s="77"/>
      <c r="N49" s="77"/>
      <c r="O49" s="77"/>
      <c r="P49" s="77"/>
      <c r="Q49" s="77"/>
      <c r="R49" s="77"/>
      <c r="S49" s="77"/>
    </row>
    <row r="50" spans="2:19">
      <c r="B50" s="77"/>
      <c r="C50" s="77"/>
      <c r="D50" s="77"/>
      <c r="E50" s="77"/>
      <c r="F50" s="77"/>
      <c r="G50" s="77"/>
      <c r="H50" s="77"/>
      <c r="I50" s="77"/>
      <c r="J50" s="77"/>
      <c r="K50" s="77"/>
      <c r="L50" s="77"/>
      <c r="M50" s="77"/>
      <c r="N50" s="77"/>
      <c r="O50" s="77"/>
      <c r="P50" s="77"/>
      <c r="Q50" s="77"/>
      <c r="R50" s="77"/>
      <c r="S50" s="77"/>
    </row>
    <row r="51" spans="2:19">
      <c r="B51" s="77"/>
      <c r="C51" s="77"/>
      <c r="D51" s="77"/>
      <c r="E51" s="77"/>
      <c r="F51" s="77"/>
      <c r="G51" s="77"/>
      <c r="H51" s="77"/>
      <c r="I51" s="77"/>
      <c r="J51" s="77"/>
      <c r="K51" s="77"/>
      <c r="L51" s="77"/>
      <c r="M51" s="77"/>
      <c r="N51" s="77"/>
      <c r="O51" s="77"/>
      <c r="P51" s="77"/>
      <c r="Q51" s="77"/>
      <c r="R51" s="77"/>
      <c r="S51" s="77"/>
    </row>
    <row r="52" spans="2:19">
      <c r="B52" s="77"/>
      <c r="C52" s="77"/>
      <c r="D52" s="77"/>
      <c r="E52" s="77"/>
      <c r="F52" s="77"/>
      <c r="G52" s="77"/>
      <c r="H52" s="77"/>
      <c r="I52" s="77"/>
      <c r="J52" s="77"/>
      <c r="K52" s="77"/>
      <c r="L52" s="77"/>
      <c r="M52" s="77"/>
      <c r="N52" s="77"/>
      <c r="O52" s="77"/>
      <c r="P52" s="77"/>
      <c r="Q52" s="77"/>
      <c r="R52" s="77"/>
      <c r="S52" s="77"/>
    </row>
    <row r="53" spans="2:19">
      <c r="B53" s="77"/>
      <c r="C53" s="77"/>
      <c r="D53" s="77"/>
      <c r="E53" s="77"/>
      <c r="F53" s="77"/>
      <c r="G53" s="77"/>
      <c r="H53" s="77"/>
      <c r="I53" s="77"/>
      <c r="J53" s="77"/>
      <c r="K53" s="77"/>
      <c r="L53" s="77"/>
      <c r="M53" s="77"/>
      <c r="N53" s="77"/>
      <c r="O53" s="77"/>
      <c r="P53" s="77"/>
      <c r="Q53" s="77"/>
      <c r="R53" s="77"/>
      <c r="S53" s="77"/>
    </row>
    <row r="54" spans="2:19">
      <c r="B54" s="77"/>
      <c r="C54" s="77"/>
      <c r="D54" s="77"/>
      <c r="E54" s="77"/>
      <c r="F54" s="77"/>
      <c r="G54" s="77"/>
      <c r="H54" s="77"/>
      <c r="I54" s="77"/>
      <c r="J54" s="77"/>
      <c r="K54" s="77"/>
      <c r="L54" s="77"/>
      <c r="M54" s="77"/>
      <c r="N54" s="77"/>
      <c r="O54" s="77"/>
      <c r="P54" s="77"/>
      <c r="Q54" s="77"/>
      <c r="R54" s="77"/>
      <c r="S54" s="77"/>
    </row>
    <row r="55" spans="2:19">
      <c r="B55" s="77"/>
      <c r="C55" s="77"/>
      <c r="D55" s="77"/>
      <c r="E55" s="77"/>
      <c r="F55" s="77"/>
      <c r="G55" s="77"/>
      <c r="H55" s="77"/>
      <c r="I55" s="77"/>
      <c r="J55" s="77"/>
      <c r="K55" s="77"/>
      <c r="L55" s="77"/>
      <c r="M55" s="77"/>
      <c r="N55" s="77"/>
      <c r="O55" s="77"/>
      <c r="P55" s="77"/>
      <c r="Q55" s="77"/>
      <c r="R55" s="77"/>
      <c r="S55" s="77"/>
    </row>
    <row r="56" spans="2:19">
      <c r="B56" s="77"/>
      <c r="C56" s="77"/>
      <c r="D56" s="77"/>
      <c r="E56" s="77"/>
      <c r="F56" s="77"/>
      <c r="G56" s="77"/>
      <c r="H56" s="77"/>
      <c r="I56" s="77"/>
      <c r="J56" s="77"/>
      <c r="K56" s="77"/>
      <c r="L56" s="77"/>
      <c r="M56" s="77"/>
      <c r="N56" s="77"/>
      <c r="O56" s="77"/>
      <c r="P56" s="77"/>
      <c r="Q56" s="77"/>
      <c r="R56" s="77"/>
      <c r="S56" s="77"/>
    </row>
    <row r="57" spans="2:19">
      <c r="B57" s="77"/>
      <c r="C57" s="77"/>
      <c r="D57" s="77"/>
      <c r="E57" s="77"/>
      <c r="F57" s="77"/>
      <c r="G57" s="77"/>
      <c r="H57" s="77"/>
      <c r="I57" s="77"/>
      <c r="J57" s="77"/>
      <c r="K57" s="77"/>
      <c r="L57" s="77"/>
      <c r="M57" s="77"/>
      <c r="N57" s="77"/>
      <c r="O57" s="77"/>
      <c r="P57" s="77"/>
      <c r="Q57" s="77"/>
      <c r="R57" s="77"/>
      <c r="S57" s="77"/>
    </row>
    <row r="58" spans="2:19">
      <c r="B58" s="77"/>
      <c r="C58" s="77"/>
      <c r="D58" s="77"/>
      <c r="E58" s="77"/>
      <c r="F58" s="77"/>
      <c r="G58" s="77"/>
      <c r="H58" s="77"/>
      <c r="I58" s="77"/>
      <c r="J58" s="77"/>
      <c r="K58" s="77"/>
      <c r="L58" s="77"/>
      <c r="M58" s="77"/>
      <c r="N58" s="77"/>
      <c r="O58" s="77"/>
      <c r="P58" s="77"/>
      <c r="Q58" s="77"/>
      <c r="R58" s="77"/>
      <c r="S58" s="77"/>
    </row>
    <row r="59" spans="2:19">
      <c r="B59" s="77"/>
      <c r="C59" s="77"/>
      <c r="D59" s="77"/>
      <c r="E59" s="77"/>
      <c r="F59" s="77"/>
      <c r="G59" s="77"/>
      <c r="H59" s="77"/>
      <c r="I59" s="77"/>
      <c r="J59" s="77"/>
      <c r="K59" s="77"/>
      <c r="L59" s="77"/>
      <c r="M59" s="77"/>
      <c r="N59" s="77"/>
      <c r="O59" s="77"/>
      <c r="P59" s="77"/>
      <c r="Q59" s="77"/>
      <c r="R59" s="77"/>
      <c r="S59" s="77"/>
    </row>
    <row r="60" spans="2:19">
      <c r="B60" s="77"/>
      <c r="C60" s="77"/>
      <c r="D60" s="77"/>
      <c r="E60" s="77"/>
      <c r="F60" s="77"/>
      <c r="G60" s="77"/>
      <c r="H60" s="77"/>
      <c r="I60" s="77"/>
      <c r="J60" s="77"/>
      <c r="K60" s="77"/>
      <c r="L60" s="77"/>
      <c r="M60" s="77"/>
      <c r="N60" s="77"/>
      <c r="O60" s="77"/>
      <c r="P60" s="77"/>
      <c r="Q60" s="77"/>
      <c r="R60" s="77"/>
      <c r="S60" s="77"/>
    </row>
    <row r="61" spans="2:19">
      <c r="B61" s="77"/>
      <c r="C61" s="77"/>
      <c r="D61" s="77"/>
      <c r="E61" s="77"/>
      <c r="F61" s="77"/>
      <c r="G61" s="77"/>
      <c r="H61" s="77"/>
      <c r="I61" s="77"/>
      <c r="J61" s="77"/>
      <c r="K61" s="77"/>
      <c r="L61" s="77"/>
      <c r="M61" s="77"/>
      <c r="N61" s="77"/>
      <c r="O61" s="77"/>
      <c r="P61" s="77"/>
      <c r="Q61" s="77"/>
      <c r="R61" s="77"/>
      <c r="S61" s="77"/>
    </row>
    <row r="62" spans="2:19">
      <c r="B62" s="77"/>
      <c r="C62" s="77"/>
      <c r="D62" s="77"/>
      <c r="E62" s="77"/>
      <c r="F62" s="77"/>
      <c r="G62" s="77"/>
      <c r="H62" s="77"/>
      <c r="I62" s="77"/>
      <c r="J62" s="77"/>
      <c r="K62" s="77"/>
      <c r="L62" s="77"/>
      <c r="M62" s="77"/>
      <c r="N62" s="77"/>
      <c r="O62" s="77"/>
      <c r="P62" s="77"/>
      <c r="Q62" s="77"/>
      <c r="R62" s="77"/>
      <c r="S62" s="77"/>
    </row>
    <row r="63" spans="2:19">
      <c r="B63" s="77"/>
      <c r="C63" s="77"/>
      <c r="D63" s="77"/>
      <c r="E63" s="77"/>
      <c r="F63" s="77"/>
      <c r="G63" s="77"/>
      <c r="H63" s="77"/>
      <c r="I63" s="77"/>
      <c r="J63" s="77"/>
      <c r="K63" s="77"/>
      <c r="L63" s="77"/>
      <c r="M63" s="77"/>
      <c r="N63" s="77"/>
      <c r="O63" s="77"/>
      <c r="P63" s="77"/>
      <c r="Q63" s="77"/>
      <c r="R63" s="77"/>
      <c r="S63" s="77"/>
    </row>
    <row r="64" spans="2:19">
      <c r="B64" s="77"/>
      <c r="C64" s="77"/>
      <c r="D64" s="77"/>
      <c r="E64" s="77"/>
      <c r="F64" s="77"/>
      <c r="G64" s="77"/>
      <c r="H64" s="77"/>
      <c r="I64" s="77"/>
      <c r="J64" s="77"/>
      <c r="K64" s="77"/>
      <c r="L64" s="77"/>
      <c r="M64" s="77"/>
      <c r="N64" s="77"/>
      <c r="O64" s="77"/>
      <c r="P64" s="77"/>
      <c r="Q64" s="77"/>
      <c r="R64" s="77"/>
      <c r="S64" s="77"/>
    </row>
    <row r="65" spans="2:19">
      <c r="B65" s="77"/>
      <c r="C65" s="77"/>
      <c r="D65" s="77"/>
      <c r="E65" s="77"/>
      <c r="F65" s="77"/>
      <c r="G65" s="77"/>
      <c r="H65" s="77"/>
      <c r="I65" s="77"/>
      <c r="J65" s="77"/>
      <c r="K65" s="77"/>
      <c r="L65" s="77"/>
      <c r="M65" s="77"/>
      <c r="N65" s="77"/>
      <c r="O65" s="77"/>
      <c r="P65" s="77"/>
      <c r="Q65" s="77"/>
      <c r="R65" s="77"/>
      <c r="S65" s="77"/>
    </row>
    <row r="66" spans="2:19">
      <c r="B66" s="77"/>
      <c r="C66" s="77"/>
      <c r="D66" s="77"/>
      <c r="E66" s="77"/>
      <c r="F66" s="77"/>
      <c r="G66" s="77"/>
      <c r="H66" s="77"/>
      <c r="I66" s="77"/>
      <c r="J66" s="77"/>
      <c r="K66" s="77"/>
      <c r="L66" s="77"/>
      <c r="M66" s="77"/>
      <c r="N66" s="77"/>
      <c r="O66" s="77"/>
      <c r="P66" s="77"/>
      <c r="Q66" s="77"/>
      <c r="R66" s="77"/>
      <c r="S66" s="77"/>
    </row>
    <row r="67" spans="2:19">
      <c r="B67" s="77"/>
      <c r="C67" s="77"/>
      <c r="D67" s="77"/>
      <c r="E67" s="77"/>
      <c r="F67" s="77"/>
      <c r="G67" s="77"/>
      <c r="H67" s="77"/>
      <c r="I67" s="77"/>
      <c r="J67" s="77"/>
      <c r="K67" s="77"/>
      <c r="L67" s="77"/>
      <c r="M67" s="77"/>
      <c r="N67" s="77"/>
      <c r="O67" s="77"/>
      <c r="P67" s="77"/>
      <c r="Q67" s="77"/>
      <c r="R67" s="77"/>
      <c r="S67" s="77"/>
    </row>
    <row r="68" spans="2:19">
      <c r="B68" s="77"/>
      <c r="C68" s="77"/>
      <c r="D68" s="77"/>
      <c r="E68" s="77"/>
      <c r="F68" s="77"/>
      <c r="G68" s="77"/>
      <c r="H68" s="77"/>
      <c r="I68" s="77"/>
      <c r="J68" s="77"/>
      <c r="K68" s="77"/>
      <c r="L68" s="77"/>
      <c r="M68" s="77"/>
      <c r="N68" s="77"/>
      <c r="O68" s="77"/>
      <c r="P68" s="77"/>
      <c r="Q68" s="77"/>
      <c r="R68" s="77"/>
      <c r="S68" s="77"/>
    </row>
    <row r="69" spans="2:19">
      <c r="B69" s="77"/>
      <c r="C69" s="77"/>
      <c r="D69" s="77"/>
      <c r="E69" s="77"/>
      <c r="F69" s="77"/>
      <c r="G69" s="77"/>
      <c r="H69" s="77"/>
      <c r="I69" s="77"/>
      <c r="J69" s="77"/>
      <c r="K69" s="77"/>
      <c r="L69" s="77"/>
      <c r="M69" s="77"/>
      <c r="N69" s="77"/>
      <c r="O69" s="77"/>
      <c r="P69" s="77"/>
      <c r="Q69" s="77"/>
      <c r="R69" s="77"/>
      <c r="S69" s="77"/>
    </row>
    <row r="70" spans="2:19">
      <c r="B70" s="77"/>
      <c r="C70" s="77"/>
      <c r="D70" s="77"/>
      <c r="E70" s="77"/>
      <c r="F70" s="77"/>
      <c r="G70" s="77"/>
      <c r="H70" s="77"/>
      <c r="I70" s="77"/>
      <c r="J70" s="77"/>
      <c r="K70" s="77"/>
      <c r="L70" s="77"/>
      <c r="M70" s="77"/>
      <c r="N70" s="77"/>
      <c r="O70" s="77"/>
      <c r="P70" s="77"/>
      <c r="Q70" s="77"/>
      <c r="R70" s="77"/>
      <c r="S70" s="77"/>
    </row>
    <row r="71" spans="2:19">
      <c r="B71" s="77"/>
      <c r="C71" s="77"/>
      <c r="D71" s="77"/>
      <c r="E71" s="77"/>
      <c r="F71" s="77"/>
      <c r="G71" s="77"/>
      <c r="H71" s="77"/>
      <c r="I71" s="77"/>
      <c r="J71" s="77"/>
      <c r="K71" s="77"/>
      <c r="L71" s="77"/>
      <c r="M71" s="77"/>
      <c r="N71" s="77"/>
      <c r="O71" s="77"/>
      <c r="P71" s="77"/>
      <c r="Q71" s="77"/>
      <c r="R71" s="77"/>
      <c r="S71" s="77"/>
    </row>
    <row r="72" spans="2:19">
      <c r="B72" s="77"/>
      <c r="C72" s="77"/>
      <c r="D72" s="77"/>
      <c r="E72" s="77"/>
      <c r="F72" s="77"/>
      <c r="G72" s="77"/>
      <c r="H72" s="77"/>
      <c r="I72" s="77"/>
      <c r="J72" s="77"/>
      <c r="K72" s="77"/>
      <c r="L72" s="77"/>
      <c r="M72" s="77"/>
      <c r="N72" s="77"/>
      <c r="O72" s="77"/>
      <c r="P72" s="77"/>
      <c r="Q72" s="77"/>
      <c r="R72" s="77"/>
      <c r="S72" s="77"/>
    </row>
    <row r="73" spans="2:19">
      <c r="B73" s="77"/>
      <c r="C73" s="77"/>
      <c r="D73" s="77"/>
      <c r="E73" s="77"/>
      <c r="F73" s="77"/>
      <c r="G73" s="77"/>
      <c r="H73" s="77"/>
      <c r="I73" s="77"/>
      <c r="J73" s="77"/>
      <c r="K73" s="77"/>
      <c r="L73" s="77"/>
      <c r="M73" s="77"/>
      <c r="N73" s="77"/>
      <c r="O73" s="77"/>
      <c r="P73" s="77"/>
      <c r="Q73" s="77"/>
      <c r="R73" s="77"/>
      <c r="S73" s="77"/>
    </row>
    <row r="74" spans="2:19">
      <c r="B74" s="77"/>
      <c r="C74" s="77"/>
      <c r="D74" s="77"/>
      <c r="E74" s="77"/>
      <c r="F74" s="77"/>
      <c r="G74" s="77"/>
      <c r="H74" s="77"/>
      <c r="I74" s="77"/>
      <c r="J74" s="77"/>
      <c r="K74" s="77"/>
      <c r="L74" s="77"/>
      <c r="M74" s="77"/>
      <c r="N74" s="77"/>
      <c r="O74" s="77"/>
      <c r="P74" s="77"/>
      <c r="Q74" s="77"/>
      <c r="R74" s="77"/>
      <c r="S74" s="77"/>
    </row>
    <row r="75" spans="2:19">
      <c r="B75" s="77"/>
      <c r="C75" s="77"/>
      <c r="D75" s="77"/>
      <c r="E75" s="77"/>
      <c r="F75" s="77"/>
      <c r="G75" s="77"/>
      <c r="H75" s="77"/>
      <c r="I75" s="77"/>
      <c r="J75" s="77"/>
      <c r="K75" s="77"/>
      <c r="L75" s="77"/>
      <c r="M75" s="77"/>
      <c r="N75" s="77"/>
      <c r="O75" s="77"/>
      <c r="P75" s="77"/>
      <c r="Q75" s="77"/>
      <c r="R75" s="77"/>
      <c r="S75" s="77"/>
    </row>
    <row r="76" spans="2:19">
      <c r="B76" s="77"/>
      <c r="C76" s="77"/>
      <c r="D76" s="77"/>
      <c r="E76" s="77"/>
      <c r="F76" s="77"/>
      <c r="G76" s="77"/>
      <c r="H76" s="77"/>
      <c r="I76" s="77"/>
      <c r="J76" s="77"/>
      <c r="K76" s="77"/>
      <c r="L76" s="77"/>
      <c r="M76" s="77"/>
      <c r="N76" s="77"/>
      <c r="O76" s="77"/>
      <c r="P76" s="77"/>
      <c r="Q76" s="77"/>
      <c r="R76" s="77"/>
      <c r="S76" s="77"/>
    </row>
    <row r="77" spans="2:19">
      <c r="B77" s="77"/>
      <c r="C77" s="77"/>
      <c r="D77" s="77"/>
      <c r="E77" s="77"/>
      <c r="F77" s="77"/>
      <c r="G77" s="77"/>
      <c r="H77" s="77"/>
      <c r="I77" s="77"/>
      <c r="J77" s="77"/>
      <c r="K77" s="77"/>
      <c r="L77" s="77"/>
      <c r="M77" s="77"/>
      <c r="N77" s="77"/>
      <c r="O77" s="77"/>
      <c r="P77" s="77"/>
      <c r="Q77" s="77"/>
      <c r="R77" s="77"/>
      <c r="S77" s="77"/>
    </row>
    <row r="78" spans="2:19">
      <c r="B78" s="77"/>
      <c r="C78" s="77"/>
      <c r="D78" s="77"/>
      <c r="E78" s="77"/>
      <c r="F78" s="77"/>
      <c r="G78" s="77"/>
      <c r="H78" s="77"/>
      <c r="I78" s="77"/>
      <c r="J78" s="77"/>
      <c r="K78" s="77"/>
      <c r="L78" s="77"/>
      <c r="M78" s="77"/>
      <c r="N78" s="77"/>
      <c r="O78" s="77"/>
      <c r="P78" s="77"/>
      <c r="Q78" s="77"/>
      <c r="R78" s="77"/>
      <c r="S78" s="77"/>
    </row>
    <row r="79" spans="2:19">
      <c r="B79" s="77"/>
      <c r="C79" s="77"/>
      <c r="D79" s="77"/>
      <c r="E79" s="77"/>
      <c r="F79" s="77"/>
      <c r="G79" s="77"/>
      <c r="H79" s="77"/>
      <c r="I79" s="77"/>
      <c r="J79" s="77"/>
      <c r="K79" s="77"/>
      <c r="L79" s="77"/>
      <c r="M79" s="77"/>
      <c r="N79" s="77"/>
      <c r="O79" s="77"/>
      <c r="P79" s="77"/>
      <c r="Q79" s="77"/>
      <c r="R79" s="77"/>
      <c r="S79" s="77"/>
    </row>
    <row r="80" spans="2:19">
      <c r="B80" s="77"/>
      <c r="C80" s="77"/>
      <c r="D80" s="77"/>
      <c r="E80" s="77"/>
      <c r="F80" s="77"/>
      <c r="G80" s="77"/>
      <c r="H80" s="77"/>
      <c r="I80" s="77"/>
      <c r="J80" s="77"/>
      <c r="K80" s="77"/>
      <c r="L80" s="77"/>
      <c r="M80" s="77"/>
      <c r="N80" s="77"/>
      <c r="O80" s="77"/>
      <c r="P80" s="77"/>
      <c r="Q80" s="77"/>
      <c r="R80" s="77"/>
      <c r="S80" s="77"/>
    </row>
    <row r="81" spans="2:19">
      <c r="B81" s="77"/>
      <c r="C81" s="77"/>
      <c r="D81" s="77"/>
      <c r="E81" s="77"/>
      <c r="F81" s="77"/>
      <c r="G81" s="77"/>
      <c r="H81" s="77"/>
      <c r="I81" s="77"/>
      <c r="J81" s="77"/>
      <c r="K81" s="77"/>
      <c r="L81" s="77"/>
      <c r="M81" s="77"/>
      <c r="N81" s="77"/>
      <c r="O81" s="77"/>
      <c r="P81" s="77"/>
      <c r="Q81" s="77"/>
      <c r="R81" s="77"/>
      <c r="S81" s="77"/>
    </row>
    <row r="82" spans="2:19">
      <c r="B82" s="77"/>
      <c r="C82" s="77"/>
      <c r="D82" s="77"/>
      <c r="E82" s="77"/>
      <c r="F82" s="77"/>
      <c r="G82" s="77"/>
      <c r="H82" s="77"/>
      <c r="I82" s="77"/>
      <c r="J82" s="77"/>
      <c r="K82" s="77"/>
      <c r="L82" s="77"/>
      <c r="M82" s="77"/>
      <c r="N82" s="77"/>
      <c r="O82" s="77"/>
      <c r="P82" s="77"/>
      <c r="Q82" s="77"/>
      <c r="R82" s="77"/>
      <c r="S82" s="77"/>
    </row>
    <row r="83" spans="2:19">
      <c r="B83" s="77"/>
      <c r="C83" s="77"/>
      <c r="D83" s="77"/>
      <c r="E83" s="77"/>
      <c r="F83" s="77"/>
      <c r="G83" s="77"/>
      <c r="H83" s="77"/>
      <c r="I83" s="77"/>
      <c r="J83" s="77"/>
      <c r="K83" s="77"/>
      <c r="L83" s="77"/>
      <c r="M83" s="77"/>
      <c r="N83" s="77"/>
      <c r="O83" s="77"/>
      <c r="P83" s="77"/>
      <c r="Q83" s="77"/>
      <c r="R83" s="77"/>
      <c r="S83" s="77"/>
    </row>
    <row r="84" spans="2:19">
      <c r="B84" s="77"/>
      <c r="C84" s="77"/>
      <c r="D84" s="77"/>
      <c r="E84" s="77"/>
      <c r="F84" s="77"/>
      <c r="G84" s="77"/>
      <c r="H84" s="77"/>
      <c r="I84" s="77"/>
      <c r="J84" s="77"/>
      <c r="K84" s="77"/>
      <c r="L84" s="77"/>
      <c r="M84" s="77"/>
      <c r="N84" s="77"/>
      <c r="O84" s="77"/>
      <c r="P84" s="77"/>
      <c r="Q84" s="77"/>
      <c r="R84" s="77"/>
      <c r="S84" s="77"/>
    </row>
    <row r="85" spans="2:19">
      <c r="B85" s="77"/>
      <c r="C85" s="77"/>
      <c r="D85" s="77"/>
      <c r="E85" s="77"/>
      <c r="F85" s="77"/>
      <c r="G85" s="77"/>
      <c r="H85" s="77"/>
      <c r="I85" s="77"/>
      <c r="J85" s="77"/>
      <c r="K85" s="77"/>
      <c r="L85" s="77"/>
      <c r="M85" s="77"/>
      <c r="N85" s="77"/>
      <c r="O85" s="77"/>
      <c r="P85" s="77"/>
      <c r="Q85" s="77"/>
      <c r="R85" s="77"/>
      <c r="S85" s="77"/>
    </row>
    <row r="86" spans="2:19">
      <c r="B86" s="77"/>
      <c r="C86" s="77"/>
      <c r="D86" s="77"/>
      <c r="E86" s="77"/>
      <c r="F86" s="77"/>
      <c r="G86" s="77"/>
      <c r="H86" s="77"/>
      <c r="I86" s="77"/>
      <c r="J86" s="77"/>
      <c r="K86" s="77"/>
      <c r="L86" s="77"/>
      <c r="M86" s="77"/>
      <c r="N86" s="77"/>
      <c r="O86" s="77"/>
      <c r="P86" s="77"/>
      <c r="Q86" s="77"/>
      <c r="R86" s="77"/>
      <c r="S86" s="77"/>
    </row>
    <row r="87" spans="2:19">
      <c r="B87" s="77"/>
      <c r="C87" s="77"/>
      <c r="D87" s="77"/>
      <c r="E87" s="77"/>
      <c r="F87" s="77"/>
      <c r="G87" s="77"/>
      <c r="H87" s="77"/>
      <c r="I87" s="77"/>
      <c r="J87" s="77"/>
      <c r="K87" s="77"/>
      <c r="L87" s="77"/>
      <c r="M87" s="77"/>
      <c r="N87" s="77"/>
      <c r="O87" s="77"/>
      <c r="P87" s="77"/>
      <c r="Q87" s="77"/>
      <c r="R87" s="77"/>
      <c r="S87" s="77"/>
    </row>
    <row r="88" spans="2:19">
      <c r="B88" s="77"/>
      <c r="C88" s="77"/>
      <c r="D88" s="77"/>
      <c r="E88" s="77"/>
      <c r="F88" s="77"/>
      <c r="G88" s="77"/>
      <c r="H88" s="77"/>
      <c r="I88" s="77"/>
      <c r="J88" s="77"/>
      <c r="K88" s="77"/>
      <c r="L88" s="77"/>
      <c r="M88" s="77"/>
      <c r="N88" s="77"/>
      <c r="O88" s="77"/>
      <c r="P88" s="77"/>
      <c r="Q88" s="77"/>
      <c r="R88" s="77"/>
      <c r="S88" s="77"/>
    </row>
    <row r="89" spans="2:19">
      <c r="B89" s="77"/>
      <c r="C89" s="77"/>
      <c r="D89" s="77"/>
      <c r="E89" s="77"/>
      <c r="F89" s="77"/>
      <c r="G89" s="77"/>
      <c r="H89" s="77"/>
      <c r="I89" s="77"/>
      <c r="J89" s="77"/>
      <c r="K89" s="77"/>
      <c r="L89" s="77"/>
      <c r="M89" s="77"/>
      <c r="N89" s="77"/>
      <c r="O89" s="77"/>
      <c r="P89" s="77"/>
      <c r="Q89" s="77"/>
      <c r="R89" s="77"/>
      <c r="S89" s="77"/>
    </row>
    <row r="90" spans="2:19">
      <c r="B90" s="77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</row>
    <row r="91" spans="2:19">
      <c r="B91" s="77"/>
      <c r="C91" s="77"/>
      <c r="D91" s="77"/>
      <c r="E91" s="77"/>
      <c r="F91" s="77"/>
      <c r="G91" s="77"/>
      <c r="H91" s="77"/>
      <c r="I91" s="77"/>
      <c r="J91" s="77"/>
      <c r="K91" s="77"/>
      <c r="L91" s="77"/>
      <c r="M91" s="77"/>
      <c r="N91" s="77"/>
      <c r="O91" s="77"/>
      <c r="P91" s="77"/>
      <c r="Q91" s="77"/>
      <c r="R91" s="77"/>
      <c r="S91" s="77"/>
    </row>
    <row r="92" spans="2:19">
      <c r="B92" s="77"/>
      <c r="C92" s="77"/>
      <c r="D92" s="77"/>
      <c r="E92" s="77"/>
      <c r="F92" s="77"/>
      <c r="G92" s="77"/>
      <c r="H92" s="77"/>
      <c r="I92" s="77"/>
      <c r="J92" s="77"/>
      <c r="K92" s="77"/>
      <c r="L92" s="77"/>
      <c r="M92" s="77"/>
      <c r="N92" s="77"/>
      <c r="O92" s="77"/>
      <c r="P92" s="77"/>
      <c r="Q92" s="77"/>
      <c r="R92" s="77"/>
      <c r="S92" s="77"/>
    </row>
    <row r="93" spans="2:19">
      <c r="B93" s="77"/>
      <c r="C93" s="77"/>
      <c r="D93" s="77"/>
      <c r="E93" s="77"/>
      <c r="F93" s="77"/>
      <c r="G93" s="77"/>
      <c r="H93" s="77"/>
      <c r="I93" s="77"/>
      <c r="J93" s="77"/>
      <c r="K93" s="77"/>
      <c r="L93" s="77"/>
      <c r="M93" s="77"/>
      <c r="N93" s="77"/>
      <c r="O93" s="77"/>
      <c r="P93" s="77"/>
      <c r="Q93" s="77"/>
      <c r="R93" s="77"/>
      <c r="S93" s="77"/>
    </row>
    <row r="94" spans="2:19">
      <c r="B94" s="77"/>
      <c r="C94" s="77"/>
      <c r="D94" s="77"/>
      <c r="E94" s="77"/>
      <c r="F94" s="77"/>
      <c r="G94" s="77"/>
      <c r="H94" s="77"/>
      <c r="I94" s="77"/>
      <c r="J94" s="77"/>
      <c r="K94" s="77"/>
      <c r="L94" s="77"/>
      <c r="M94" s="77"/>
      <c r="N94" s="77"/>
      <c r="O94" s="77"/>
      <c r="P94" s="77"/>
      <c r="Q94" s="77"/>
      <c r="R94" s="77"/>
      <c r="S94" s="77"/>
    </row>
    <row r="95" spans="2:19">
      <c r="B95" s="77"/>
      <c r="C95" s="77"/>
      <c r="D95" s="77"/>
      <c r="E95" s="77"/>
      <c r="F95" s="77"/>
      <c r="G95" s="77"/>
      <c r="H95" s="77"/>
      <c r="I95" s="77"/>
      <c r="J95" s="77"/>
      <c r="K95" s="77"/>
      <c r="L95" s="77"/>
      <c r="M95" s="77"/>
      <c r="N95" s="77"/>
      <c r="O95" s="77"/>
      <c r="P95" s="77"/>
      <c r="Q95" s="77"/>
      <c r="R95" s="77"/>
      <c r="S95" s="77"/>
    </row>
    <row r="96" spans="2:19">
      <c r="B96" s="77"/>
      <c r="C96" s="77"/>
      <c r="D96" s="77"/>
      <c r="E96" s="77"/>
      <c r="F96" s="77"/>
      <c r="G96" s="77"/>
      <c r="H96" s="77"/>
      <c r="I96" s="77"/>
      <c r="J96" s="77"/>
      <c r="K96" s="77"/>
      <c r="L96" s="77"/>
      <c r="M96" s="77"/>
      <c r="N96" s="77"/>
      <c r="O96" s="77"/>
      <c r="P96" s="77"/>
      <c r="Q96" s="77"/>
      <c r="R96" s="77"/>
      <c r="S96" s="77"/>
    </row>
    <row r="97" spans="2:19">
      <c r="B97" s="77"/>
      <c r="C97" s="77"/>
      <c r="D97" s="77"/>
      <c r="E97" s="77"/>
      <c r="F97" s="77"/>
      <c r="G97" s="77"/>
      <c r="H97" s="77"/>
      <c r="I97" s="77"/>
      <c r="J97" s="77"/>
      <c r="K97" s="77"/>
      <c r="L97" s="77"/>
      <c r="M97" s="77"/>
      <c r="N97" s="77"/>
      <c r="O97" s="77"/>
      <c r="P97" s="77"/>
      <c r="Q97" s="77"/>
      <c r="R97" s="77"/>
      <c r="S97" s="77"/>
    </row>
    <row r="98" spans="2:19">
      <c r="B98" s="77"/>
      <c r="C98" s="77"/>
      <c r="D98" s="77"/>
      <c r="E98" s="77"/>
      <c r="F98" s="77"/>
      <c r="G98" s="77"/>
      <c r="H98" s="77"/>
      <c r="I98" s="77"/>
      <c r="J98" s="77"/>
      <c r="K98" s="77"/>
      <c r="L98" s="77"/>
      <c r="M98" s="77"/>
      <c r="N98" s="77"/>
      <c r="O98" s="77"/>
      <c r="P98" s="77"/>
      <c r="Q98" s="77"/>
      <c r="R98" s="77"/>
      <c r="S98" s="77"/>
    </row>
    <row r="99" spans="2:19">
      <c r="B99" s="77"/>
      <c r="C99" s="77"/>
      <c r="D99" s="77"/>
      <c r="E99" s="77"/>
      <c r="F99" s="77"/>
      <c r="G99" s="77"/>
      <c r="H99" s="77"/>
      <c r="I99" s="77"/>
      <c r="J99" s="77"/>
      <c r="K99" s="77"/>
      <c r="L99" s="77"/>
      <c r="M99" s="77"/>
      <c r="N99" s="77"/>
      <c r="O99" s="77"/>
      <c r="P99" s="77"/>
      <c r="Q99" s="77"/>
      <c r="R99" s="77"/>
      <c r="S99" s="77"/>
    </row>
    <row r="100" spans="2:19">
      <c r="B100" s="77"/>
      <c r="C100" s="77"/>
      <c r="D100" s="77"/>
      <c r="E100" s="77"/>
      <c r="F100" s="77"/>
      <c r="G100" s="77"/>
      <c r="H100" s="77"/>
      <c r="I100" s="77"/>
      <c r="J100" s="77"/>
      <c r="K100" s="77"/>
      <c r="L100" s="77"/>
      <c r="M100" s="77"/>
      <c r="N100" s="77"/>
      <c r="O100" s="77"/>
      <c r="P100" s="77"/>
      <c r="Q100" s="77"/>
      <c r="R100" s="77"/>
      <c r="S100" s="77"/>
    </row>
    <row r="101" spans="2:19">
      <c r="B101" s="77"/>
      <c r="C101" s="77"/>
      <c r="D101" s="77"/>
      <c r="E101" s="77"/>
      <c r="F101" s="77"/>
      <c r="G101" s="77"/>
      <c r="H101" s="77"/>
      <c r="I101" s="77"/>
      <c r="J101" s="77"/>
      <c r="K101" s="77"/>
      <c r="L101" s="77"/>
      <c r="M101" s="77"/>
      <c r="N101" s="77"/>
      <c r="O101" s="77"/>
      <c r="P101" s="77"/>
      <c r="Q101" s="77"/>
      <c r="R101" s="77"/>
      <c r="S101" s="77"/>
    </row>
    <row r="102" spans="2:19">
      <c r="B102" s="77"/>
      <c r="C102" s="77"/>
      <c r="D102" s="77"/>
      <c r="E102" s="77"/>
      <c r="F102" s="77"/>
      <c r="G102" s="77"/>
      <c r="H102" s="77"/>
      <c r="I102" s="77"/>
      <c r="J102" s="77"/>
      <c r="K102" s="77"/>
      <c r="L102" s="77"/>
      <c r="M102" s="77"/>
      <c r="N102" s="77"/>
      <c r="O102" s="77"/>
      <c r="P102" s="77"/>
      <c r="Q102" s="77"/>
      <c r="R102" s="77"/>
      <c r="S102" s="77"/>
    </row>
    <row r="103" spans="2:19">
      <c r="B103" s="77"/>
      <c r="C103" s="77"/>
      <c r="D103" s="77"/>
      <c r="E103" s="77"/>
      <c r="F103" s="77"/>
      <c r="G103" s="77"/>
      <c r="H103" s="77"/>
      <c r="I103" s="77"/>
      <c r="J103" s="77"/>
      <c r="K103" s="77"/>
      <c r="L103" s="77"/>
      <c r="M103" s="77"/>
      <c r="N103" s="77"/>
      <c r="O103" s="77"/>
      <c r="P103" s="77"/>
      <c r="Q103" s="77"/>
      <c r="R103" s="77"/>
      <c r="S103" s="77"/>
    </row>
    <row r="104" spans="2:19">
      <c r="B104" s="77"/>
      <c r="C104" s="77"/>
      <c r="D104" s="77"/>
      <c r="E104" s="77"/>
      <c r="F104" s="77"/>
      <c r="G104" s="77"/>
      <c r="H104" s="77"/>
      <c r="I104" s="77"/>
      <c r="J104" s="77"/>
      <c r="K104" s="77"/>
      <c r="L104" s="77"/>
      <c r="M104" s="77"/>
      <c r="N104" s="77"/>
      <c r="O104" s="77"/>
      <c r="P104" s="77"/>
      <c r="Q104" s="77"/>
      <c r="R104" s="77"/>
      <c r="S104" s="77"/>
    </row>
    <row r="105" spans="2:19">
      <c r="B105" s="77"/>
      <c r="C105" s="77"/>
      <c r="D105" s="77"/>
      <c r="E105" s="77"/>
      <c r="F105" s="77"/>
      <c r="G105" s="77"/>
      <c r="H105" s="77"/>
      <c r="I105" s="77"/>
      <c r="J105" s="77"/>
      <c r="K105" s="77"/>
      <c r="L105" s="77"/>
      <c r="M105" s="77"/>
      <c r="N105" s="77"/>
      <c r="O105" s="77"/>
      <c r="P105" s="77"/>
      <c r="Q105" s="77"/>
      <c r="R105" s="77"/>
      <c r="S105" s="77"/>
    </row>
    <row r="106" spans="2:19">
      <c r="B106" s="77"/>
      <c r="C106" s="77"/>
      <c r="D106" s="77"/>
      <c r="E106" s="77"/>
      <c r="F106" s="77"/>
      <c r="G106" s="77"/>
      <c r="H106" s="77"/>
      <c r="I106" s="77"/>
      <c r="J106" s="77"/>
      <c r="K106" s="77"/>
      <c r="L106" s="77"/>
      <c r="M106" s="77"/>
      <c r="N106" s="77"/>
      <c r="O106" s="77"/>
      <c r="P106" s="77"/>
      <c r="Q106" s="77"/>
      <c r="R106" s="77"/>
      <c r="S106" s="77"/>
    </row>
    <row r="107" spans="2:19">
      <c r="B107" s="77"/>
      <c r="C107" s="77"/>
      <c r="D107" s="77"/>
      <c r="E107" s="77"/>
      <c r="F107" s="77"/>
      <c r="G107" s="77"/>
      <c r="H107" s="77"/>
      <c r="I107" s="77"/>
      <c r="J107" s="77"/>
      <c r="K107" s="77"/>
      <c r="L107" s="77"/>
      <c r="M107" s="77"/>
      <c r="N107" s="77"/>
      <c r="O107" s="77"/>
      <c r="P107" s="77"/>
      <c r="Q107" s="77"/>
      <c r="R107" s="77"/>
      <c r="S107" s="77"/>
    </row>
    <row r="108" spans="2:19">
      <c r="B108" s="77"/>
      <c r="C108" s="77"/>
      <c r="D108" s="77"/>
      <c r="E108" s="77"/>
      <c r="F108" s="77"/>
      <c r="G108" s="77"/>
      <c r="H108" s="77"/>
      <c r="I108" s="77"/>
      <c r="J108" s="77"/>
      <c r="K108" s="77"/>
      <c r="L108" s="77"/>
      <c r="M108" s="77"/>
      <c r="N108" s="77"/>
      <c r="O108" s="77"/>
      <c r="P108" s="77"/>
      <c r="Q108" s="77"/>
      <c r="R108" s="77"/>
      <c r="S108" s="77"/>
    </row>
    <row r="109" spans="2:19">
      <c r="B109" s="77"/>
      <c r="C109" s="77"/>
      <c r="D109" s="77"/>
      <c r="E109" s="77"/>
      <c r="F109" s="77"/>
      <c r="G109" s="77"/>
      <c r="H109" s="77"/>
      <c r="I109" s="77"/>
      <c r="J109" s="77"/>
      <c r="K109" s="77"/>
      <c r="L109" s="77"/>
      <c r="M109" s="77"/>
      <c r="N109" s="77"/>
      <c r="O109" s="77"/>
      <c r="P109" s="77"/>
      <c r="Q109" s="77"/>
      <c r="R109" s="77"/>
      <c r="S109" s="77"/>
    </row>
    <row r="110" spans="2:19">
      <c r="B110" s="77"/>
      <c r="C110" s="77"/>
      <c r="D110" s="77"/>
      <c r="E110" s="77"/>
      <c r="F110" s="77"/>
      <c r="G110" s="77"/>
      <c r="H110" s="77"/>
      <c r="I110" s="77"/>
      <c r="J110" s="77"/>
      <c r="K110" s="77"/>
      <c r="L110" s="77"/>
      <c r="M110" s="77"/>
      <c r="N110" s="77"/>
      <c r="O110" s="77"/>
      <c r="P110" s="77"/>
      <c r="Q110" s="77"/>
      <c r="R110" s="77"/>
      <c r="S110" s="77"/>
    </row>
    <row r="111" spans="2:19">
      <c r="B111" s="77"/>
      <c r="C111" s="77"/>
      <c r="D111" s="77"/>
      <c r="E111" s="77"/>
      <c r="F111" s="77"/>
      <c r="G111" s="77"/>
      <c r="H111" s="77"/>
      <c r="I111" s="77"/>
      <c r="J111" s="77"/>
      <c r="K111" s="77"/>
      <c r="L111" s="77"/>
      <c r="M111" s="77"/>
      <c r="N111" s="77"/>
      <c r="O111" s="77"/>
      <c r="P111" s="77"/>
      <c r="Q111" s="77"/>
      <c r="R111" s="77"/>
      <c r="S111" s="77"/>
    </row>
    <row r="112" spans="2:19">
      <c r="B112" s="77"/>
      <c r="C112" s="77"/>
      <c r="D112" s="77"/>
      <c r="E112" s="77"/>
      <c r="F112" s="77"/>
      <c r="G112" s="77"/>
      <c r="H112" s="77"/>
      <c r="I112" s="77"/>
      <c r="J112" s="77"/>
      <c r="K112" s="77"/>
      <c r="L112" s="77"/>
      <c r="M112" s="77"/>
      <c r="N112" s="77"/>
      <c r="O112" s="77"/>
      <c r="P112" s="77"/>
      <c r="Q112" s="77"/>
      <c r="R112" s="77"/>
      <c r="S112" s="77"/>
    </row>
    <row r="113" spans="2:19">
      <c r="B113" s="77"/>
      <c r="C113" s="77"/>
      <c r="D113" s="77"/>
      <c r="E113" s="77"/>
      <c r="F113" s="77"/>
      <c r="G113" s="77"/>
      <c r="H113" s="77"/>
      <c r="I113" s="77"/>
      <c r="J113" s="77"/>
      <c r="K113" s="77"/>
      <c r="L113" s="77"/>
      <c r="M113" s="77"/>
      <c r="N113" s="77"/>
      <c r="O113" s="77"/>
      <c r="P113" s="77"/>
      <c r="Q113" s="77"/>
      <c r="R113" s="77"/>
      <c r="S113" s="77"/>
    </row>
    <row r="114" spans="2:19">
      <c r="B114" s="77"/>
      <c r="C114" s="77"/>
      <c r="D114" s="77"/>
      <c r="E114" s="77"/>
      <c r="F114" s="77"/>
      <c r="G114" s="77"/>
      <c r="H114" s="77"/>
      <c r="I114" s="77"/>
      <c r="J114" s="77"/>
      <c r="K114" s="77"/>
      <c r="L114" s="77"/>
      <c r="M114" s="77"/>
      <c r="N114" s="77"/>
      <c r="O114" s="77"/>
      <c r="P114" s="77"/>
      <c r="Q114" s="77"/>
      <c r="R114" s="77"/>
      <c r="S114" s="77"/>
    </row>
    <row r="115" spans="2:19">
      <c r="B115" s="77"/>
      <c r="C115" s="77"/>
      <c r="D115" s="77"/>
      <c r="E115" s="77"/>
      <c r="F115" s="77"/>
      <c r="G115" s="77"/>
      <c r="H115" s="77"/>
      <c r="I115" s="77"/>
      <c r="J115" s="77"/>
      <c r="K115" s="77"/>
      <c r="L115" s="77"/>
      <c r="M115" s="77"/>
      <c r="N115" s="77"/>
      <c r="O115" s="77"/>
      <c r="P115" s="77"/>
      <c r="Q115" s="77"/>
      <c r="R115" s="77"/>
      <c r="S115" s="77"/>
    </row>
    <row r="116" spans="2:19">
      <c r="B116" s="77"/>
      <c r="C116" s="77"/>
      <c r="D116" s="77"/>
      <c r="E116" s="77"/>
      <c r="F116" s="77"/>
      <c r="G116" s="77"/>
      <c r="H116" s="77"/>
      <c r="I116" s="77"/>
      <c r="J116" s="77"/>
      <c r="K116" s="77"/>
      <c r="L116" s="77"/>
      <c r="M116" s="77"/>
      <c r="N116" s="77"/>
      <c r="O116" s="77"/>
      <c r="P116" s="77"/>
      <c r="Q116" s="77"/>
      <c r="R116" s="77"/>
      <c r="S116" s="77"/>
    </row>
    <row r="117" spans="2:19">
      <c r="B117" s="77"/>
      <c r="C117" s="77"/>
      <c r="D117" s="77"/>
      <c r="E117" s="77"/>
      <c r="F117" s="77"/>
      <c r="G117" s="77"/>
      <c r="H117" s="77"/>
      <c r="I117" s="77"/>
      <c r="J117" s="77"/>
      <c r="K117" s="77"/>
      <c r="L117" s="77"/>
      <c r="M117" s="77"/>
      <c r="N117" s="77"/>
      <c r="O117" s="77"/>
      <c r="P117" s="77"/>
      <c r="Q117" s="77"/>
      <c r="R117" s="77"/>
      <c r="S117" s="77"/>
    </row>
    <row r="118" spans="2:19">
      <c r="B118" s="77"/>
      <c r="C118" s="77"/>
      <c r="D118" s="77"/>
      <c r="E118" s="77"/>
      <c r="F118" s="77"/>
      <c r="G118" s="77"/>
      <c r="H118" s="77"/>
      <c r="I118" s="77"/>
      <c r="J118" s="77"/>
      <c r="K118" s="77"/>
      <c r="L118" s="77"/>
      <c r="M118" s="77"/>
      <c r="N118" s="77"/>
      <c r="O118" s="77"/>
      <c r="P118" s="77"/>
      <c r="Q118" s="77"/>
      <c r="R118" s="77"/>
      <c r="S118" s="77"/>
    </row>
    <row r="119" spans="2:19">
      <c r="B119" s="77"/>
      <c r="C119" s="77"/>
      <c r="D119" s="77"/>
      <c r="E119" s="77"/>
      <c r="F119" s="77"/>
      <c r="G119" s="77"/>
      <c r="H119" s="77"/>
      <c r="I119" s="77"/>
      <c r="J119" s="77"/>
      <c r="K119" s="77"/>
      <c r="L119" s="77"/>
      <c r="M119" s="77"/>
      <c r="N119" s="77"/>
      <c r="O119" s="77"/>
      <c r="P119" s="77"/>
      <c r="Q119" s="77"/>
      <c r="R119" s="77"/>
      <c r="S119" s="77"/>
    </row>
    <row r="120" spans="2:19">
      <c r="B120" s="77"/>
      <c r="C120" s="77"/>
      <c r="D120" s="77"/>
      <c r="E120" s="77"/>
      <c r="F120" s="77"/>
      <c r="G120" s="77"/>
      <c r="H120" s="77"/>
      <c r="I120" s="77"/>
      <c r="J120" s="77"/>
      <c r="K120" s="77"/>
      <c r="L120" s="77"/>
      <c r="M120" s="77"/>
      <c r="N120" s="77"/>
      <c r="O120" s="77"/>
      <c r="P120" s="77"/>
      <c r="Q120" s="77"/>
      <c r="R120" s="77"/>
      <c r="S120" s="77"/>
    </row>
    <row r="121" spans="2:19">
      <c r="B121" s="77"/>
      <c r="C121" s="77"/>
      <c r="D121" s="77"/>
      <c r="E121" s="77"/>
      <c r="F121" s="77"/>
      <c r="G121" s="77"/>
      <c r="H121" s="77"/>
      <c r="I121" s="77"/>
      <c r="J121" s="77"/>
      <c r="K121" s="77"/>
      <c r="L121" s="77"/>
      <c r="M121" s="77"/>
      <c r="N121" s="77"/>
      <c r="O121" s="77"/>
      <c r="P121" s="77"/>
      <c r="Q121" s="77"/>
      <c r="R121" s="77"/>
      <c r="S121" s="77"/>
    </row>
    <row r="122" spans="2:19">
      <c r="B122" s="77"/>
      <c r="C122" s="77"/>
      <c r="D122" s="77"/>
      <c r="E122" s="77"/>
      <c r="F122" s="77"/>
      <c r="G122" s="77"/>
      <c r="H122" s="77"/>
      <c r="I122" s="77"/>
      <c r="J122" s="77"/>
      <c r="K122" s="77"/>
      <c r="L122" s="77"/>
      <c r="M122" s="77"/>
      <c r="N122" s="77"/>
      <c r="O122" s="77"/>
      <c r="P122" s="77"/>
      <c r="Q122" s="77"/>
      <c r="R122" s="77"/>
      <c r="S122" s="77"/>
    </row>
    <row r="123" spans="2:19">
      <c r="B123" s="77"/>
      <c r="C123" s="77"/>
      <c r="D123" s="77"/>
      <c r="E123" s="77"/>
      <c r="F123" s="77"/>
      <c r="G123" s="77"/>
      <c r="H123" s="77"/>
      <c r="I123" s="77"/>
      <c r="J123" s="77"/>
      <c r="K123" s="77"/>
      <c r="L123" s="77"/>
      <c r="M123" s="77"/>
      <c r="N123" s="77"/>
      <c r="O123" s="77"/>
      <c r="P123" s="77"/>
      <c r="Q123" s="77"/>
      <c r="R123" s="77"/>
      <c r="S123" s="77"/>
    </row>
    <row r="124" spans="2:19">
      <c r="B124" s="77"/>
      <c r="C124" s="77"/>
      <c r="D124" s="77"/>
      <c r="E124" s="77"/>
      <c r="F124" s="77"/>
      <c r="G124" s="77"/>
      <c r="H124" s="77"/>
      <c r="I124" s="77"/>
      <c r="J124" s="77"/>
      <c r="K124" s="77"/>
      <c r="L124" s="77"/>
      <c r="M124" s="77"/>
      <c r="N124" s="77"/>
      <c r="O124" s="77"/>
      <c r="P124" s="77"/>
      <c r="Q124" s="77"/>
      <c r="R124" s="77"/>
      <c r="S124" s="77"/>
    </row>
    <row r="125" spans="2:19">
      <c r="B125" s="77"/>
      <c r="C125" s="77"/>
      <c r="D125" s="77"/>
      <c r="E125" s="77"/>
      <c r="F125" s="77"/>
      <c r="G125" s="77"/>
      <c r="H125" s="77"/>
      <c r="I125" s="77"/>
      <c r="J125" s="77"/>
      <c r="K125" s="77"/>
      <c r="L125" s="77"/>
      <c r="M125" s="77"/>
      <c r="N125" s="77"/>
      <c r="O125" s="77"/>
      <c r="P125" s="77"/>
      <c r="Q125" s="77"/>
      <c r="R125" s="77"/>
      <c r="S125" s="77"/>
    </row>
    <row r="126" spans="2:19">
      <c r="B126" s="77"/>
      <c r="C126" s="77"/>
      <c r="D126" s="77"/>
      <c r="E126" s="77"/>
      <c r="F126" s="77"/>
      <c r="G126" s="77"/>
      <c r="H126" s="77"/>
      <c r="I126" s="77"/>
      <c r="J126" s="77"/>
      <c r="K126" s="77"/>
      <c r="L126" s="77"/>
      <c r="M126" s="77"/>
      <c r="N126" s="77"/>
      <c r="O126" s="77"/>
      <c r="P126" s="77"/>
      <c r="Q126" s="77"/>
      <c r="R126" s="77"/>
      <c r="S126" s="77"/>
    </row>
    <row r="127" spans="2:19">
      <c r="B127" s="77"/>
      <c r="C127" s="77"/>
      <c r="D127" s="77"/>
      <c r="E127" s="77"/>
      <c r="F127" s="77"/>
      <c r="G127" s="77"/>
      <c r="H127" s="77"/>
      <c r="I127" s="77"/>
      <c r="J127" s="77"/>
      <c r="K127" s="77"/>
      <c r="L127" s="77"/>
      <c r="M127" s="77"/>
      <c r="N127" s="77"/>
      <c r="O127" s="77"/>
      <c r="P127" s="77"/>
      <c r="Q127" s="77"/>
      <c r="R127" s="77"/>
      <c r="S127" s="77"/>
    </row>
    <row r="128" spans="2:19">
      <c r="B128" s="77"/>
      <c r="C128" s="77"/>
      <c r="D128" s="77"/>
      <c r="E128" s="77"/>
      <c r="F128" s="77"/>
      <c r="G128" s="77"/>
      <c r="H128" s="77"/>
      <c r="I128" s="77"/>
      <c r="J128" s="77"/>
      <c r="K128" s="77"/>
      <c r="L128" s="77"/>
      <c r="M128" s="77"/>
      <c r="N128" s="77"/>
      <c r="O128" s="77"/>
      <c r="P128" s="77"/>
      <c r="Q128" s="77"/>
      <c r="R128" s="77"/>
      <c r="S128" s="77"/>
    </row>
    <row r="129" spans="2:19">
      <c r="B129" s="77"/>
      <c r="C129" s="77"/>
      <c r="D129" s="77"/>
      <c r="E129" s="77"/>
      <c r="F129" s="77"/>
      <c r="G129" s="77"/>
      <c r="H129" s="77"/>
      <c r="I129" s="77"/>
      <c r="J129" s="77"/>
      <c r="K129" s="77"/>
      <c r="L129" s="77"/>
      <c r="M129" s="77"/>
      <c r="N129" s="77"/>
      <c r="O129" s="77"/>
      <c r="P129" s="77"/>
      <c r="Q129" s="77"/>
      <c r="R129" s="77"/>
      <c r="S129" s="77"/>
    </row>
    <row r="130" spans="2:19">
      <c r="B130" s="77"/>
      <c r="C130" s="77"/>
      <c r="D130" s="77"/>
      <c r="E130" s="77"/>
      <c r="F130" s="77"/>
      <c r="G130" s="77"/>
      <c r="H130" s="77"/>
      <c r="I130" s="77"/>
      <c r="J130" s="77"/>
      <c r="K130" s="77"/>
      <c r="L130" s="77"/>
      <c r="M130" s="77"/>
      <c r="N130" s="77"/>
      <c r="O130" s="77"/>
      <c r="P130" s="77"/>
      <c r="Q130" s="77"/>
      <c r="R130" s="77"/>
      <c r="S130" s="77"/>
    </row>
    <row r="131" spans="2:19">
      <c r="B131" s="77"/>
      <c r="C131" s="77"/>
      <c r="D131" s="77"/>
      <c r="E131" s="77"/>
      <c r="F131" s="77"/>
      <c r="G131" s="77"/>
      <c r="H131" s="77"/>
      <c r="I131" s="77"/>
      <c r="J131" s="77"/>
      <c r="K131" s="77"/>
      <c r="L131" s="77"/>
      <c r="M131" s="77"/>
      <c r="N131" s="77"/>
      <c r="O131" s="77"/>
      <c r="P131" s="77"/>
      <c r="Q131" s="77"/>
      <c r="R131" s="77"/>
      <c r="S131" s="77"/>
    </row>
    <row r="132" spans="2:19">
      <c r="B132" s="77"/>
      <c r="C132" s="77"/>
      <c r="D132" s="77"/>
      <c r="E132" s="77"/>
      <c r="F132" s="77"/>
      <c r="G132" s="77"/>
      <c r="H132" s="77"/>
      <c r="I132" s="77"/>
      <c r="J132" s="77"/>
      <c r="K132" s="77"/>
      <c r="L132" s="77"/>
      <c r="M132" s="77"/>
      <c r="N132" s="77"/>
      <c r="O132" s="77"/>
      <c r="P132" s="77"/>
      <c r="Q132" s="77"/>
      <c r="R132" s="77"/>
      <c r="S132" s="77"/>
    </row>
    <row r="133" spans="2:19">
      <c r="B133" s="77"/>
      <c r="C133" s="77"/>
      <c r="D133" s="77"/>
      <c r="E133" s="77"/>
      <c r="F133" s="77"/>
      <c r="G133" s="77"/>
      <c r="H133" s="77"/>
      <c r="I133" s="77"/>
      <c r="J133" s="77"/>
      <c r="K133" s="77"/>
      <c r="L133" s="77"/>
      <c r="M133" s="77"/>
      <c r="N133" s="77"/>
      <c r="O133" s="77"/>
      <c r="P133" s="77"/>
      <c r="Q133" s="77"/>
      <c r="R133" s="77"/>
      <c r="S133" s="77"/>
    </row>
    <row r="134" spans="2:19">
      <c r="B134" s="77"/>
      <c r="C134" s="77"/>
      <c r="D134" s="77"/>
      <c r="E134" s="77"/>
      <c r="F134" s="77"/>
      <c r="G134" s="77"/>
      <c r="H134" s="77"/>
      <c r="I134" s="77"/>
      <c r="J134" s="77"/>
      <c r="K134" s="77"/>
      <c r="L134" s="77"/>
      <c r="M134" s="77"/>
      <c r="N134" s="77"/>
      <c r="O134" s="77"/>
      <c r="P134" s="77"/>
      <c r="Q134" s="77"/>
      <c r="R134" s="77"/>
      <c r="S134" s="77"/>
    </row>
    <row r="135" spans="2:19">
      <c r="C135" s="1"/>
      <c r="D135" s="1"/>
      <c r="E135" s="1"/>
    </row>
    <row r="136" spans="2:19">
      <c r="C136" s="1"/>
      <c r="D136" s="1"/>
      <c r="E136" s="1"/>
    </row>
    <row r="137" spans="2:19">
      <c r="C137" s="1"/>
      <c r="D137" s="1"/>
      <c r="E137" s="1"/>
    </row>
    <row r="138" spans="2:19">
      <c r="C138" s="1"/>
      <c r="D138" s="1"/>
      <c r="E138" s="1"/>
    </row>
    <row r="139" spans="2:19">
      <c r="C139" s="1"/>
      <c r="D139" s="1"/>
      <c r="E139" s="1"/>
    </row>
    <row r="140" spans="2:19">
      <c r="C140" s="1"/>
      <c r="D140" s="1"/>
      <c r="E140" s="1"/>
    </row>
    <row r="141" spans="2:19">
      <c r="C141" s="1"/>
      <c r="D141" s="1"/>
      <c r="E141" s="1"/>
    </row>
    <row r="142" spans="2:19">
      <c r="C142" s="1"/>
      <c r="D142" s="1"/>
      <c r="E142" s="1"/>
    </row>
    <row r="143" spans="2:19">
      <c r="C143" s="1"/>
      <c r="D143" s="1"/>
      <c r="E143" s="1"/>
    </row>
    <row r="144" spans="2:19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7" spans="2:5">
      <c r="B537" s="43"/>
    </row>
    <row r="538" spans="2:5">
      <c r="B538" s="43"/>
    </row>
    <row r="539" spans="2:5">
      <c r="B539" s="3"/>
    </row>
  </sheetData>
  <sheetProtection sheet="1" objects="1" scenarios="1"/>
  <mergeCells count="2">
    <mergeCell ref="B6:S6"/>
    <mergeCell ref="B7:S7"/>
  </mergeCells>
  <phoneticPr fontId="5" type="noConversion"/>
  <conditionalFormatting sqref="B42:B134 B12:B37">
    <cfRule type="cellIs" dxfId="139" priority="1" operator="equal">
      <formula>"NR3"</formula>
    </cfRule>
  </conditionalFormatting>
  <dataValidations count="1">
    <dataValidation allowBlank="1" showInputMessage="1" showErrorMessage="1" sqref="D35:XFD1048576 D31:AF34 AH31:XFD34 D1:XFD30 A1:B1048576 C5:C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B1:CT404"/>
  <sheetViews>
    <sheetView rightToLeft="1" workbookViewId="0">
      <selection activeCell="E17" sqref="E17"/>
    </sheetView>
  </sheetViews>
  <sheetFormatPr defaultColWidth="9.140625" defaultRowHeight="18"/>
  <cols>
    <col min="1" max="1" width="6.28515625" style="1" customWidth="1"/>
    <col min="2" max="2" width="36.140625" style="2" bestFit="1" customWidth="1"/>
    <col min="3" max="3" width="41.85546875" style="2" bestFit="1" customWidth="1"/>
    <col min="4" max="4" width="5.7109375" style="2" bestFit="1" customWidth="1"/>
    <col min="5" max="5" width="11.28515625" style="2" bestFit="1" customWidth="1"/>
    <col min="6" max="6" width="8.5703125" style="1" customWidth="1"/>
    <col min="7" max="7" width="12" style="1" bestFit="1" customWidth="1"/>
    <col min="8" max="8" width="7.28515625" style="1" bestFit="1" customWidth="1"/>
    <col min="9" max="9" width="9" style="1" bestFit="1" customWidth="1"/>
    <col min="10" max="10" width="8" style="1" bestFit="1" customWidth="1"/>
    <col min="11" max="11" width="6.85546875" style="1" bestFit="1" customWidth="1"/>
    <col min="12" max="12" width="9.140625" style="1" bestFit="1" customWidth="1"/>
    <col min="13" max="13" width="10.42578125" style="1" bestFit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56" t="s">
        <v>182</v>
      </c>
      <c r="C1" s="76" t="s" vm="1">
        <v>250</v>
      </c>
    </row>
    <row r="2" spans="2:98">
      <c r="B2" s="56" t="s">
        <v>181</v>
      </c>
      <c r="C2" s="76" t="s">
        <v>251</v>
      </c>
    </row>
    <row r="3" spans="2:98">
      <c r="B3" s="56" t="s">
        <v>183</v>
      </c>
      <c r="C3" s="76" t="s">
        <v>252</v>
      </c>
    </row>
    <row r="4" spans="2:98">
      <c r="B4" s="56" t="s">
        <v>184</v>
      </c>
      <c r="C4" s="76">
        <v>8602</v>
      </c>
    </row>
    <row r="6" spans="2:98" ht="26.25" customHeight="1">
      <c r="B6" s="184" t="s">
        <v>213</v>
      </c>
      <c r="C6" s="185"/>
      <c r="D6" s="185"/>
      <c r="E6" s="185"/>
      <c r="F6" s="185"/>
      <c r="G6" s="185"/>
      <c r="H6" s="185"/>
      <c r="I6" s="185"/>
      <c r="J6" s="185"/>
      <c r="K6" s="185"/>
      <c r="L6" s="185"/>
      <c r="M6" s="186"/>
    </row>
    <row r="7" spans="2:98" ht="26.25" customHeight="1">
      <c r="B7" s="184" t="s">
        <v>92</v>
      </c>
      <c r="C7" s="185"/>
      <c r="D7" s="185"/>
      <c r="E7" s="185"/>
      <c r="F7" s="185"/>
      <c r="G7" s="185"/>
      <c r="H7" s="185"/>
      <c r="I7" s="185"/>
      <c r="J7" s="185"/>
      <c r="K7" s="185"/>
      <c r="L7" s="185"/>
      <c r="M7" s="186"/>
    </row>
    <row r="8" spans="2:98" s="3" customFormat="1" ht="63">
      <c r="B8" s="22" t="s">
        <v>119</v>
      </c>
      <c r="C8" s="30" t="s">
        <v>46</v>
      </c>
      <c r="D8" s="30" t="s">
        <v>121</v>
      </c>
      <c r="E8" s="30" t="s">
        <v>120</v>
      </c>
      <c r="F8" s="30" t="s">
        <v>64</v>
      </c>
      <c r="G8" s="30" t="s">
        <v>104</v>
      </c>
      <c r="H8" s="30" t="s">
        <v>236</v>
      </c>
      <c r="I8" s="30" t="s">
        <v>235</v>
      </c>
      <c r="J8" s="30" t="s">
        <v>113</v>
      </c>
      <c r="K8" s="30" t="s">
        <v>59</v>
      </c>
      <c r="L8" s="30" t="s">
        <v>185</v>
      </c>
      <c r="M8" s="31" t="s">
        <v>187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5"/>
      <c r="C9" s="32"/>
      <c r="D9" s="16"/>
      <c r="E9" s="16"/>
      <c r="F9" s="32"/>
      <c r="G9" s="32"/>
      <c r="H9" s="32" t="s">
        <v>245</v>
      </c>
      <c r="I9" s="32"/>
      <c r="J9" s="32" t="s">
        <v>239</v>
      </c>
      <c r="K9" s="32" t="s">
        <v>20</v>
      </c>
      <c r="L9" s="32" t="s">
        <v>20</v>
      </c>
      <c r="M9" s="33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20" t="s">
        <v>10</v>
      </c>
      <c r="M10" s="20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130" customFormat="1" ht="18" customHeight="1">
      <c r="B11" s="112" t="s">
        <v>30</v>
      </c>
      <c r="C11" s="113"/>
      <c r="D11" s="113"/>
      <c r="E11" s="113"/>
      <c r="F11" s="113"/>
      <c r="G11" s="113"/>
      <c r="H11" s="114"/>
      <c r="I11" s="114"/>
      <c r="J11" s="114">
        <v>7.0862700000000007</v>
      </c>
      <c r="K11" s="113"/>
      <c r="L11" s="115">
        <f>J11/$J$11</f>
        <v>1</v>
      </c>
      <c r="M11" s="115">
        <f>J11/'סכום נכסי הקרן'!$C$42</f>
        <v>8.2659864582813162E-5</v>
      </c>
      <c r="N11" s="127"/>
      <c r="O11" s="127"/>
      <c r="P11" s="127"/>
      <c r="Q11" s="127"/>
      <c r="R11" s="127"/>
      <c r="S11" s="127"/>
      <c r="T11" s="127"/>
      <c r="U11" s="127"/>
      <c r="V11" s="127"/>
      <c r="W11" s="127"/>
      <c r="X11" s="127"/>
      <c r="Y11" s="127"/>
      <c r="Z11" s="127"/>
      <c r="AA11" s="127"/>
      <c r="AB11" s="127"/>
      <c r="AC11" s="127"/>
      <c r="AD11" s="127"/>
      <c r="AE11" s="127"/>
      <c r="AF11" s="127"/>
      <c r="AG11" s="127"/>
      <c r="AH11" s="127"/>
      <c r="AI11" s="127"/>
      <c r="AJ11" s="127"/>
      <c r="AK11" s="127"/>
      <c r="AL11" s="127"/>
      <c r="AM11" s="127"/>
      <c r="AN11" s="127"/>
      <c r="AO11" s="127"/>
      <c r="AP11" s="127"/>
      <c r="AQ11" s="127"/>
      <c r="AR11" s="127"/>
      <c r="AS11" s="127"/>
      <c r="AT11" s="127"/>
      <c r="AU11" s="127"/>
      <c r="AV11" s="127"/>
      <c r="AW11" s="127"/>
      <c r="AX11" s="127"/>
      <c r="AY11" s="127"/>
      <c r="AZ11" s="127"/>
      <c r="BA11" s="127"/>
      <c r="BB11" s="127"/>
      <c r="BC11" s="127"/>
      <c r="BD11" s="127"/>
      <c r="BE11" s="127"/>
      <c r="BF11" s="127"/>
      <c r="BG11" s="127"/>
      <c r="BH11" s="127"/>
      <c r="BI11" s="127"/>
      <c r="BJ11" s="127"/>
      <c r="BK11" s="127"/>
      <c r="BL11" s="127"/>
      <c r="BM11" s="127"/>
      <c r="BN11" s="127"/>
      <c r="BO11" s="127"/>
      <c r="BP11" s="127"/>
      <c r="BQ11" s="127"/>
      <c r="BR11" s="127"/>
      <c r="BS11" s="127"/>
      <c r="BT11" s="127"/>
      <c r="BU11" s="127"/>
      <c r="BV11" s="127"/>
      <c r="BW11" s="127"/>
      <c r="BX11" s="127"/>
      <c r="BY11" s="127"/>
      <c r="CT11" s="127"/>
    </row>
    <row r="12" spans="2:98" s="127" customFormat="1" ht="17.25" customHeight="1">
      <c r="B12" s="112" t="s">
        <v>233</v>
      </c>
      <c r="C12" s="113"/>
      <c r="D12" s="113"/>
      <c r="E12" s="113"/>
      <c r="F12" s="113"/>
      <c r="G12" s="113"/>
      <c r="H12" s="114"/>
      <c r="I12" s="114"/>
      <c r="J12" s="114">
        <v>7.0862700000000007</v>
      </c>
      <c r="K12" s="113"/>
      <c r="L12" s="115">
        <f t="shared" ref="L12:L13" si="0">J12/$J$11</f>
        <v>1</v>
      </c>
      <c r="M12" s="115">
        <f>J12/'סכום נכסי הקרן'!$C$42</f>
        <v>8.2659864582813162E-5</v>
      </c>
    </row>
    <row r="13" spans="2:98" s="127" customFormat="1">
      <c r="B13" s="112" t="s">
        <v>233</v>
      </c>
      <c r="C13" s="113"/>
      <c r="D13" s="113"/>
      <c r="E13" s="113"/>
      <c r="F13" s="113"/>
      <c r="G13" s="113"/>
      <c r="H13" s="114"/>
      <c r="I13" s="114"/>
      <c r="J13" s="114">
        <v>7.0862700000000007</v>
      </c>
      <c r="K13" s="113"/>
      <c r="L13" s="115">
        <f t="shared" si="0"/>
        <v>1</v>
      </c>
      <c r="M13" s="115">
        <f>J13/'סכום נכסי הקרן'!$C$42</f>
        <v>8.2659864582813162E-5</v>
      </c>
    </row>
    <row r="14" spans="2:98" s="127" customFormat="1">
      <c r="B14" s="110" t="s">
        <v>1143</v>
      </c>
      <c r="C14" s="78" t="s">
        <v>1144</v>
      </c>
      <c r="D14" s="89" t="s">
        <v>28</v>
      </c>
      <c r="E14" s="78" t="s">
        <v>1136</v>
      </c>
      <c r="F14" s="89" t="s">
        <v>348</v>
      </c>
      <c r="G14" s="89" t="s">
        <v>166</v>
      </c>
      <c r="H14" s="83">
        <v>154.58000000000001</v>
      </c>
      <c r="I14" s="83">
        <v>1311.0867000000001</v>
      </c>
      <c r="J14" s="83">
        <v>7.0852700000000004</v>
      </c>
      <c r="K14" s="84">
        <v>1.5765225526109993E-5</v>
      </c>
      <c r="L14" s="84">
        <v>1</v>
      </c>
      <c r="M14" s="84">
        <f>J14/'סכום נכסי הקרן'!$C$42</f>
        <v>8.2648199790957526E-5</v>
      </c>
    </row>
    <row r="15" spans="2:98" s="127" customFormat="1">
      <c r="B15" s="81"/>
      <c r="C15" s="78"/>
      <c r="D15" s="78"/>
      <c r="E15" s="78"/>
      <c r="F15" s="78"/>
      <c r="G15" s="78"/>
      <c r="H15" s="83"/>
      <c r="I15" s="83"/>
      <c r="J15" s="78"/>
      <c r="K15" s="78"/>
      <c r="L15" s="84"/>
      <c r="M15" s="78"/>
    </row>
    <row r="16" spans="2:98" s="127" customFormat="1">
      <c r="B16" s="77"/>
      <c r="C16" s="77"/>
      <c r="D16" s="77"/>
      <c r="E16" s="77"/>
      <c r="F16" s="77"/>
      <c r="G16" s="77"/>
      <c r="H16" s="77"/>
      <c r="I16" s="77"/>
      <c r="J16" s="77"/>
      <c r="K16" s="77"/>
      <c r="L16" s="77"/>
      <c r="M16" s="77"/>
    </row>
    <row r="17" spans="2:13" s="127" customFormat="1">
      <c r="B17" s="77"/>
      <c r="C17" s="77"/>
      <c r="D17" s="77"/>
      <c r="E17" s="77"/>
      <c r="F17" s="77"/>
      <c r="G17" s="77"/>
      <c r="H17" s="77"/>
      <c r="I17" s="77"/>
      <c r="J17" s="77"/>
      <c r="K17" s="77"/>
      <c r="L17" s="77"/>
      <c r="M17" s="77"/>
    </row>
    <row r="18" spans="2:13">
      <c r="B18" s="91" t="s">
        <v>249</v>
      </c>
      <c r="C18" s="77"/>
      <c r="D18" s="77"/>
      <c r="E18" s="77"/>
      <c r="F18" s="77"/>
      <c r="G18" s="77"/>
      <c r="H18" s="77"/>
      <c r="I18" s="77"/>
      <c r="J18" s="77"/>
      <c r="K18" s="77"/>
      <c r="L18" s="77"/>
      <c r="M18" s="77"/>
    </row>
    <row r="19" spans="2:13">
      <c r="B19" s="91" t="s">
        <v>115</v>
      </c>
      <c r="C19" s="77"/>
      <c r="D19" s="77"/>
      <c r="E19" s="77"/>
      <c r="F19" s="77"/>
      <c r="G19" s="77"/>
      <c r="H19" s="77"/>
      <c r="I19" s="77"/>
      <c r="J19" s="77"/>
      <c r="K19" s="77"/>
      <c r="L19" s="77"/>
      <c r="M19" s="77"/>
    </row>
    <row r="20" spans="2:13">
      <c r="B20" s="91" t="s">
        <v>234</v>
      </c>
      <c r="C20" s="77"/>
      <c r="D20" s="77"/>
      <c r="E20" s="77"/>
      <c r="F20" s="77"/>
      <c r="G20" s="77"/>
      <c r="H20" s="77"/>
      <c r="I20" s="77"/>
      <c r="J20" s="77"/>
      <c r="K20" s="77"/>
      <c r="L20" s="77"/>
      <c r="M20" s="77"/>
    </row>
    <row r="21" spans="2:13">
      <c r="B21" s="91" t="s">
        <v>244</v>
      </c>
      <c r="C21" s="77"/>
      <c r="D21" s="77"/>
      <c r="E21" s="77"/>
      <c r="F21" s="77"/>
      <c r="G21" s="77"/>
      <c r="H21" s="77"/>
      <c r="I21" s="77"/>
      <c r="J21" s="77"/>
      <c r="K21" s="77"/>
      <c r="L21" s="77"/>
      <c r="M21" s="77"/>
    </row>
    <row r="22" spans="2:13">
      <c r="B22" s="77"/>
      <c r="C22" s="77"/>
      <c r="D22" s="77"/>
      <c r="E22" s="77"/>
      <c r="F22" s="77"/>
      <c r="G22" s="77"/>
      <c r="H22" s="77"/>
      <c r="I22" s="77"/>
      <c r="J22" s="77"/>
      <c r="K22" s="77"/>
      <c r="L22" s="77"/>
      <c r="M22" s="77"/>
    </row>
    <row r="23" spans="2:13">
      <c r="B23" s="77"/>
      <c r="C23" s="77"/>
      <c r="D23" s="77"/>
      <c r="E23" s="77"/>
      <c r="F23" s="77"/>
      <c r="G23" s="77"/>
      <c r="H23" s="77"/>
      <c r="I23" s="77"/>
      <c r="J23" s="77"/>
      <c r="K23" s="77"/>
      <c r="L23" s="77"/>
      <c r="M23" s="77"/>
    </row>
    <row r="24" spans="2:13">
      <c r="B24" s="77"/>
      <c r="C24" s="77"/>
      <c r="D24" s="77"/>
      <c r="E24" s="77"/>
      <c r="F24" s="77"/>
      <c r="G24" s="77"/>
      <c r="H24" s="77"/>
      <c r="I24" s="77"/>
      <c r="J24" s="77"/>
      <c r="K24" s="77"/>
      <c r="L24" s="77"/>
      <c r="M24" s="77"/>
    </row>
    <row r="25" spans="2:13">
      <c r="B25" s="77"/>
      <c r="C25" s="77"/>
      <c r="D25" s="77"/>
      <c r="E25" s="77"/>
      <c r="F25" s="77"/>
      <c r="G25" s="77"/>
      <c r="H25" s="77"/>
      <c r="I25" s="77"/>
      <c r="J25" s="77"/>
      <c r="K25" s="77"/>
      <c r="L25" s="77"/>
      <c r="M25" s="77"/>
    </row>
    <row r="26" spans="2:13">
      <c r="B26" s="77"/>
      <c r="C26" s="77"/>
      <c r="D26" s="77"/>
      <c r="E26" s="77"/>
      <c r="F26" s="77"/>
      <c r="G26" s="77"/>
      <c r="H26" s="77"/>
      <c r="I26" s="77"/>
      <c r="J26" s="77"/>
      <c r="K26" s="77"/>
      <c r="L26" s="77"/>
      <c r="M26" s="77"/>
    </row>
    <row r="27" spans="2:13">
      <c r="B27" s="77"/>
      <c r="C27" s="77"/>
      <c r="D27" s="77"/>
      <c r="E27" s="77"/>
      <c r="F27" s="77"/>
      <c r="G27" s="77"/>
      <c r="H27" s="77"/>
      <c r="I27" s="77"/>
      <c r="J27" s="77"/>
      <c r="K27" s="77"/>
      <c r="L27" s="77"/>
      <c r="M27" s="77"/>
    </row>
    <row r="28" spans="2:13">
      <c r="B28" s="77"/>
      <c r="C28" s="77"/>
      <c r="D28" s="77"/>
      <c r="E28" s="77"/>
      <c r="F28" s="77"/>
      <c r="G28" s="77"/>
      <c r="H28" s="77"/>
      <c r="I28" s="77"/>
      <c r="J28" s="77"/>
      <c r="K28" s="77"/>
      <c r="L28" s="77"/>
      <c r="M28" s="77"/>
    </row>
    <row r="29" spans="2:13">
      <c r="B29" s="77"/>
      <c r="C29" s="77"/>
      <c r="D29" s="77"/>
      <c r="E29" s="77"/>
      <c r="F29" s="77"/>
      <c r="G29" s="77"/>
      <c r="H29" s="77"/>
      <c r="I29" s="77"/>
      <c r="J29" s="77"/>
      <c r="K29" s="77"/>
      <c r="L29" s="77"/>
      <c r="M29" s="77"/>
    </row>
    <row r="30" spans="2:13">
      <c r="B30" s="77"/>
      <c r="C30" s="77"/>
      <c r="D30" s="77"/>
      <c r="E30" s="77"/>
      <c r="F30" s="77"/>
      <c r="G30" s="77"/>
      <c r="H30" s="77"/>
      <c r="I30" s="77"/>
      <c r="J30" s="77"/>
      <c r="K30" s="77"/>
      <c r="L30" s="77"/>
      <c r="M30" s="77"/>
    </row>
    <row r="31" spans="2:13">
      <c r="B31" s="77"/>
      <c r="C31" s="77"/>
      <c r="D31" s="77"/>
      <c r="E31" s="77"/>
      <c r="F31" s="77"/>
      <c r="G31" s="77"/>
      <c r="H31" s="77"/>
      <c r="I31" s="77"/>
      <c r="J31" s="77"/>
      <c r="K31" s="77"/>
      <c r="L31" s="77"/>
      <c r="M31" s="77"/>
    </row>
    <row r="32" spans="2:13">
      <c r="B32" s="77"/>
      <c r="C32" s="77"/>
      <c r="D32" s="77"/>
      <c r="E32" s="77"/>
      <c r="F32" s="77"/>
      <c r="G32" s="77"/>
      <c r="H32" s="77"/>
      <c r="I32" s="77"/>
      <c r="J32" s="77"/>
      <c r="K32" s="77"/>
      <c r="L32" s="77"/>
      <c r="M32" s="77"/>
    </row>
    <row r="33" spans="2:13">
      <c r="B33" s="77"/>
      <c r="C33" s="77"/>
      <c r="D33" s="77"/>
      <c r="E33" s="77"/>
      <c r="F33" s="77"/>
      <c r="G33" s="77"/>
      <c r="H33" s="77"/>
      <c r="I33" s="77"/>
      <c r="J33" s="77"/>
      <c r="K33" s="77"/>
      <c r="L33" s="77"/>
      <c r="M33" s="77"/>
    </row>
    <row r="34" spans="2:13">
      <c r="B34" s="77"/>
      <c r="C34" s="77"/>
      <c r="D34" s="77"/>
      <c r="E34" s="77"/>
      <c r="F34" s="77"/>
      <c r="G34" s="77"/>
      <c r="H34" s="77"/>
      <c r="I34" s="77"/>
      <c r="J34" s="77"/>
      <c r="K34" s="77"/>
      <c r="L34" s="77"/>
      <c r="M34" s="77"/>
    </row>
    <row r="35" spans="2:13">
      <c r="B35" s="77"/>
      <c r="C35" s="77"/>
      <c r="D35" s="77"/>
      <c r="E35" s="77"/>
      <c r="F35" s="77"/>
      <c r="G35" s="77"/>
      <c r="H35" s="77"/>
      <c r="I35" s="77"/>
      <c r="J35" s="77"/>
      <c r="K35" s="77"/>
      <c r="L35" s="77"/>
      <c r="M35" s="77"/>
    </row>
    <row r="36" spans="2:13">
      <c r="B36" s="77"/>
      <c r="C36" s="77"/>
      <c r="D36" s="77"/>
      <c r="E36" s="77"/>
      <c r="F36" s="77"/>
      <c r="G36" s="77"/>
      <c r="H36" s="77"/>
      <c r="I36" s="77"/>
      <c r="J36" s="77"/>
      <c r="K36" s="77"/>
      <c r="L36" s="77"/>
      <c r="M36" s="77"/>
    </row>
    <row r="37" spans="2:13">
      <c r="B37" s="77"/>
      <c r="C37" s="77"/>
      <c r="D37" s="77"/>
      <c r="E37" s="77"/>
      <c r="F37" s="77"/>
      <c r="G37" s="77"/>
      <c r="H37" s="77"/>
      <c r="I37" s="77"/>
      <c r="J37" s="77"/>
      <c r="K37" s="77"/>
      <c r="L37" s="77"/>
      <c r="M37" s="77"/>
    </row>
    <row r="38" spans="2:13">
      <c r="B38" s="77"/>
      <c r="C38" s="77"/>
      <c r="D38" s="77"/>
      <c r="E38" s="77"/>
      <c r="F38" s="77"/>
      <c r="G38" s="77"/>
      <c r="H38" s="77"/>
      <c r="I38" s="77"/>
      <c r="J38" s="77"/>
      <c r="K38" s="77"/>
      <c r="L38" s="77"/>
      <c r="M38" s="77"/>
    </row>
    <row r="39" spans="2:13">
      <c r="B39" s="77"/>
      <c r="C39" s="77"/>
      <c r="D39" s="77"/>
      <c r="E39" s="77"/>
      <c r="F39" s="77"/>
      <c r="G39" s="77"/>
      <c r="H39" s="77"/>
      <c r="I39" s="77"/>
      <c r="J39" s="77"/>
      <c r="K39" s="77"/>
      <c r="L39" s="77"/>
      <c r="M39" s="77"/>
    </row>
    <row r="40" spans="2:13">
      <c r="B40" s="77"/>
      <c r="C40" s="77"/>
      <c r="D40" s="77"/>
      <c r="E40" s="77"/>
      <c r="F40" s="77"/>
      <c r="G40" s="77"/>
      <c r="H40" s="77"/>
      <c r="I40" s="77"/>
      <c r="J40" s="77"/>
      <c r="K40" s="77"/>
      <c r="L40" s="77"/>
      <c r="M40" s="77"/>
    </row>
    <row r="41" spans="2:13">
      <c r="B41" s="77"/>
      <c r="C41" s="77"/>
      <c r="D41" s="77"/>
      <c r="E41" s="77"/>
      <c r="F41" s="77"/>
      <c r="G41" s="77"/>
      <c r="H41" s="77"/>
      <c r="I41" s="77"/>
      <c r="J41" s="77"/>
      <c r="K41" s="77"/>
      <c r="L41" s="77"/>
      <c r="M41" s="77"/>
    </row>
    <row r="42" spans="2:13">
      <c r="B42" s="77"/>
      <c r="C42" s="77"/>
      <c r="D42" s="77"/>
      <c r="E42" s="77"/>
      <c r="F42" s="77"/>
      <c r="G42" s="77"/>
      <c r="H42" s="77"/>
      <c r="I42" s="77"/>
      <c r="J42" s="77"/>
      <c r="K42" s="77"/>
      <c r="L42" s="77"/>
      <c r="M42" s="77"/>
    </row>
    <row r="43" spans="2:13">
      <c r="B43" s="77"/>
      <c r="C43" s="77"/>
      <c r="D43" s="77"/>
      <c r="E43" s="77"/>
      <c r="F43" s="77"/>
      <c r="G43" s="77"/>
      <c r="H43" s="77"/>
      <c r="I43" s="77"/>
      <c r="J43" s="77"/>
      <c r="K43" s="77"/>
      <c r="L43" s="77"/>
      <c r="M43" s="77"/>
    </row>
    <row r="44" spans="2:13">
      <c r="B44" s="77"/>
      <c r="C44" s="77"/>
      <c r="D44" s="77"/>
      <c r="E44" s="77"/>
      <c r="F44" s="77"/>
      <c r="G44" s="77"/>
      <c r="H44" s="77"/>
      <c r="I44" s="77"/>
      <c r="J44" s="77"/>
      <c r="K44" s="77"/>
      <c r="L44" s="77"/>
      <c r="M44" s="77"/>
    </row>
    <row r="45" spans="2:13">
      <c r="B45" s="77"/>
      <c r="C45" s="77"/>
      <c r="D45" s="77"/>
      <c r="E45" s="77"/>
      <c r="F45" s="77"/>
      <c r="G45" s="77"/>
      <c r="H45" s="77"/>
      <c r="I45" s="77"/>
      <c r="J45" s="77"/>
      <c r="K45" s="77"/>
      <c r="L45" s="77"/>
      <c r="M45" s="77"/>
    </row>
    <row r="46" spans="2:13">
      <c r="B46" s="77"/>
      <c r="C46" s="77"/>
      <c r="D46" s="77"/>
      <c r="E46" s="77"/>
      <c r="F46" s="77"/>
      <c r="G46" s="77"/>
      <c r="H46" s="77"/>
      <c r="I46" s="77"/>
      <c r="J46" s="77"/>
      <c r="K46" s="77"/>
      <c r="L46" s="77"/>
      <c r="M46" s="77"/>
    </row>
    <row r="47" spans="2:13">
      <c r="B47" s="77"/>
      <c r="C47" s="77"/>
      <c r="D47" s="77"/>
      <c r="E47" s="77"/>
      <c r="F47" s="77"/>
      <c r="G47" s="77"/>
      <c r="H47" s="77"/>
      <c r="I47" s="77"/>
      <c r="J47" s="77"/>
      <c r="K47" s="77"/>
      <c r="L47" s="77"/>
      <c r="M47" s="77"/>
    </row>
    <row r="48" spans="2:13">
      <c r="B48" s="77"/>
      <c r="C48" s="77"/>
      <c r="D48" s="77"/>
      <c r="E48" s="77"/>
      <c r="F48" s="77"/>
      <c r="G48" s="77"/>
      <c r="H48" s="77"/>
      <c r="I48" s="77"/>
      <c r="J48" s="77"/>
      <c r="K48" s="77"/>
      <c r="L48" s="77"/>
      <c r="M48" s="77"/>
    </row>
    <row r="49" spans="2:13">
      <c r="B49" s="77"/>
      <c r="C49" s="77"/>
      <c r="D49" s="77"/>
      <c r="E49" s="77"/>
      <c r="F49" s="77"/>
      <c r="G49" s="77"/>
      <c r="H49" s="77"/>
      <c r="I49" s="77"/>
      <c r="J49" s="77"/>
      <c r="K49" s="77"/>
      <c r="L49" s="77"/>
      <c r="M49" s="77"/>
    </row>
    <row r="50" spans="2:13">
      <c r="B50" s="77"/>
      <c r="C50" s="77"/>
      <c r="D50" s="77"/>
      <c r="E50" s="77"/>
      <c r="F50" s="77"/>
      <c r="G50" s="77"/>
      <c r="H50" s="77"/>
      <c r="I50" s="77"/>
      <c r="J50" s="77"/>
      <c r="K50" s="77"/>
      <c r="L50" s="77"/>
      <c r="M50" s="77"/>
    </row>
    <row r="51" spans="2:13">
      <c r="B51" s="77"/>
      <c r="C51" s="77"/>
      <c r="D51" s="77"/>
      <c r="E51" s="77"/>
      <c r="F51" s="77"/>
      <c r="G51" s="77"/>
      <c r="H51" s="77"/>
      <c r="I51" s="77"/>
      <c r="J51" s="77"/>
      <c r="K51" s="77"/>
      <c r="L51" s="77"/>
      <c r="M51" s="77"/>
    </row>
    <row r="52" spans="2:13">
      <c r="B52" s="77"/>
      <c r="C52" s="77"/>
      <c r="D52" s="77"/>
      <c r="E52" s="77"/>
      <c r="F52" s="77"/>
      <c r="G52" s="77"/>
      <c r="H52" s="77"/>
      <c r="I52" s="77"/>
      <c r="J52" s="77"/>
      <c r="K52" s="77"/>
      <c r="L52" s="77"/>
      <c r="M52" s="77"/>
    </row>
    <row r="53" spans="2:13">
      <c r="B53" s="77"/>
      <c r="C53" s="77"/>
      <c r="D53" s="77"/>
      <c r="E53" s="77"/>
      <c r="F53" s="77"/>
      <c r="G53" s="77"/>
      <c r="H53" s="77"/>
      <c r="I53" s="77"/>
      <c r="J53" s="77"/>
      <c r="K53" s="77"/>
      <c r="L53" s="77"/>
      <c r="M53" s="77"/>
    </row>
    <row r="54" spans="2:13">
      <c r="B54" s="77"/>
      <c r="C54" s="77"/>
      <c r="D54" s="77"/>
      <c r="E54" s="77"/>
      <c r="F54" s="77"/>
      <c r="G54" s="77"/>
      <c r="H54" s="77"/>
      <c r="I54" s="77"/>
      <c r="J54" s="77"/>
      <c r="K54" s="77"/>
      <c r="L54" s="77"/>
      <c r="M54" s="77"/>
    </row>
    <row r="55" spans="2:13">
      <c r="B55" s="77"/>
      <c r="C55" s="77"/>
      <c r="D55" s="77"/>
      <c r="E55" s="77"/>
      <c r="F55" s="77"/>
      <c r="G55" s="77"/>
      <c r="H55" s="77"/>
      <c r="I55" s="77"/>
      <c r="J55" s="77"/>
      <c r="K55" s="77"/>
      <c r="L55" s="77"/>
      <c r="M55" s="77"/>
    </row>
    <row r="56" spans="2:13">
      <c r="B56" s="77"/>
      <c r="C56" s="77"/>
      <c r="D56" s="77"/>
      <c r="E56" s="77"/>
      <c r="F56" s="77"/>
      <c r="G56" s="77"/>
      <c r="H56" s="77"/>
      <c r="I56" s="77"/>
      <c r="J56" s="77"/>
      <c r="K56" s="77"/>
      <c r="L56" s="77"/>
      <c r="M56" s="77"/>
    </row>
    <row r="57" spans="2:13">
      <c r="B57" s="77"/>
      <c r="C57" s="77"/>
      <c r="D57" s="77"/>
      <c r="E57" s="77"/>
      <c r="F57" s="77"/>
      <c r="G57" s="77"/>
      <c r="H57" s="77"/>
      <c r="I57" s="77"/>
      <c r="J57" s="77"/>
      <c r="K57" s="77"/>
      <c r="L57" s="77"/>
      <c r="M57" s="77"/>
    </row>
    <row r="58" spans="2:13">
      <c r="B58" s="77"/>
      <c r="C58" s="77"/>
      <c r="D58" s="77"/>
      <c r="E58" s="77"/>
      <c r="F58" s="77"/>
      <c r="G58" s="77"/>
      <c r="H58" s="77"/>
      <c r="I58" s="77"/>
      <c r="J58" s="77"/>
      <c r="K58" s="77"/>
      <c r="L58" s="77"/>
      <c r="M58" s="77"/>
    </row>
    <row r="59" spans="2:13">
      <c r="B59" s="77"/>
      <c r="C59" s="77"/>
      <c r="D59" s="77"/>
      <c r="E59" s="77"/>
      <c r="F59" s="77"/>
      <c r="G59" s="77"/>
      <c r="H59" s="77"/>
      <c r="I59" s="77"/>
      <c r="J59" s="77"/>
      <c r="K59" s="77"/>
      <c r="L59" s="77"/>
      <c r="M59" s="77"/>
    </row>
    <row r="60" spans="2:13">
      <c r="B60" s="77"/>
      <c r="C60" s="77"/>
      <c r="D60" s="77"/>
      <c r="E60" s="77"/>
      <c r="F60" s="77"/>
      <c r="G60" s="77"/>
      <c r="H60" s="77"/>
      <c r="I60" s="77"/>
      <c r="J60" s="77"/>
      <c r="K60" s="77"/>
      <c r="L60" s="77"/>
      <c r="M60" s="77"/>
    </row>
    <row r="61" spans="2:13">
      <c r="B61" s="77"/>
      <c r="C61" s="77"/>
      <c r="D61" s="77"/>
      <c r="E61" s="77"/>
      <c r="F61" s="77"/>
      <c r="G61" s="77"/>
      <c r="H61" s="77"/>
      <c r="I61" s="77"/>
      <c r="J61" s="77"/>
      <c r="K61" s="77"/>
      <c r="L61" s="77"/>
      <c r="M61" s="77"/>
    </row>
    <row r="62" spans="2:13">
      <c r="B62" s="77"/>
      <c r="C62" s="77"/>
      <c r="D62" s="77"/>
      <c r="E62" s="77"/>
      <c r="F62" s="77"/>
      <c r="G62" s="77"/>
      <c r="H62" s="77"/>
      <c r="I62" s="77"/>
      <c r="J62" s="77"/>
      <c r="K62" s="77"/>
      <c r="L62" s="77"/>
      <c r="M62" s="77"/>
    </row>
    <row r="63" spans="2:13">
      <c r="B63" s="77"/>
      <c r="C63" s="77"/>
      <c r="D63" s="77"/>
      <c r="E63" s="77"/>
      <c r="F63" s="77"/>
      <c r="G63" s="77"/>
      <c r="H63" s="77"/>
      <c r="I63" s="77"/>
      <c r="J63" s="77"/>
      <c r="K63" s="77"/>
      <c r="L63" s="77"/>
      <c r="M63" s="77"/>
    </row>
    <row r="64" spans="2:13">
      <c r="B64" s="77"/>
      <c r="C64" s="77"/>
      <c r="D64" s="77"/>
      <c r="E64" s="77"/>
      <c r="F64" s="77"/>
      <c r="G64" s="77"/>
      <c r="H64" s="77"/>
      <c r="I64" s="77"/>
      <c r="J64" s="77"/>
      <c r="K64" s="77"/>
      <c r="L64" s="77"/>
      <c r="M64" s="77"/>
    </row>
    <row r="65" spans="2:13">
      <c r="B65" s="77"/>
      <c r="C65" s="77"/>
      <c r="D65" s="77"/>
      <c r="E65" s="77"/>
      <c r="F65" s="77"/>
      <c r="G65" s="77"/>
      <c r="H65" s="77"/>
      <c r="I65" s="77"/>
      <c r="J65" s="77"/>
      <c r="K65" s="77"/>
      <c r="L65" s="77"/>
      <c r="M65" s="77"/>
    </row>
    <row r="66" spans="2:13">
      <c r="B66" s="77"/>
      <c r="C66" s="77"/>
      <c r="D66" s="77"/>
      <c r="E66" s="77"/>
      <c r="F66" s="77"/>
      <c r="G66" s="77"/>
      <c r="H66" s="77"/>
      <c r="I66" s="77"/>
      <c r="J66" s="77"/>
      <c r="K66" s="77"/>
      <c r="L66" s="77"/>
      <c r="M66" s="77"/>
    </row>
    <row r="67" spans="2:13">
      <c r="B67" s="77"/>
      <c r="C67" s="77"/>
      <c r="D67" s="77"/>
      <c r="E67" s="77"/>
      <c r="F67" s="77"/>
      <c r="G67" s="77"/>
      <c r="H67" s="77"/>
      <c r="I67" s="77"/>
      <c r="J67" s="77"/>
      <c r="K67" s="77"/>
      <c r="L67" s="77"/>
      <c r="M67" s="77"/>
    </row>
    <row r="68" spans="2:13">
      <c r="B68" s="77"/>
      <c r="C68" s="77"/>
      <c r="D68" s="77"/>
      <c r="E68" s="77"/>
      <c r="F68" s="77"/>
      <c r="G68" s="77"/>
      <c r="H68" s="77"/>
      <c r="I68" s="77"/>
      <c r="J68" s="77"/>
      <c r="K68" s="77"/>
      <c r="L68" s="77"/>
      <c r="M68" s="77"/>
    </row>
    <row r="69" spans="2:13">
      <c r="B69" s="77"/>
      <c r="C69" s="77"/>
      <c r="D69" s="77"/>
      <c r="E69" s="77"/>
      <c r="F69" s="77"/>
      <c r="G69" s="77"/>
      <c r="H69" s="77"/>
      <c r="I69" s="77"/>
      <c r="J69" s="77"/>
      <c r="K69" s="77"/>
      <c r="L69" s="77"/>
      <c r="M69" s="77"/>
    </row>
    <row r="70" spans="2:13">
      <c r="B70" s="77"/>
      <c r="C70" s="77"/>
      <c r="D70" s="77"/>
      <c r="E70" s="77"/>
      <c r="F70" s="77"/>
      <c r="G70" s="77"/>
      <c r="H70" s="77"/>
      <c r="I70" s="77"/>
      <c r="J70" s="77"/>
      <c r="K70" s="77"/>
      <c r="L70" s="77"/>
      <c r="M70" s="77"/>
    </row>
    <row r="71" spans="2:13">
      <c r="B71" s="77"/>
      <c r="C71" s="77"/>
      <c r="D71" s="77"/>
      <c r="E71" s="77"/>
      <c r="F71" s="77"/>
      <c r="G71" s="77"/>
      <c r="H71" s="77"/>
      <c r="I71" s="77"/>
      <c r="J71" s="77"/>
      <c r="K71" s="77"/>
      <c r="L71" s="77"/>
      <c r="M71" s="77"/>
    </row>
    <row r="72" spans="2:13">
      <c r="B72" s="77"/>
      <c r="C72" s="77"/>
      <c r="D72" s="77"/>
      <c r="E72" s="77"/>
      <c r="F72" s="77"/>
      <c r="G72" s="77"/>
      <c r="H72" s="77"/>
      <c r="I72" s="77"/>
      <c r="J72" s="77"/>
      <c r="K72" s="77"/>
      <c r="L72" s="77"/>
      <c r="M72" s="77"/>
    </row>
    <row r="73" spans="2:13">
      <c r="B73" s="77"/>
      <c r="C73" s="77"/>
      <c r="D73" s="77"/>
      <c r="E73" s="77"/>
      <c r="F73" s="77"/>
      <c r="G73" s="77"/>
      <c r="H73" s="77"/>
      <c r="I73" s="77"/>
      <c r="J73" s="77"/>
      <c r="K73" s="77"/>
      <c r="L73" s="77"/>
      <c r="M73" s="77"/>
    </row>
    <row r="74" spans="2:13">
      <c r="B74" s="77"/>
      <c r="C74" s="77"/>
      <c r="D74" s="77"/>
      <c r="E74" s="77"/>
      <c r="F74" s="77"/>
      <c r="G74" s="77"/>
      <c r="H74" s="77"/>
      <c r="I74" s="77"/>
      <c r="J74" s="77"/>
      <c r="K74" s="77"/>
      <c r="L74" s="77"/>
      <c r="M74" s="77"/>
    </row>
    <row r="75" spans="2:13">
      <c r="B75" s="77"/>
      <c r="C75" s="77"/>
      <c r="D75" s="77"/>
      <c r="E75" s="77"/>
      <c r="F75" s="77"/>
      <c r="G75" s="77"/>
      <c r="H75" s="77"/>
      <c r="I75" s="77"/>
      <c r="J75" s="77"/>
      <c r="K75" s="77"/>
      <c r="L75" s="77"/>
      <c r="M75" s="77"/>
    </row>
    <row r="76" spans="2:13">
      <c r="B76" s="77"/>
      <c r="C76" s="77"/>
      <c r="D76" s="77"/>
      <c r="E76" s="77"/>
      <c r="F76" s="77"/>
      <c r="G76" s="77"/>
      <c r="H76" s="77"/>
      <c r="I76" s="77"/>
      <c r="J76" s="77"/>
      <c r="K76" s="77"/>
      <c r="L76" s="77"/>
      <c r="M76" s="77"/>
    </row>
    <row r="77" spans="2:13">
      <c r="B77" s="77"/>
      <c r="C77" s="77"/>
      <c r="D77" s="77"/>
      <c r="E77" s="77"/>
      <c r="F77" s="77"/>
      <c r="G77" s="77"/>
      <c r="H77" s="77"/>
      <c r="I77" s="77"/>
      <c r="J77" s="77"/>
      <c r="K77" s="77"/>
      <c r="L77" s="77"/>
      <c r="M77" s="77"/>
    </row>
    <row r="78" spans="2:13">
      <c r="B78" s="77"/>
      <c r="C78" s="77"/>
      <c r="D78" s="77"/>
      <c r="E78" s="77"/>
      <c r="F78" s="77"/>
      <c r="G78" s="77"/>
      <c r="H78" s="77"/>
      <c r="I78" s="77"/>
      <c r="J78" s="77"/>
      <c r="K78" s="77"/>
      <c r="L78" s="77"/>
      <c r="M78" s="77"/>
    </row>
    <row r="79" spans="2:13">
      <c r="B79" s="77"/>
      <c r="C79" s="77"/>
      <c r="D79" s="77"/>
      <c r="E79" s="77"/>
      <c r="F79" s="77"/>
      <c r="G79" s="77"/>
      <c r="H79" s="77"/>
      <c r="I79" s="77"/>
      <c r="J79" s="77"/>
      <c r="K79" s="77"/>
      <c r="L79" s="77"/>
      <c r="M79" s="77"/>
    </row>
    <row r="80" spans="2:13">
      <c r="B80" s="77"/>
      <c r="C80" s="77"/>
      <c r="D80" s="77"/>
      <c r="E80" s="77"/>
      <c r="F80" s="77"/>
      <c r="G80" s="77"/>
      <c r="H80" s="77"/>
      <c r="I80" s="77"/>
      <c r="J80" s="77"/>
      <c r="K80" s="77"/>
      <c r="L80" s="77"/>
      <c r="M80" s="77"/>
    </row>
    <row r="81" spans="2:13">
      <c r="B81" s="77"/>
      <c r="C81" s="77"/>
      <c r="D81" s="77"/>
      <c r="E81" s="77"/>
      <c r="F81" s="77"/>
      <c r="G81" s="77"/>
      <c r="H81" s="77"/>
      <c r="I81" s="77"/>
      <c r="J81" s="77"/>
      <c r="K81" s="77"/>
      <c r="L81" s="77"/>
      <c r="M81" s="77"/>
    </row>
    <row r="82" spans="2:13">
      <c r="B82" s="77"/>
      <c r="C82" s="77"/>
      <c r="D82" s="77"/>
      <c r="E82" s="77"/>
      <c r="F82" s="77"/>
      <c r="G82" s="77"/>
      <c r="H82" s="77"/>
      <c r="I82" s="77"/>
      <c r="J82" s="77"/>
      <c r="K82" s="77"/>
      <c r="L82" s="77"/>
      <c r="M82" s="77"/>
    </row>
    <row r="83" spans="2:13">
      <c r="B83" s="77"/>
      <c r="C83" s="77"/>
      <c r="D83" s="77"/>
      <c r="E83" s="77"/>
      <c r="F83" s="77"/>
      <c r="G83" s="77"/>
      <c r="H83" s="77"/>
      <c r="I83" s="77"/>
      <c r="J83" s="77"/>
      <c r="K83" s="77"/>
      <c r="L83" s="77"/>
      <c r="M83" s="77"/>
    </row>
    <row r="84" spans="2:13">
      <c r="B84" s="77"/>
      <c r="C84" s="77"/>
      <c r="D84" s="77"/>
      <c r="E84" s="77"/>
      <c r="F84" s="77"/>
      <c r="G84" s="77"/>
      <c r="H84" s="77"/>
      <c r="I84" s="77"/>
      <c r="J84" s="77"/>
      <c r="K84" s="77"/>
      <c r="L84" s="77"/>
      <c r="M84" s="77"/>
    </row>
    <row r="85" spans="2:13">
      <c r="B85" s="77"/>
      <c r="C85" s="77"/>
      <c r="D85" s="77"/>
      <c r="E85" s="77"/>
      <c r="F85" s="77"/>
      <c r="G85" s="77"/>
      <c r="H85" s="77"/>
      <c r="I85" s="77"/>
      <c r="J85" s="77"/>
      <c r="K85" s="77"/>
      <c r="L85" s="77"/>
      <c r="M85" s="77"/>
    </row>
    <row r="86" spans="2:13">
      <c r="B86" s="77"/>
      <c r="C86" s="77"/>
      <c r="D86" s="77"/>
      <c r="E86" s="77"/>
      <c r="F86" s="77"/>
      <c r="G86" s="77"/>
      <c r="H86" s="77"/>
      <c r="I86" s="77"/>
      <c r="J86" s="77"/>
      <c r="K86" s="77"/>
      <c r="L86" s="77"/>
      <c r="M86" s="77"/>
    </row>
    <row r="87" spans="2:13">
      <c r="B87" s="77"/>
      <c r="C87" s="77"/>
      <c r="D87" s="77"/>
      <c r="E87" s="77"/>
      <c r="F87" s="77"/>
      <c r="G87" s="77"/>
      <c r="H87" s="77"/>
      <c r="I87" s="77"/>
      <c r="J87" s="77"/>
      <c r="K87" s="77"/>
      <c r="L87" s="77"/>
      <c r="M87" s="77"/>
    </row>
    <row r="88" spans="2:13">
      <c r="B88" s="77"/>
      <c r="C88" s="77"/>
      <c r="D88" s="77"/>
      <c r="E88" s="77"/>
      <c r="F88" s="77"/>
      <c r="G88" s="77"/>
      <c r="H88" s="77"/>
      <c r="I88" s="77"/>
      <c r="J88" s="77"/>
      <c r="K88" s="77"/>
      <c r="L88" s="77"/>
      <c r="M88" s="77"/>
    </row>
    <row r="89" spans="2:13">
      <c r="B89" s="77"/>
      <c r="C89" s="77"/>
      <c r="D89" s="77"/>
      <c r="E89" s="77"/>
      <c r="F89" s="77"/>
      <c r="G89" s="77"/>
      <c r="H89" s="77"/>
      <c r="I89" s="77"/>
      <c r="J89" s="77"/>
      <c r="K89" s="77"/>
      <c r="L89" s="77"/>
      <c r="M89" s="77"/>
    </row>
    <row r="90" spans="2:13">
      <c r="B90" s="77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</row>
    <row r="91" spans="2:13">
      <c r="B91" s="77"/>
      <c r="C91" s="77"/>
      <c r="D91" s="77"/>
      <c r="E91" s="77"/>
      <c r="F91" s="77"/>
      <c r="G91" s="77"/>
      <c r="H91" s="77"/>
      <c r="I91" s="77"/>
      <c r="J91" s="77"/>
      <c r="K91" s="77"/>
      <c r="L91" s="77"/>
      <c r="M91" s="77"/>
    </row>
    <row r="92" spans="2:13">
      <c r="B92" s="77"/>
      <c r="C92" s="77"/>
      <c r="D92" s="77"/>
      <c r="E92" s="77"/>
      <c r="F92" s="77"/>
      <c r="G92" s="77"/>
      <c r="H92" s="77"/>
      <c r="I92" s="77"/>
      <c r="J92" s="77"/>
      <c r="K92" s="77"/>
      <c r="L92" s="77"/>
      <c r="M92" s="77"/>
    </row>
    <row r="93" spans="2:13">
      <c r="B93" s="77"/>
      <c r="C93" s="77"/>
      <c r="D93" s="77"/>
      <c r="E93" s="77"/>
      <c r="F93" s="77"/>
      <c r="G93" s="77"/>
      <c r="H93" s="77"/>
      <c r="I93" s="77"/>
      <c r="J93" s="77"/>
      <c r="K93" s="77"/>
      <c r="L93" s="77"/>
      <c r="M93" s="77"/>
    </row>
    <row r="94" spans="2:13">
      <c r="B94" s="77"/>
      <c r="C94" s="77"/>
      <c r="D94" s="77"/>
      <c r="E94" s="77"/>
      <c r="F94" s="77"/>
      <c r="G94" s="77"/>
      <c r="H94" s="77"/>
      <c r="I94" s="77"/>
      <c r="J94" s="77"/>
      <c r="K94" s="77"/>
      <c r="L94" s="77"/>
      <c r="M94" s="77"/>
    </row>
    <row r="95" spans="2:13">
      <c r="B95" s="77"/>
      <c r="C95" s="77"/>
      <c r="D95" s="77"/>
      <c r="E95" s="77"/>
      <c r="F95" s="77"/>
      <c r="G95" s="77"/>
      <c r="H95" s="77"/>
      <c r="I95" s="77"/>
      <c r="J95" s="77"/>
      <c r="K95" s="77"/>
      <c r="L95" s="77"/>
      <c r="M95" s="77"/>
    </row>
    <row r="96" spans="2:13">
      <c r="B96" s="77"/>
      <c r="C96" s="77"/>
      <c r="D96" s="77"/>
      <c r="E96" s="77"/>
      <c r="F96" s="77"/>
      <c r="G96" s="77"/>
      <c r="H96" s="77"/>
      <c r="I96" s="77"/>
      <c r="J96" s="77"/>
      <c r="K96" s="77"/>
      <c r="L96" s="77"/>
      <c r="M96" s="77"/>
    </row>
    <row r="97" spans="2:13">
      <c r="B97" s="77"/>
      <c r="C97" s="77"/>
      <c r="D97" s="77"/>
      <c r="E97" s="77"/>
      <c r="F97" s="77"/>
      <c r="G97" s="77"/>
      <c r="H97" s="77"/>
      <c r="I97" s="77"/>
      <c r="J97" s="77"/>
      <c r="K97" s="77"/>
      <c r="L97" s="77"/>
      <c r="M97" s="77"/>
    </row>
    <row r="98" spans="2:13">
      <c r="B98" s="77"/>
      <c r="C98" s="77"/>
      <c r="D98" s="77"/>
      <c r="E98" s="77"/>
      <c r="F98" s="77"/>
      <c r="G98" s="77"/>
      <c r="H98" s="77"/>
      <c r="I98" s="77"/>
      <c r="J98" s="77"/>
      <c r="K98" s="77"/>
      <c r="L98" s="77"/>
      <c r="M98" s="77"/>
    </row>
    <row r="99" spans="2:13">
      <c r="B99" s="77"/>
      <c r="C99" s="77"/>
      <c r="D99" s="77"/>
      <c r="E99" s="77"/>
      <c r="F99" s="77"/>
      <c r="G99" s="77"/>
      <c r="H99" s="77"/>
      <c r="I99" s="77"/>
      <c r="J99" s="77"/>
      <c r="K99" s="77"/>
      <c r="L99" s="77"/>
      <c r="M99" s="77"/>
    </row>
    <row r="100" spans="2:13">
      <c r="B100" s="77"/>
      <c r="C100" s="77"/>
      <c r="D100" s="77"/>
      <c r="E100" s="77"/>
      <c r="F100" s="77"/>
      <c r="G100" s="77"/>
      <c r="H100" s="77"/>
      <c r="I100" s="77"/>
      <c r="J100" s="77"/>
      <c r="K100" s="77"/>
      <c r="L100" s="77"/>
      <c r="M100" s="77"/>
    </row>
    <row r="101" spans="2:13">
      <c r="B101" s="77"/>
      <c r="C101" s="77"/>
      <c r="D101" s="77"/>
      <c r="E101" s="77"/>
      <c r="F101" s="77"/>
      <c r="G101" s="77"/>
      <c r="H101" s="77"/>
      <c r="I101" s="77"/>
      <c r="J101" s="77"/>
      <c r="K101" s="77"/>
      <c r="L101" s="77"/>
      <c r="M101" s="77"/>
    </row>
    <row r="102" spans="2:13">
      <c r="B102" s="77"/>
      <c r="C102" s="77"/>
      <c r="D102" s="77"/>
      <c r="E102" s="77"/>
      <c r="F102" s="77"/>
      <c r="G102" s="77"/>
      <c r="H102" s="77"/>
      <c r="I102" s="77"/>
      <c r="J102" s="77"/>
      <c r="K102" s="77"/>
      <c r="L102" s="77"/>
      <c r="M102" s="77"/>
    </row>
    <row r="103" spans="2:13">
      <c r="B103" s="77"/>
      <c r="C103" s="77"/>
      <c r="D103" s="77"/>
      <c r="E103" s="77"/>
      <c r="F103" s="77"/>
      <c r="G103" s="77"/>
      <c r="H103" s="77"/>
      <c r="I103" s="77"/>
      <c r="J103" s="77"/>
      <c r="K103" s="77"/>
      <c r="L103" s="77"/>
      <c r="M103" s="77"/>
    </row>
    <row r="104" spans="2:13">
      <c r="B104" s="77"/>
      <c r="C104" s="77"/>
      <c r="D104" s="77"/>
      <c r="E104" s="77"/>
      <c r="F104" s="77"/>
      <c r="G104" s="77"/>
      <c r="H104" s="77"/>
      <c r="I104" s="77"/>
      <c r="J104" s="77"/>
      <c r="K104" s="77"/>
      <c r="L104" s="77"/>
      <c r="M104" s="77"/>
    </row>
    <row r="105" spans="2:13">
      <c r="B105" s="77"/>
      <c r="C105" s="77"/>
      <c r="D105" s="77"/>
      <c r="E105" s="77"/>
      <c r="F105" s="77"/>
      <c r="G105" s="77"/>
      <c r="H105" s="77"/>
      <c r="I105" s="77"/>
      <c r="J105" s="77"/>
      <c r="K105" s="77"/>
      <c r="L105" s="77"/>
      <c r="M105" s="77"/>
    </row>
    <row r="106" spans="2:13">
      <c r="B106" s="77"/>
      <c r="C106" s="77"/>
      <c r="D106" s="77"/>
      <c r="E106" s="77"/>
      <c r="F106" s="77"/>
      <c r="G106" s="77"/>
      <c r="H106" s="77"/>
      <c r="I106" s="77"/>
      <c r="J106" s="77"/>
      <c r="K106" s="77"/>
      <c r="L106" s="77"/>
      <c r="M106" s="77"/>
    </row>
    <row r="107" spans="2:13">
      <c r="B107" s="77"/>
      <c r="C107" s="77"/>
      <c r="D107" s="77"/>
      <c r="E107" s="77"/>
      <c r="F107" s="77"/>
      <c r="G107" s="77"/>
      <c r="H107" s="77"/>
      <c r="I107" s="77"/>
      <c r="J107" s="77"/>
      <c r="K107" s="77"/>
      <c r="L107" s="77"/>
      <c r="M107" s="77"/>
    </row>
    <row r="108" spans="2:13">
      <c r="B108" s="77"/>
      <c r="C108" s="77"/>
      <c r="D108" s="77"/>
      <c r="E108" s="77"/>
      <c r="F108" s="77"/>
      <c r="G108" s="77"/>
      <c r="H108" s="77"/>
      <c r="I108" s="77"/>
      <c r="J108" s="77"/>
      <c r="K108" s="77"/>
      <c r="L108" s="77"/>
      <c r="M108" s="77"/>
    </row>
    <row r="109" spans="2:13">
      <c r="B109" s="77"/>
      <c r="C109" s="77"/>
      <c r="D109" s="77"/>
      <c r="E109" s="77"/>
      <c r="F109" s="77"/>
      <c r="G109" s="77"/>
      <c r="H109" s="77"/>
      <c r="I109" s="77"/>
      <c r="J109" s="77"/>
      <c r="K109" s="77"/>
      <c r="L109" s="77"/>
      <c r="M109" s="77"/>
    </row>
    <row r="110" spans="2:13">
      <c r="B110" s="77"/>
      <c r="C110" s="77"/>
      <c r="D110" s="77"/>
      <c r="E110" s="77"/>
      <c r="F110" s="77"/>
      <c r="G110" s="77"/>
      <c r="H110" s="77"/>
      <c r="I110" s="77"/>
      <c r="J110" s="77"/>
      <c r="K110" s="77"/>
      <c r="L110" s="77"/>
      <c r="M110" s="77"/>
    </row>
    <row r="111" spans="2:13">
      <c r="B111" s="77"/>
      <c r="C111" s="77"/>
      <c r="D111" s="77"/>
      <c r="E111" s="77"/>
      <c r="F111" s="77"/>
      <c r="G111" s="77"/>
      <c r="H111" s="77"/>
      <c r="I111" s="77"/>
      <c r="J111" s="77"/>
      <c r="K111" s="77"/>
      <c r="L111" s="77"/>
      <c r="M111" s="77"/>
    </row>
    <row r="112" spans="2:13">
      <c r="B112" s="77"/>
      <c r="C112" s="77"/>
      <c r="D112" s="77"/>
      <c r="E112" s="77"/>
      <c r="F112" s="77"/>
      <c r="G112" s="77"/>
      <c r="H112" s="77"/>
      <c r="I112" s="77"/>
      <c r="J112" s="77"/>
      <c r="K112" s="77"/>
      <c r="L112" s="77"/>
      <c r="M112" s="77"/>
    </row>
    <row r="113" spans="2:13">
      <c r="B113" s="77"/>
      <c r="C113" s="77"/>
      <c r="D113" s="77"/>
      <c r="E113" s="77"/>
      <c r="F113" s="77"/>
      <c r="G113" s="77"/>
      <c r="H113" s="77"/>
      <c r="I113" s="77"/>
      <c r="J113" s="77"/>
      <c r="K113" s="77"/>
      <c r="L113" s="77"/>
      <c r="M113" s="77"/>
    </row>
    <row r="114" spans="2:13">
      <c r="B114" s="77"/>
      <c r="C114" s="77"/>
      <c r="D114" s="77"/>
      <c r="E114" s="77"/>
      <c r="F114" s="77"/>
      <c r="G114" s="77"/>
      <c r="H114" s="77"/>
      <c r="I114" s="77"/>
      <c r="J114" s="77"/>
      <c r="K114" s="77"/>
      <c r="L114" s="77"/>
      <c r="M114" s="77"/>
    </row>
    <row r="115" spans="2:13">
      <c r="C115" s="1"/>
      <c r="D115" s="1"/>
      <c r="E115" s="1"/>
    </row>
    <row r="116" spans="2:13">
      <c r="C116" s="1"/>
      <c r="D116" s="1"/>
      <c r="E116" s="1"/>
    </row>
    <row r="117" spans="2:13">
      <c r="C117" s="1"/>
      <c r="D117" s="1"/>
      <c r="E117" s="1"/>
    </row>
    <row r="118" spans="2:13">
      <c r="C118" s="1"/>
      <c r="D118" s="1"/>
      <c r="E118" s="1"/>
    </row>
    <row r="119" spans="2:13">
      <c r="C119" s="1"/>
      <c r="D119" s="1"/>
      <c r="E119" s="1"/>
    </row>
    <row r="120" spans="2:13">
      <c r="C120" s="1"/>
      <c r="D120" s="1"/>
      <c r="E120" s="1"/>
    </row>
    <row r="121" spans="2:13">
      <c r="C121" s="1"/>
      <c r="D121" s="1"/>
      <c r="E121" s="1"/>
    </row>
    <row r="122" spans="2:13">
      <c r="C122" s="1"/>
      <c r="D122" s="1"/>
      <c r="E122" s="1"/>
    </row>
    <row r="123" spans="2:13">
      <c r="C123" s="1"/>
      <c r="D123" s="1"/>
      <c r="E123" s="1"/>
    </row>
    <row r="124" spans="2:13">
      <c r="C124" s="1"/>
      <c r="D124" s="1"/>
      <c r="E124" s="1"/>
    </row>
    <row r="125" spans="2:13">
      <c r="C125" s="1"/>
      <c r="D125" s="1"/>
      <c r="E125" s="1"/>
    </row>
    <row r="126" spans="2:13">
      <c r="C126" s="1"/>
      <c r="D126" s="1"/>
      <c r="E126" s="1"/>
    </row>
    <row r="127" spans="2:13">
      <c r="C127" s="1"/>
      <c r="D127" s="1"/>
      <c r="E127" s="1"/>
    </row>
    <row r="128" spans="2:13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B402" s="43"/>
      <c r="C402" s="1"/>
      <c r="D402" s="1"/>
      <c r="E402" s="1"/>
    </row>
    <row r="403" spans="2:5">
      <c r="B403" s="43"/>
      <c r="C403" s="1"/>
      <c r="D403" s="1"/>
      <c r="E403" s="1"/>
    </row>
    <row r="404" spans="2:5">
      <c r="B404" s="3"/>
      <c r="C404" s="1"/>
      <c r="D404" s="1"/>
      <c r="E404" s="1"/>
    </row>
  </sheetData>
  <sheetProtection sheet="1" objects="1" scenarios="1"/>
  <mergeCells count="2">
    <mergeCell ref="B6:M6"/>
    <mergeCell ref="B7:M7"/>
  </mergeCells>
  <phoneticPr fontId="5" type="noConversion"/>
  <dataValidations count="1">
    <dataValidation allowBlank="1" showInputMessage="1" showErrorMessage="1" sqref="AH21:XFD23 D24:XFD1048576 D21:AF23 B20:B1048576 B1:B17 A1:A1048576 D1:XFD20 C5:C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B1:BC637"/>
  <sheetViews>
    <sheetView rightToLeft="1" workbookViewId="0">
      <selection activeCell="B12" sqref="B12:B15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85546875" style="2" bestFit="1" customWidth="1"/>
    <col min="4" max="4" width="8" style="1" bestFit="1" customWidth="1"/>
    <col min="5" max="5" width="7.140625" style="1" bestFit="1" customWidth="1"/>
    <col min="6" max="6" width="7" style="1" bestFit="1" customWidth="1"/>
    <col min="7" max="7" width="6.42578125" style="1" bestFit="1" customWidth="1"/>
    <col min="8" max="8" width="8" style="1" bestFit="1" customWidth="1"/>
    <col min="9" max="9" width="9" style="1" bestFit="1" customWidth="1"/>
    <col min="10" max="10" width="6.85546875" style="1" bestFit="1" customWidth="1"/>
    <col min="11" max="11" width="9" style="1" bestFit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56" t="s">
        <v>182</v>
      </c>
      <c r="C1" s="76" t="s" vm="1">
        <v>250</v>
      </c>
    </row>
    <row r="2" spans="2:55">
      <c r="B2" s="56" t="s">
        <v>181</v>
      </c>
      <c r="C2" s="76" t="s">
        <v>251</v>
      </c>
    </row>
    <row r="3" spans="2:55">
      <c r="B3" s="56" t="s">
        <v>183</v>
      </c>
      <c r="C3" s="76" t="s">
        <v>252</v>
      </c>
    </row>
    <row r="4" spans="2:55">
      <c r="B4" s="56" t="s">
        <v>184</v>
      </c>
      <c r="C4" s="76">
        <v>8602</v>
      </c>
    </row>
    <row r="6" spans="2:55" ht="26.25" customHeight="1">
      <c r="B6" s="184" t="s">
        <v>213</v>
      </c>
      <c r="C6" s="185"/>
      <c r="D6" s="185"/>
      <c r="E6" s="185"/>
      <c r="F6" s="185"/>
      <c r="G6" s="185"/>
      <c r="H6" s="185"/>
      <c r="I6" s="185"/>
      <c r="J6" s="185"/>
      <c r="K6" s="186"/>
    </row>
    <row r="7" spans="2:55" ht="26.25" customHeight="1">
      <c r="B7" s="184" t="s">
        <v>99</v>
      </c>
      <c r="C7" s="185"/>
      <c r="D7" s="185"/>
      <c r="E7" s="185"/>
      <c r="F7" s="185"/>
      <c r="G7" s="185"/>
      <c r="H7" s="185"/>
      <c r="I7" s="185"/>
      <c r="J7" s="185"/>
      <c r="K7" s="186"/>
    </row>
    <row r="8" spans="2:55" s="3" customFormat="1" ht="78.75">
      <c r="B8" s="22" t="s">
        <v>119</v>
      </c>
      <c r="C8" s="30" t="s">
        <v>46</v>
      </c>
      <c r="D8" s="30" t="s">
        <v>104</v>
      </c>
      <c r="E8" s="30" t="s">
        <v>105</v>
      </c>
      <c r="F8" s="30" t="s">
        <v>236</v>
      </c>
      <c r="G8" s="30" t="s">
        <v>235</v>
      </c>
      <c r="H8" s="30" t="s">
        <v>113</v>
      </c>
      <c r="I8" s="30" t="s">
        <v>59</v>
      </c>
      <c r="J8" s="30" t="s">
        <v>185</v>
      </c>
      <c r="K8" s="31" t="s">
        <v>187</v>
      </c>
      <c r="BC8" s="1"/>
    </row>
    <row r="9" spans="2:55" s="3" customFormat="1" ht="21" customHeight="1">
      <c r="B9" s="15"/>
      <c r="C9" s="16"/>
      <c r="D9" s="16"/>
      <c r="E9" s="32" t="s">
        <v>22</v>
      </c>
      <c r="F9" s="32" t="s">
        <v>245</v>
      </c>
      <c r="G9" s="32"/>
      <c r="H9" s="32" t="s">
        <v>239</v>
      </c>
      <c r="I9" s="32" t="s">
        <v>20</v>
      </c>
      <c r="J9" s="32" t="s">
        <v>20</v>
      </c>
      <c r="K9" s="33" t="s">
        <v>20</v>
      </c>
      <c r="BC9" s="1"/>
    </row>
    <row r="10" spans="2:55" s="4" customFormat="1" ht="18" customHeight="1">
      <c r="B10" s="18"/>
      <c r="C10" s="19" t="s">
        <v>1</v>
      </c>
      <c r="D10" s="19" t="s">
        <v>3</v>
      </c>
      <c r="E10" s="19" t="s">
        <v>4</v>
      </c>
      <c r="F10" s="19" t="s">
        <v>5</v>
      </c>
      <c r="G10" s="19" t="s">
        <v>6</v>
      </c>
      <c r="H10" s="19" t="s">
        <v>7</v>
      </c>
      <c r="I10" s="19" t="s">
        <v>8</v>
      </c>
      <c r="J10" s="19" t="s">
        <v>9</v>
      </c>
      <c r="K10" s="20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77"/>
      <c r="C11" s="77"/>
      <c r="D11" s="77"/>
      <c r="E11" s="77"/>
      <c r="F11" s="77"/>
      <c r="G11" s="77"/>
      <c r="H11" s="77"/>
      <c r="I11" s="77"/>
      <c r="J11" s="77"/>
      <c r="K11" s="77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ht="21" customHeight="1">
      <c r="B12" s="91" t="s">
        <v>249</v>
      </c>
      <c r="C12" s="77"/>
      <c r="D12" s="77"/>
      <c r="E12" s="77"/>
      <c r="F12" s="77"/>
      <c r="G12" s="77"/>
      <c r="H12" s="77"/>
      <c r="I12" s="77"/>
      <c r="J12" s="77"/>
      <c r="K12" s="77"/>
      <c r="V12" s="1"/>
    </row>
    <row r="13" spans="2:55">
      <c r="B13" s="91" t="s">
        <v>115</v>
      </c>
      <c r="C13" s="77"/>
      <c r="D13" s="77"/>
      <c r="E13" s="77"/>
      <c r="F13" s="77"/>
      <c r="G13" s="77"/>
      <c r="H13" s="77"/>
      <c r="I13" s="77"/>
      <c r="J13" s="77"/>
      <c r="K13" s="77"/>
      <c r="V13" s="1"/>
    </row>
    <row r="14" spans="2:55">
      <c r="B14" s="91" t="s">
        <v>234</v>
      </c>
      <c r="C14" s="77"/>
      <c r="D14" s="77"/>
      <c r="E14" s="77"/>
      <c r="F14" s="77"/>
      <c r="G14" s="77"/>
      <c r="H14" s="77"/>
      <c r="I14" s="77"/>
      <c r="J14" s="77"/>
      <c r="K14" s="77"/>
      <c r="V14" s="1"/>
    </row>
    <row r="15" spans="2:55">
      <c r="B15" s="91" t="s">
        <v>244</v>
      </c>
      <c r="C15" s="77"/>
      <c r="D15" s="77"/>
      <c r="E15" s="77"/>
      <c r="F15" s="77"/>
      <c r="G15" s="77"/>
      <c r="H15" s="77"/>
      <c r="I15" s="77"/>
      <c r="J15" s="77"/>
      <c r="K15" s="77"/>
      <c r="V15" s="1"/>
    </row>
    <row r="16" spans="2:55">
      <c r="B16" s="77"/>
      <c r="C16" s="77"/>
      <c r="D16" s="77"/>
      <c r="E16" s="77"/>
      <c r="F16" s="77"/>
      <c r="G16" s="77"/>
      <c r="H16" s="77"/>
      <c r="I16" s="77"/>
      <c r="J16" s="77"/>
      <c r="K16" s="77"/>
      <c r="V16" s="1"/>
    </row>
    <row r="17" spans="2:22">
      <c r="B17" s="77"/>
      <c r="C17" s="77"/>
      <c r="D17" s="77"/>
      <c r="E17" s="77"/>
      <c r="F17" s="77"/>
      <c r="G17" s="77"/>
      <c r="H17" s="77"/>
      <c r="I17" s="77"/>
      <c r="J17" s="77"/>
      <c r="K17" s="77"/>
      <c r="V17" s="1"/>
    </row>
    <row r="18" spans="2:22">
      <c r="B18" s="77"/>
      <c r="C18" s="77"/>
      <c r="D18" s="77"/>
      <c r="E18" s="77"/>
      <c r="F18" s="77"/>
      <c r="G18" s="77"/>
      <c r="H18" s="77"/>
      <c r="I18" s="77"/>
      <c r="J18" s="77"/>
      <c r="K18" s="77"/>
      <c r="V18" s="1"/>
    </row>
    <row r="19" spans="2:22">
      <c r="B19" s="77"/>
      <c r="C19" s="77"/>
      <c r="D19" s="77"/>
      <c r="E19" s="77"/>
      <c r="F19" s="77"/>
      <c r="G19" s="77"/>
      <c r="H19" s="77"/>
      <c r="I19" s="77"/>
      <c r="J19" s="77"/>
      <c r="K19" s="77"/>
      <c r="V19" s="1"/>
    </row>
    <row r="20" spans="2:22">
      <c r="B20" s="77"/>
      <c r="C20" s="77"/>
      <c r="D20" s="77"/>
      <c r="E20" s="77"/>
      <c r="F20" s="77"/>
      <c r="G20" s="77"/>
      <c r="H20" s="77"/>
      <c r="I20" s="77"/>
      <c r="J20" s="77"/>
      <c r="K20" s="77"/>
      <c r="V20" s="1"/>
    </row>
    <row r="21" spans="2:22">
      <c r="B21" s="77"/>
      <c r="C21" s="77"/>
      <c r="D21" s="77"/>
      <c r="E21" s="77"/>
      <c r="F21" s="77"/>
      <c r="G21" s="77"/>
      <c r="H21" s="77"/>
      <c r="I21" s="77"/>
      <c r="J21" s="77"/>
      <c r="K21" s="77"/>
      <c r="V21" s="1"/>
    </row>
    <row r="22" spans="2:22" ht="16.5" customHeight="1">
      <c r="B22" s="77"/>
      <c r="C22" s="77"/>
      <c r="D22" s="77"/>
      <c r="E22" s="77"/>
      <c r="F22" s="77"/>
      <c r="G22" s="77"/>
      <c r="H22" s="77"/>
      <c r="I22" s="77"/>
      <c r="J22" s="77"/>
      <c r="K22" s="77"/>
      <c r="V22" s="1"/>
    </row>
    <row r="23" spans="2:22" ht="16.5" customHeight="1">
      <c r="B23" s="77"/>
      <c r="C23" s="77"/>
      <c r="D23" s="77"/>
      <c r="E23" s="77"/>
      <c r="F23" s="77"/>
      <c r="G23" s="77"/>
      <c r="H23" s="77"/>
      <c r="I23" s="77"/>
      <c r="J23" s="77"/>
      <c r="K23" s="77"/>
      <c r="V23" s="1"/>
    </row>
    <row r="24" spans="2:22" ht="16.5" customHeight="1">
      <c r="B24" s="77"/>
      <c r="C24" s="77"/>
      <c r="D24" s="77"/>
      <c r="E24" s="77"/>
      <c r="F24" s="77"/>
      <c r="G24" s="77"/>
      <c r="H24" s="77"/>
      <c r="I24" s="77"/>
      <c r="J24" s="77"/>
      <c r="K24" s="77"/>
      <c r="V24" s="1"/>
    </row>
    <row r="25" spans="2:22">
      <c r="B25" s="77"/>
      <c r="C25" s="77"/>
      <c r="D25" s="77"/>
      <c r="E25" s="77"/>
      <c r="F25" s="77"/>
      <c r="G25" s="77"/>
      <c r="H25" s="77"/>
      <c r="I25" s="77"/>
      <c r="J25" s="77"/>
      <c r="K25" s="77"/>
      <c r="V25" s="1"/>
    </row>
    <row r="26" spans="2:22">
      <c r="B26" s="77"/>
      <c r="C26" s="77"/>
      <c r="D26" s="77"/>
      <c r="E26" s="77"/>
      <c r="F26" s="77"/>
      <c r="G26" s="77"/>
      <c r="H26" s="77"/>
      <c r="I26" s="77"/>
      <c r="J26" s="77"/>
      <c r="K26" s="77"/>
      <c r="V26" s="1"/>
    </row>
    <row r="27" spans="2:22">
      <c r="B27" s="77"/>
      <c r="C27" s="77"/>
      <c r="D27" s="77"/>
      <c r="E27" s="77"/>
      <c r="F27" s="77"/>
      <c r="G27" s="77"/>
      <c r="H27" s="77"/>
      <c r="I27" s="77"/>
      <c r="J27" s="77"/>
      <c r="K27" s="77"/>
      <c r="V27" s="1"/>
    </row>
    <row r="28" spans="2:22">
      <c r="B28" s="77"/>
      <c r="C28" s="77"/>
      <c r="D28" s="77"/>
      <c r="E28" s="77"/>
      <c r="F28" s="77"/>
      <c r="G28" s="77"/>
      <c r="H28" s="77"/>
      <c r="I28" s="77"/>
      <c r="J28" s="77"/>
      <c r="K28" s="77"/>
      <c r="V28" s="1"/>
    </row>
    <row r="29" spans="2:22">
      <c r="B29" s="77"/>
      <c r="C29" s="77"/>
      <c r="D29" s="77"/>
      <c r="E29" s="77"/>
      <c r="F29" s="77"/>
      <c r="G29" s="77"/>
      <c r="H29" s="77"/>
      <c r="I29" s="77"/>
      <c r="J29" s="77"/>
      <c r="K29" s="77"/>
      <c r="V29" s="1"/>
    </row>
    <row r="30" spans="2:22">
      <c r="B30" s="77"/>
      <c r="C30" s="77"/>
      <c r="D30" s="77"/>
      <c r="E30" s="77"/>
      <c r="F30" s="77"/>
      <c r="G30" s="77"/>
      <c r="H30" s="77"/>
      <c r="I30" s="77"/>
      <c r="J30" s="77"/>
      <c r="K30" s="77"/>
      <c r="V30" s="1"/>
    </row>
    <row r="31" spans="2:22">
      <c r="B31" s="77"/>
      <c r="C31" s="77"/>
      <c r="D31" s="77"/>
      <c r="E31" s="77"/>
      <c r="F31" s="77"/>
      <c r="G31" s="77"/>
      <c r="H31" s="77"/>
      <c r="I31" s="77"/>
      <c r="J31" s="77"/>
      <c r="K31" s="77"/>
      <c r="V31" s="1"/>
    </row>
    <row r="32" spans="2:22">
      <c r="B32" s="77"/>
      <c r="C32" s="77"/>
      <c r="D32" s="77"/>
      <c r="E32" s="77"/>
      <c r="F32" s="77"/>
      <c r="G32" s="77"/>
      <c r="H32" s="77"/>
      <c r="I32" s="77"/>
      <c r="J32" s="77"/>
      <c r="K32" s="77"/>
      <c r="V32" s="1"/>
    </row>
    <row r="33" spans="2:22">
      <c r="B33" s="77"/>
      <c r="C33" s="77"/>
      <c r="D33" s="77"/>
      <c r="E33" s="77"/>
      <c r="F33" s="77"/>
      <c r="G33" s="77"/>
      <c r="H33" s="77"/>
      <c r="I33" s="77"/>
      <c r="J33" s="77"/>
      <c r="K33" s="77"/>
      <c r="V33" s="1"/>
    </row>
    <row r="34" spans="2:22">
      <c r="B34" s="77"/>
      <c r="C34" s="77"/>
      <c r="D34" s="77"/>
      <c r="E34" s="77"/>
      <c r="F34" s="77"/>
      <c r="G34" s="77"/>
      <c r="H34" s="77"/>
      <c r="I34" s="77"/>
      <c r="J34" s="77"/>
      <c r="K34" s="77"/>
      <c r="V34" s="1"/>
    </row>
    <row r="35" spans="2:22">
      <c r="B35" s="77"/>
      <c r="C35" s="77"/>
      <c r="D35" s="77"/>
      <c r="E35" s="77"/>
      <c r="F35" s="77"/>
      <c r="G35" s="77"/>
      <c r="H35" s="77"/>
      <c r="I35" s="77"/>
      <c r="J35" s="77"/>
      <c r="K35" s="77"/>
      <c r="V35" s="1"/>
    </row>
    <row r="36" spans="2:22">
      <c r="B36" s="77"/>
      <c r="C36" s="77"/>
      <c r="D36" s="77"/>
      <c r="E36" s="77"/>
      <c r="F36" s="77"/>
      <c r="G36" s="77"/>
      <c r="H36" s="77"/>
      <c r="I36" s="77"/>
      <c r="J36" s="77"/>
      <c r="K36" s="77"/>
      <c r="V36" s="1"/>
    </row>
    <row r="37" spans="2:22">
      <c r="B37" s="77"/>
      <c r="C37" s="77"/>
      <c r="D37" s="77"/>
      <c r="E37" s="77"/>
      <c r="F37" s="77"/>
      <c r="G37" s="77"/>
      <c r="H37" s="77"/>
      <c r="I37" s="77"/>
      <c r="J37" s="77"/>
      <c r="K37" s="77"/>
      <c r="V37" s="1"/>
    </row>
    <row r="38" spans="2:22">
      <c r="B38" s="77"/>
      <c r="C38" s="77"/>
      <c r="D38" s="77"/>
      <c r="E38" s="77"/>
      <c r="F38" s="77"/>
      <c r="G38" s="77"/>
      <c r="H38" s="77"/>
      <c r="I38" s="77"/>
      <c r="J38" s="77"/>
      <c r="K38" s="77"/>
    </row>
    <row r="39" spans="2:22">
      <c r="B39" s="77"/>
      <c r="C39" s="77"/>
      <c r="D39" s="77"/>
      <c r="E39" s="77"/>
      <c r="F39" s="77"/>
      <c r="G39" s="77"/>
      <c r="H39" s="77"/>
      <c r="I39" s="77"/>
      <c r="J39" s="77"/>
      <c r="K39" s="77"/>
    </row>
    <row r="40" spans="2:22">
      <c r="B40" s="77"/>
      <c r="C40" s="77"/>
      <c r="D40" s="77"/>
      <c r="E40" s="77"/>
      <c r="F40" s="77"/>
      <c r="G40" s="77"/>
      <c r="H40" s="77"/>
      <c r="I40" s="77"/>
      <c r="J40" s="77"/>
      <c r="K40" s="77"/>
    </row>
    <row r="41" spans="2:22">
      <c r="B41" s="77"/>
      <c r="C41" s="77"/>
      <c r="D41" s="77"/>
      <c r="E41" s="77"/>
      <c r="F41" s="77"/>
      <c r="G41" s="77"/>
      <c r="H41" s="77"/>
      <c r="I41" s="77"/>
      <c r="J41" s="77"/>
      <c r="K41" s="77"/>
    </row>
    <row r="42" spans="2:22">
      <c r="B42" s="77"/>
      <c r="C42" s="77"/>
      <c r="D42" s="77"/>
      <c r="E42" s="77"/>
      <c r="F42" s="77"/>
      <c r="G42" s="77"/>
      <c r="H42" s="77"/>
      <c r="I42" s="77"/>
      <c r="J42" s="77"/>
      <c r="K42" s="77"/>
    </row>
    <row r="43" spans="2:22">
      <c r="B43" s="77"/>
      <c r="C43" s="77"/>
      <c r="D43" s="77"/>
      <c r="E43" s="77"/>
      <c r="F43" s="77"/>
      <c r="G43" s="77"/>
      <c r="H43" s="77"/>
      <c r="I43" s="77"/>
      <c r="J43" s="77"/>
      <c r="K43" s="77"/>
    </row>
    <row r="44" spans="2:22">
      <c r="B44" s="77"/>
      <c r="C44" s="77"/>
      <c r="D44" s="77"/>
      <c r="E44" s="77"/>
      <c r="F44" s="77"/>
      <c r="G44" s="77"/>
      <c r="H44" s="77"/>
      <c r="I44" s="77"/>
      <c r="J44" s="77"/>
      <c r="K44" s="77"/>
    </row>
    <row r="45" spans="2:22">
      <c r="B45" s="77"/>
      <c r="C45" s="77"/>
      <c r="D45" s="77"/>
      <c r="E45" s="77"/>
      <c r="F45" s="77"/>
      <c r="G45" s="77"/>
      <c r="H45" s="77"/>
      <c r="I45" s="77"/>
      <c r="J45" s="77"/>
      <c r="K45" s="77"/>
    </row>
    <row r="46" spans="2:22">
      <c r="B46" s="77"/>
      <c r="C46" s="77"/>
      <c r="D46" s="77"/>
      <c r="E46" s="77"/>
      <c r="F46" s="77"/>
      <c r="G46" s="77"/>
      <c r="H46" s="77"/>
      <c r="I46" s="77"/>
      <c r="J46" s="77"/>
      <c r="K46" s="77"/>
    </row>
    <row r="47" spans="2:22">
      <c r="B47" s="77"/>
      <c r="C47" s="77"/>
      <c r="D47" s="77"/>
      <c r="E47" s="77"/>
      <c r="F47" s="77"/>
      <c r="G47" s="77"/>
      <c r="H47" s="77"/>
      <c r="I47" s="77"/>
      <c r="J47" s="77"/>
      <c r="K47" s="77"/>
    </row>
    <row r="48" spans="2:22">
      <c r="B48" s="77"/>
      <c r="C48" s="77"/>
      <c r="D48" s="77"/>
      <c r="E48" s="77"/>
      <c r="F48" s="77"/>
      <c r="G48" s="77"/>
      <c r="H48" s="77"/>
      <c r="I48" s="77"/>
      <c r="J48" s="77"/>
      <c r="K48" s="77"/>
    </row>
    <row r="49" spans="2:11">
      <c r="B49" s="77"/>
      <c r="C49" s="77"/>
      <c r="D49" s="77"/>
      <c r="E49" s="77"/>
      <c r="F49" s="77"/>
      <c r="G49" s="77"/>
      <c r="H49" s="77"/>
      <c r="I49" s="77"/>
      <c r="J49" s="77"/>
      <c r="K49" s="77"/>
    </row>
    <row r="50" spans="2:11">
      <c r="B50" s="77"/>
      <c r="C50" s="77"/>
      <c r="D50" s="77"/>
      <c r="E50" s="77"/>
      <c r="F50" s="77"/>
      <c r="G50" s="77"/>
      <c r="H50" s="77"/>
      <c r="I50" s="77"/>
      <c r="J50" s="77"/>
      <c r="K50" s="77"/>
    </row>
    <row r="51" spans="2:11">
      <c r="B51" s="77"/>
      <c r="C51" s="77"/>
      <c r="D51" s="77"/>
      <c r="E51" s="77"/>
      <c r="F51" s="77"/>
      <c r="G51" s="77"/>
      <c r="H51" s="77"/>
      <c r="I51" s="77"/>
      <c r="J51" s="77"/>
      <c r="K51" s="77"/>
    </row>
    <row r="52" spans="2:11">
      <c r="B52" s="77"/>
      <c r="C52" s="77"/>
      <c r="D52" s="77"/>
      <c r="E52" s="77"/>
      <c r="F52" s="77"/>
      <c r="G52" s="77"/>
      <c r="H52" s="77"/>
      <c r="I52" s="77"/>
      <c r="J52" s="77"/>
      <c r="K52" s="77"/>
    </row>
    <row r="53" spans="2:11">
      <c r="B53" s="77"/>
      <c r="C53" s="77"/>
      <c r="D53" s="77"/>
      <c r="E53" s="77"/>
      <c r="F53" s="77"/>
      <c r="G53" s="77"/>
      <c r="H53" s="77"/>
      <c r="I53" s="77"/>
      <c r="J53" s="77"/>
      <c r="K53" s="77"/>
    </row>
    <row r="54" spans="2:11">
      <c r="B54" s="77"/>
      <c r="C54" s="77"/>
      <c r="D54" s="77"/>
      <c r="E54" s="77"/>
      <c r="F54" s="77"/>
      <c r="G54" s="77"/>
      <c r="H54" s="77"/>
      <c r="I54" s="77"/>
      <c r="J54" s="77"/>
      <c r="K54" s="77"/>
    </row>
    <row r="55" spans="2:11">
      <c r="B55" s="77"/>
      <c r="C55" s="77"/>
      <c r="D55" s="77"/>
      <c r="E55" s="77"/>
      <c r="F55" s="77"/>
      <c r="G55" s="77"/>
      <c r="H55" s="77"/>
      <c r="I55" s="77"/>
      <c r="J55" s="77"/>
      <c r="K55" s="77"/>
    </row>
    <row r="56" spans="2:11">
      <c r="B56" s="77"/>
      <c r="C56" s="77"/>
      <c r="D56" s="77"/>
      <c r="E56" s="77"/>
      <c r="F56" s="77"/>
      <c r="G56" s="77"/>
      <c r="H56" s="77"/>
      <c r="I56" s="77"/>
      <c r="J56" s="77"/>
      <c r="K56" s="77"/>
    </row>
    <row r="57" spans="2:11">
      <c r="B57" s="77"/>
      <c r="C57" s="77"/>
      <c r="D57" s="77"/>
      <c r="E57" s="77"/>
      <c r="F57" s="77"/>
      <c r="G57" s="77"/>
      <c r="H57" s="77"/>
      <c r="I57" s="77"/>
      <c r="J57" s="77"/>
      <c r="K57" s="77"/>
    </row>
    <row r="58" spans="2:11">
      <c r="B58" s="77"/>
      <c r="C58" s="77"/>
      <c r="D58" s="77"/>
      <c r="E58" s="77"/>
      <c r="F58" s="77"/>
      <c r="G58" s="77"/>
      <c r="H58" s="77"/>
      <c r="I58" s="77"/>
      <c r="J58" s="77"/>
      <c r="K58" s="77"/>
    </row>
    <row r="59" spans="2:11">
      <c r="B59" s="77"/>
      <c r="C59" s="77"/>
      <c r="D59" s="77"/>
      <c r="E59" s="77"/>
      <c r="F59" s="77"/>
      <c r="G59" s="77"/>
      <c r="H59" s="77"/>
      <c r="I59" s="77"/>
      <c r="J59" s="77"/>
      <c r="K59" s="77"/>
    </row>
    <row r="60" spans="2:11">
      <c r="B60" s="77"/>
      <c r="C60" s="77"/>
      <c r="D60" s="77"/>
      <c r="E60" s="77"/>
      <c r="F60" s="77"/>
      <c r="G60" s="77"/>
      <c r="H60" s="77"/>
      <c r="I60" s="77"/>
      <c r="J60" s="77"/>
      <c r="K60" s="77"/>
    </row>
    <row r="61" spans="2:11">
      <c r="B61" s="77"/>
      <c r="C61" s="77"/>
      <c r="D61" s="77"/>
      <c r="E61" s="77"/>
      <c r="F61" s="77"/>
      <c r="G61" s="77"/>
      <c r="H61" s="77"/>
      <c r="I61" s="77"/>
      <c r="J61" s="77"/>
      <c r="K61" s="77"/>
    </row>
    <row r="62" spans="2:11">
      <c r="B62" s="77"/>
      <c r="C62" s="77"/>
      <c r="D62" s="77"/>
      <c r="E62" s="77"/>
      <c r="F62" s="77"/>
      <c r="G62" s="77"/>
      <c r="H62" s="77"/>
      <c r="I62" s="77"/>
      <c r="J62" s="77"/>
      <c r="K62" s="77"/>
    </row>
    <row r="63" spans="2:11">
      <c r="B63" s="77"/>
      <c r="C63" s="77"/>
      <c r="D63" s="77"/>
      <c r="E63" s="77"/>
      <c r="F63" s="77"/>
      <c r="G63" s="77"/>
      <c r="H63" s="77"/>
      <c r="I63" s="77"/>
      <c r="J63" s="77"/>
      <c r="K63" s="77"/>
    </row>
    <row r="64" spans="2:11">
      <c r="B64" s="77"/>
      <c r="C64" s="77"/>
      <c r="D64" s="77"/>
      <c r="E64" s="77"/>
      <c r="F64" s="77"/>
      <c r="G64" s="77"/>
      <c r="H64" s="77"/>
      <c r="I64" s="77"/>
      <c r="J64" s="77"/>
      <c r="K64" s="77"/>
    </row>
    <row r="65" spans="2:11">
      <c r="B65" s="77"/>
      <c r="C65" s="77"/>
      <c r="D65" s="77"/>
      <c r="E65" s="77"/>
      <c r="F65" s="77"/>
      <c r="G65" s="77"/>
      <c r="H65" s="77"/>
      <c r="I65" s="77"/>
      <c r="J65" s="77"/>
      <c r="K65" s="77"/>
    </row>
    <row r="66" spans="2:11">
      <c r="B66" s="77"/>
      <c r="C66" s="77"/>
      <c r="D66" s="77"/>
      <c r="E66" s="77"/>
      <c r="F66" s="77"/>
      <c r="G66" s="77"/>
      <c r="H66" s="77"/>
      <c r="I66" s="77"/>
      <c r="J66" s="77"/>
      <c r="K66" s="77"/>
    </row>
    <row r="67" spans="2:11">
      <c r="B67" s="77"/>
      <c r="C67" s="77"/>
      <c r="D67" s="77"/>
      <c r="E67" s="77"/>
      <c r="F67" s="77"/>
      <c r="G67" s="77"/>
      <c r="H67" s="77"/>
      <c r="I67" s="77"/>
      <c r="J67" s="77"/>
      <c r="K67" s="77"/>
    </row>
    <row r="68" spans="2:11">
      <c r="B68" s="77"/>
      <c r="C68" s="77"/>
      <c r="D68" s="77"/>
      <c r="E68" s="77"/>
      <c r="F68" s="77"/>
      <c r="G68" s="77"/>
      <c r="H68" s="77"/>
      <c r="I68" s="77"/>
      <c r="J68" s="77"/>
      <c r="K68" s="77"/>
    </row>
    <row r="69" spans="2:11">
      <c r="B69" s="77"/>
      <c r="C69" s="77"/>
      <c r="D69" s="77"/>
      <c r="E69" s="77"/>
      <c r="F69" s="77"/>
      <c r="G69" s="77"/>
      <c r="H69" s="77"/>
      <c r="I69" s="77"/>
      <c r="J69" s="77"/>
      <c r="K69" s="77"/>
    </row>
    <row r="70" spans="2:11">
      <c r="B70" s="77"/>
      <c r="C70" s="77"/>
      <c r="D70" s="77"/>
      <c r="E70" s="77"/>
      <c r="F70" s="77"/>
      <c r="G70" s="77"/>
      <c r="H70" s="77"/>
      <c r="I70" s="77"/>
      <c r="J70" s="77"/>
      <c r="K70" s="77"/>
    </row>
    <row r="71" spans="2:11">
      <c r="B71" s="77"/>
      <c r="C71" s="77"/>
      <c r="D71" s="77"/>
      <c r="E71" s="77"/>
      <c r="F71" s="77"/>
      <c r="G71" s="77"/>
      <c r="H71" s="77"/>
      <c r="I71" s="77"/>
      <c r="J71" s="77"/>
      <c r="K71" s="77"/>
    </row>
    <row r="72" spans="2:11">
      <c r="B72" s="77"/>
      <c r="C72" s="77"/>
      <c r="D72" s="77"/>
      <c r="E72" s="77"/>
      <c r="F72" s="77"/>
      <c r="G72" s="77"/>
      <c r="H72" s="77"/>
      <c r="I72" s="77"/>
      <c r="J72" s="77"/>
      <c r="K72" s="77"/>
    </row>
    <row r="73" spans="2:11">
      <c r="B73" s="77"/>
      <c r="C73" s="77"/>
      <c r="D73" s="77"/>
      <c r="E73" s="77"/>
      <c r="F73" s="77"/>
      <c r="G73" s="77"/>
      <c r="H73" s="77"/>
      <c r="I73" s="77"/>
      <c r="J73" s="77"/>
      <c r="K73" s="77"/>
    </row>
    <row r="74" spans="2:11">
      <c r="B74" s="77"/>
      <c r="C74" s="77"/>
      <c r="D74" s="77"/>
      <c r="E74" s="77"/>
      <c r="F74" s="77"/>
      <c r="G74" s="77"/>
      <c r="H74" s="77"/>
      <c r="I74" s="77"/>
      <c r="J74" s="77"/>
      <c r="K74" s="77"/>
    </row>
    <row r="75" spans="2:11">
      <c r="B75" s="77"/>
      <c r="C75" s="77"/>
      <c r="D75" s="77"/>
      <c r="E75" s="77"/>
      <c r="F75" s="77"/>
      <c r="G75" s="77"/>
      <c r="H75" s="77"/>
      <c r="I75" s="77"/>
      <c r="J75" s="77"/>
      <c r="K75" s="77"/>
    </row>
    <row r="76" spans="2:11">
      <c r="B76" s="77"/>
      <c r="C76" s="77"/>
      <c r="D76" s="77"/>
      <c r="E76" s="77"/>
      <c r="F76" s="77"/>
      <c r="G76" s="77"/>
      <c r="H76" s="77"/>
      <c r="I76" s="77"/>
      <c r="J76" s="77"/>
      <c r="K76" s="77"/>
    </row>
    <row r="77" spans="2:11">
      <c r="B77" s="77"/>
      <c r="C77" s="77"/>
      <c r="D77" s="77"/>
      <c r="E77" s="77"/>
      <c r="F77" s="77"/>
      <c r="G77" s="77"/>
      <c r="H77" s="77"/>
      <c r="I77" s="77"/>
      <c r="J77" s="77"/>
      <c r="K77" s="77"/>
    </row>
    <row r="78" spans="2:11">
      <c r="B78" s="77"/>
      <c r="C78" s="77"/>
      <c r="D78" s="77"/>
      <c r="E78" s="77"/>
      <c r="F78" s="77"/>
      <c r="G78" s="77"/>
      <c r="H78" s="77"/>
      <c r="I78" s="77"/>
      <c r="J78" s="77"/>
      <c r="K78" s="77"/>
    </row>
    <row r="79" spans="2:11">
      <c r="B79" s="77"/>
      <c r="C79" s="77"/>
      <c r="D79" s="77"/>
      <c r="E79" s="77"/>
      <c r="F79" s="77"/>
      <c r="G79" s="77"/>
      <c r="H79" s="77"/>
      <c r="I79" s="77"/>
      <c r="J79" s="77"/>
      <c r="K79" s="77"/>
    </row>
    <row r="80" spans="2:11">
      <c r="B80" s="77"/>
      <c r="C80" s="77"/>
      <c r="D80" s="77"/>
      <c r="E80" s="77"/>
      <c r="F80" s="77"/>
      <c r="G80" s="77"/>
      <c r="H80" s="77"/>
      <c r="I80" s="77"/>
      <c r="J80" s="77"/>
      <c r="K80" s="77"/>
    </row>
    <row r="81" spans="2:11">
      <c r="B81" s="77"/>
      <c r="C81" s="77"/>
      <c r="D81" s="77"/>
      <c r="E81" s="77"/>
      <c r="F81" s="77"/>
      <c r="G81" s="77"/>
      <c r="H81" s="77"/>
      <c r="I81" s="77"/>
      <c r="J81" s="77"/>
      <c r="K81" s="77"/>
    </row>
    <row r="82" spans="2:11">
      <c r="B82" s="77"/>
      <c r="C82" s="77"/>
      <c r="D82" s="77"/>
      <c r="E82" s="77"/>
      <c r="F82" s="77"/>
      <c r="G82" s="77"/>
      <c r="H82" s="77"/>
      <c r="I82" s="77"/>
      <c r="J82" s="77"/>
      <c r="K82" s="77"/>
    </row>
    <row r="83" spans="2:11">
      <c r="B83" s="77"/>
      <c r="C83" s="77"/>
      <c r="D83" s="77"/>
      <c r="E83" s="77"/>
      <c r="F83" s="77"/>
      <c r="G83" s="77"/>
      <c r="H83" s="77"/>
      <c r="I83" s="77"/>
      <c r="J83" s="77"/>
      <c r="K83" s="77"/>
    </row>
    <row r="84" spans="2:11">
      <c r="B84" s="77"/>
      <c r="C84" s="77"/>
      <c r="D84" s="77"/>
      <c r="E84" s="77"/>
      <c r="F84" s="77"/>
      <c r="G84" s="77"/>
      <c r="H84" s="77"/>
      <c r="I84" s="77"/>
      <c r="J84" s="77"/>
      <c r="K84" s="77"/>
    </row>
    <row r="85" spans="2:11">
      <c r="B85" s="77"/>
      <c r="C85" s="77"/>
      <c r="D85" s="77"/>
      <c r="E85" s="77"/>
      <c r="F85" s="77"/>
      <c r="G85" s="77"/>
      <c r="H85" s="77"/>
      <c r="I85" s="77"/>
      <c r="J85" s="77"/>
      <c r="K85" s="77"/>
    </row>
    <row r="86" spans="2:11">
      <c r="B86" s="77"/>
      <c r="C86" s="77"/>
      <c r="D86" s="77"/>
      <c r="E86" s="77"/>
      <c r="F86" s="77"/>
      <c r="G86" s="77"/>
      <c r="H86" s="77"/>
      <c r="I86" s="77"/>
      <c r="J86" s="77"/>
      <c r="K86" s="77"/>
    </row>
    <row r="87" spans="2:11">
      <c r="B87" s="77"/>
      <c r="C87" s="77"/>
      <c r="D87" s="77"/>
      <c r="E87" s="77"/>
      <c r="F87" s="77"/>
      <c r="G87" s="77"/>
      <c r="H87" s="77"/>
      <c r="I87" s="77"/>
      <c r="J87" s="77"/>
      <c r="K87" s="77"/>
    </row>
    <row r="88" spans="2:11">
      <c r="B88" s="77"/>
      <c r="C88" s="77"/>
      <c r="D88" s="77"/>
      <c r="E88" s="77"/>
      <c r="F88" s="77"/>
      <c r="G88" s="77"/>
      <c r="H88" s="77"/>
      <c r="I88" s="77"/>
      <c r="J88" s="77"/>
      <c r="K88" s="77"/>
    </row>
    <row r="89" spans="2:11">
      <c r="B89" s="77"/>
      <c r="C89" s="77"/>
      <c r="D89" s="77"/>
      <c r="E89" s="77"/>
      <c r="F89" s="77"/>
      <c r="G89" s="77"/>
      <c r="H89" s="77"/>
      <c r="I89" s="77"/>
      <c r="J89" s="77"/>
      <c r="K89" s="77"/>
    </row>
    <row r="90" spans="2:11">
      <c r="B90" s="77"/>
      <c r="C90" s="77"/>
      <c r="D90" s="77"/>
      <c r="E90" s="77"/>
      <c r="F90" s="77"/>
      <c r="G90" s="77"/>
      <c r="H90" s="77"/>
      <c r="I90" s="77"/>
      <c r="J90" s="77"/>
      <c r="K90" s="77"/>
    </row>
    <row r="91" spans="2:11">
      <c r="B91" s="77"/>
      <c r="C91" s="77"/>
      <c r="D91" s="77"/>
      <c r="E91" s="77"/>
      <c r="F91" s="77"/>
      <c r="G91" s="77"/>
      <c r="H91" s="77"/>
      <c r="I91" s="77"/>
      <c r="J91" s="77"/>
      <c r="K91" s="77"/>
    </row>
    <row r="92" spans="2:11">
      <c r="B92" s="77"/>
      <c r="C92" s="77"/>
      <c r="D92" s="77"/>
      <c r="E92" s="77"/>
      <c r="F92" s="77"/>
      <c r="G92" s="77"/>
      <c r="H92" s="77"/>
      <c r="I92" s="77"/>
      <c r="J92" s="77"/>
      <c r="K92" s="77"/>
    </row>
    <row r="93" spans="2:11">
      <c r="B93" s="77"/>
      <c r="C93" s="77"/>
      <c r="D93" s="77"/>
      <c r="E93" s="77"/>
      <c r="F93" s="77"/>
      <c r="G93" s="77"/>
      <c r="H93" s="77"/>
      <c r="I93" s="77"/>
      <c r="J93" s="77"/>
      <c r="K93" s="77"/>
    </row>
    <row r="94" spans="2:11">
      <c r="B94" s="77"/>
      <c r="C94" s="77"/>
      <c r="D94" s="77"/>
      <c r="E94" s="77"/>
      <c r="F94" s="77"/>
      <c r="G94" s="77"/>
      <c r="H94" s="77"/>
      <c r="I94" s="77"/>
      <c r="J94" s="77"/>
      <c r="K94" s="77"/>
    </row>
    <row r="95" spans="2:11">
      <c r="B95" s="77"/>
      <c r="C95" s="77"/>
      <c r="D95" s="77"/>
      <c r="E95" s="77"/>
      <c r="F95" s="77"/>
      <c r="G95" s="77"/>
      <c r="H95" s="77"/>
      <c r="I95" s="77"/>
      <c r="J95" s="77"/>
      <c r="K95" s="77"/>
    </row>
    <row r="96" spans="2:11">
      <c r="B96" s="77"/>
      <c r="C96" s="77"/>
      <c r="D96" s="77"/>
      <c r="E96" s="77"/>
      <c r="F96" s="77"/>
      <c r="G96" s="77"/>
      <c r="H96" s="77"/>
      <c r="I96" s="77"/>
      <c r="J96" s="77"/>
      <c r="K96" s="77"/>
    </row>
    <row r="97" spans="2:11">
      <c r="B97" s="77"/>
      <c r="C97" s="77"/>
      <c r="D97" s="77"/>
      <c r="E97" s="77"/>
      <c r="F97" s="77"/>
      <c r="G97" s="77"/>
      <c r="H97" s="77"/>
      <c r="I97" s="77"/>
      <c r="J97" s="77"/>
      <c r="K97" s="77"/>
    </row>
    <row r="98" spans="2:11">
      <c r="B98" s="77"/>
      <c r="C98" s="77"/>
      <c r="D98" s="77"/>
      <c r="E98" s="77"/>
      <c r="F98" s="77"/>
      <c r="G98" s="77"/>
      <c r="H98" s="77"/>
      <c r="I98" s="77"/>
      <c r="J98" s="77"/>
      <c r="K98" s="77"/>
    </row>
    <row r="99" spans="2:11">
      <c r="B99" s="77"/>
      <c r="C99" s="77"/>
      <c r="D99" s="77"/>
      <c r="E99" s="77"/>
      <c r="F99" s="77"/>
      <c r="G99" s="77"/>
      <c r="H99" s="77"/>
      <c r="I99" s="77"/>
      <c r="J99" s="77"/>
      <c r="K99" s="77"/>
    </row>
    <row r="100" spans="2:11">
      <c r="B100" s="77"/>
      <c r="C100" s="77"/>
      <c r="D100" s="77"/>
      <c r="E100" s="77"/>
      <c r="F100" s="77"/>
      <c r="G100" s="77"/>
      <c r="H100" s="77"/>
      <c r="I100" s="77"/>
      <c r="J100" s="77"/>
      <c r="K100" s="77"/>
    </row>
    <row r="101" spans="2:11">
      <c r="B101" s="77"/>
      <c r="C101" s="77"/>
      <c r="D101" s="77"/>
      <c r="E101" s="77"/>
      <c r="F101" s="77"/>
      <c r="G101" s="77"/>
      <c r="H101" s="77"/>
      <c r="I101" s="77"/>
      <c r="J101" s="77"/>
      <c r="K101" s="77"/>
    </row>
    <row r="102" spans="2:11">
      <c r="B102" s="77"/>
      <c r="C102" s="77"/>
      <c r="D102" s="77"/>
      <c r="E102" s="77"/>
      <c r="F102" s="77"/>
      <c r="G102" s="77"/>
      <c r="H102" s="77"/>
      <c r="I102" s="77"/>
      <c r="J102" s="77"/>
      <c r="K102" s="77"/>
    </row>
    <row r="103" spans="2:11">
      <c r="B103" s="77"/>
      <c r="C103" s="77"/>
      <c r="D103" s="77"/>
      <c r="E103" s="77"/>
      <c r="F103" s="77"/>
      <c r="G103" s="77"/>
      <c r="H103" s="77"/>
      <c r="I103" s="77"/>
      <c r="J103" s="77"/>
      <c r="K103" s="77"/>
    </row>
    <row r="104" spans="2:11">
      <c r="B104" s="77"/>
      <c r="C104" s="77"/>
      <c r="D104" s="77"/>
      <c r="E104" s="77"/>
      <c r="F104" s="77"/>
      <c r="G104" s="77"/>
      <c r="H104" s="77"/>
      <c r="I104" s="77"/>
      <c r="J104" s="77"/>
      <c r="K104" s="77"/>
    </row>
    <row r="105" spans="2:11">
      <c r="B105" s="77"/>
      <c r="C105" s="77"/>
      <c r="D105" s="77"/>
      <c r="E105" s="77"/>
      <c r="F105" s="77"/>
      <c r="G105" s="77"/>
      <c r="H105" s="77"/>
      <c r="I105" s="77"/>
      <c r="J105" s="77"/>
      <c r="K105" s="77"/>
    </row>
    <row r="106" spans="2:11">
      <c r="B106" s="77"/>
      <c r="C106" s="77"/>
      <c r="D106" s="77"/>
      <c r="E106" s="77"/>
      <c r="F106" s="77"/>
      <c r="G106" s="77"/>
      <c r="H106" s="77"/>
      <c r="I106" s="77"/>
      <c r="J106" s="77"/>
      <c r="K106" s="77"/>
    </row>
    <row r="107" spans="2:11">
      <c r="B107" s="77"/>
      <c r="C107" s="77"/>
      <c r="D107" s="77"/>
      <c r="E107" s="77"/>
      <c r="F107" s="77"/>
      <c r="G107" s="77"/>
      <c r="H107" s="77"/>
      <c r="I107" s="77"/>
      <c r="J107" s="77"/>
      <c r="K107" s="77"/>
    </row>
    <row r="108" spans="2:11">
      <c r="B108" s="77"/>
      <c r="C108" s="77"/>
      <c r="D108" s="77"/>
      <c r="E108" s="77"/>
      <c r="F108" s="77"/>
      <c r="G108" s="77"/>
      <c r="H108" s="77"/>
      <c r="I108" s="77"/>
      <c r="J108" s="77"/>
      <c r="K108" s="77"/>
    </row>
    <row r="109" spans="2:11">
      <c r="B109" s="77"/>
      <c r="C109" s="77"/>
      <c r="D109" s="77"/>
      <c r="E109" s="77"/>
      <c r="F109" s="77"/>
      <c r="G109" s="77"/>
      <c r="H109" s="77"/>
      <c r="I109" s="77"/>
      <c r="J109" s="77"/>
      <c r="K109" s="77"/>
    </row>
    <row r="110" spans="2:11">
      <c r="B110" s="77"/>
      <c r="C110" s="77"/>
      <c r="D110" s="77"/>
      <c r="E110" s="77"/>
      <c r="F110" s="77"/>
      <c r="G110" s="77"/>
      <c r="H110" s="77"/>
      <c r="I110" s="77"/>
      <c r="J110" s="77"/>
      <c r="K110" s="77"/>
    </row>
    <row r="111" spans="2:11">
      <c r="C111" s="1"/>
    </row>
    <row r="112" spans="2:11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sheetProtection sheet="1" objects="1" scenarios="1"/>
  <mergeCells count="2">
    <mergeCell ref="B6:K6"/>
    <mergeCell ref="B7:K7"/>
  </mergeCells>
  <phoneticPr fontId="5" type="noConversion"/>
  <dataValidations count="1">
    <dataValidation allowBlank="1" showInputMessage="1" showErrorMessage="1" sqref="C5:C1048576 AH39:XFD41 D1:XFD38 D42:XFD1048576 D39:AF41 A1:A1048576 B1:B11 B14:B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B1:BG574"/>
  <sheetViews>
    <sheetView rightToLeft="1" workbookViewId="0">
      <selection activeCell="E17" sqref="E17"/>
    </sheetView>
  </sheetViews>
  <sheetFormatPr defaultColWidth="9.140625" defaultRowHeight="18"/>
  <cols>
    <col min="1" max="1" width="6.28515625" style="1" customWidth="1"/>
    <col min="2" max="2" width="40.28515625" style="2" bestFit="1" customWidth="1"/>
    <col min="3" max="3" width="41.85546875" style="2" bestFit="1" customWidth="1"/>
    <col min="4" max="4" width="15.7109375" style="2" bestFit="1" customWidth="1"/>
    <col min="5" max="5" width="9" style="1" bestFit="1" customWidth="1"/>
    <col min="6" max="6" width="11.28515625" style="1" bestFit="1" customWidth="1"/>
    <col min="7" max="7" width="9" style="1" bestFit="1" customWidth="1"/>
    <col min="8" max="8" width="6.42578125" style="1" bestFit="1" customWidth="1"/>
    <col min="9" max="9" width="8" style="1" bestFit="1" customWidth="1"/>
    <col min="10" max="10" width="10" style="1" customWidth="1"/>
    <col min="11" max="11" width="9.14062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9">
      <c r="B1" s="56" t="s">
        <v>182</v>
      </c>
      <c r="C1" s="76" t="s" vm="1">
        <v>250</v>
      </c>
    </row>
    <row r="2" spans="2:59">
      <c r="B2" s="56" t="s">
        <v>181</v>
      </c>
      <c r="C2" s="76" t="s">
        <v>251</v>
      </c>
    </row>
    <row r="3" spans="2:59">
      <c r="B3" s="56" t="s">
        <v>183</v>
      </c>
      <c r="C3" s="76" t="s">
        <v>252</v>
      </c>
    </row>
    <row r="4" spans="2:59">
      <c r="B4" s="56" t="s">
        <v>184</v>
      </c>
      <c r="C4" s="76">
        <v>8602</v>
      </c>
    </row>
    <row r="6" spans="2:59" ht="26.25" customHeight="1">
      <c r="B6" s="184" t="s">
        <v>213</v>
      </c>
      <c r="C6" s="185"/>
      <c r="D6" s="185"/>
      <c r="E6" s="185"/>
      <c r="F6" s="185"/>
      <c r="G6" s="185"/>
      <c r="H6" s="185"/>
      <c r="I6" s="185"/>
      <c r="J6" s="185"/>
      <c r="K6" s="185"/>
      <c r="L6" s="186"/>
    </row>
    <row r="7" spans="2:59" ht="26.25" customHeight="1">
      <c r="B7" s="184" t="s">
        <v>100</v>
      </c>
      <c r="C7" s="185"/>
      <c r="D7" s="185"/>
      <c r="E7" s="185"/>
      <c r="F7" s="185"/>
      <c r="G7" s="185"/>
      <c r="H7" s="185"/>
      <c r="I7" s="185"/>
      <c r="J7" s="185"/>
      <c r="K7" s="185"/>
      <c r="L7" s="186"/>
    </row>
    <row r="8" spans="2:59" s="3" customFormat="1" ht="78.75">
      <c r="B8" s="22" t="s">
        <v>119</v>
      </c>
      <c r="C8" s="30" t="s">
        <v>46</v>
      </c>
      <c r="D8" s="30" t="s">
        <v>64</v>
      </c>
      <c r="E8" s="30" t="s">
        <v>104</v>
      </c>
      <c r="F8" s="30" t="s">
        <v>105</v>
      </c>
      <c r="G8" s="30" t="s">
        <v>236</v>
      </c>
      <c r="H8" s="30" t="s">
        <v>235</v>
      </c>
      <c r="I8" s="30" t="s">
        <v>113</v>
      </c>
      <c r="J8" s="30" t="s">
        <v>59</v>
      </c>
      <c r="K8" s="30" t="s">
        <v>185</v>
      </c>
      <c r="L8" s="31" t="s">
        <v>187</v>
      </c>
      <c r="M8" s="1"/>
      <c r="N8" s="1"/>
      <c r="O8" s="1"/>
      <c r="P8" s="1"/>
      <c r="BG8" s="1"/>
    </row>
    <row r="9" spans="2:59" s="3" customFormat="1" ht="24" customHeight="1">
      <c r="B9" s="15"/>
      <c r="C9" s="16"/>
      <c r="D9" s="16"/>
      <c r="E9" s="16"/>
      <c r="F9" s="16" t="s">
        <v>22</v>
      </c>
      <c r="G9" s="16" t="s">
        <v>245</v>
      </c>
      <c r="H9" s="16"/>
      <c r="I9" s="16" t="s">
        <v>239</v>
      </c>
      <c r="J9" s="32" t="s">
        <v>20</v>
      </c>
      <c r="K9" s="32" t="s">
        <v>20</v>
      </c>
      <c r="L9" s="33" t="s">
        <v>20</v>
      </c>
      <c r="M9" s="1"/>
      <c r="N9" s="1"/>
      <c r="O9" s="1"/>
      <c r="P9" s="1"/>
      <c r="BG9" s="1"/>
    </row>
    <row r="10" spans="2:59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20" t="s">
        <v>9</v>
      </c>
      <c r="L10" s="20" t="s">
        <v>10</v>
      </c>
      <c r="M10" s="1"/>
      <c r="N10" s="1"/>
      <c r="O10" s="1"/>
      <c r="P10" s="1"/>
      <c r="BG10" s="1"/>
    </row>
    <row r="11" spans="2:59" s="130" customFormat="1" ht="18" customHeight="1">
      <c r="B11" s="112" t="s">
        <v>49</v>
      </c>
      <c r="C11" s="113"/>
      <c r="D11" s="113"/>
      <c r="E11" s="113"/>
      <c r="F11" s="113"/>
      <c r="G11" s="114"/>
      <c r="H11" s="116"/>
      <c r="I11" s="114">
        <v>2.9999999999999997E-5</v>
      </c>
      <c r="J11" s="113"/>
      <c r="K11" s="115">
        <f>I11/$I$11</f>
        <v>1</v>
      </c>
      <c r="L11" s="136">
        <f>I11/'סכום נכסי הקרן'!$C$42</f>
        <v>3.4994375566897597E-10</v>
      </c>
      <c r="M11" s="127"/>
      <c r="N11" s="127"/>
      <c r="O11" s="127"/>
      <c r="P11" s="127"/>
      <c r="BG11" s="127"/>
    </row>
    <row r="12" spans="2:59" s="127" customFormat="1" ht="21" customHeight="1">
      <c r="B12" s="112" t="s">
        <v>1145</v>
      </c>
      <c r="C12" s="113"/>
      <c r="D12" s="113"/>
      <c r="E12" s="113"/>
      <c r="F12" s="113"/>
      <c r="G12" s="114"/>
      <c r="H12" s="116"/>
      <c r="I12" s="114">
        <v>2.9999999999999997E-5</v>
      </c>
      <c r="J12" s="113"/>
      <c r="K12" s="115">
        <f t="shared" ref="K12:K14" si="0">I12/$I$11</f>
        <v>1</v>
      </c>
      <c r="L12" s="83">
        <f>I12/'סכום נכסי הקרן'!$C$42</f>
        <v>3.4994375566897597E-10</v>
      </c>
    </row>
    <row r="13" spans="2:59" s="127" customFormat="1">
      <c r="B13" s="110" t="s">
        <v>1146</v>
      </c>
      <c r="C13" s="78" t="s">
        <v>1147</v>
      </c>
      <c r="D13" s="89" t="s">
        <v>762</v>
      </c>
      <c r="E13" s="89" t="s">
        <v>167</v>
      </c>
      <c r="F13" s="102">
        <v>41546</v>
      </c>
      <c r="G13" s="83">
        <v>26.75</v>
      </c>
      <c r="H13" s="85">
        <v>0</v>
      </c>
      <c r="I13" s="83">
        <v>2.9999999999999997E-5</v>
      </c>
      <c r="J13" s="84">
        <v>0</v>
      </c>
      <c r="K13" s="84">
        <f t="shared" si="0"/>
        <v>1</v>
      </c>
      <c r="L13" s="83">
        <f>I13/'סכום נכסי הקרן'!$C$42</f>
        <v>3.4994375566897597E-10</v>
      </c>
    </row>
    <row r="14" spans="2:59" s="127" customFormat="1">
      <c r="B14" s="110" t="s">
        <v>1279</v>
      </c>
      <c r="C14" s="78" t="s">
        <v>1148</v>
      </c>
      <c r="D14" s="89" t="s">
        <v>851</v>
      </c>
      <c r="E14" s="89" t="s">
        <v>167</v>
      </c>
      <c r="F14" s="102">
        <v>41879</v>
      </c>
      <c r="G14" s="83">
        <v>7250</v>
      </c>
      <c r="H14" s="85">
        <v>0</v>
      </c>
      <c r="I14" s="83">
        <v>2.9999999999999997E-5</v>
      </c>
      <c r="J14" s="84">
        <v>2.1255627683962767E-4</v>
      </c>
      <c r="K14" s="84">
        <f t="shared" si="0"/>
        <v>1</v>
      </c>
      <c r="L14" s="83">
        <f>I14/'סכום נכסי הקרן'!$C$42</f>
        <v>3.4994375566897597E-10</v>
      </c>
    </row>
    <row r="15" spans="2:59" s="127" customFormat="1">
      <c r="B15" s="77"/>
      <c r="C15" s="77"/>
      <c r="D15" s="77"/>
      <c r="E15" s="77"/>
      <c r="F15" s="77"/>
      <c r="G15" s="77"/>
      <c r="H15" s="77"/>
      <c r="I15" s="77"/>
      <c r="J15" s="77"/>
      <c r="K15" s="77"/>
      <c r="L15" s="77"/>
    </row>
    <row r="16" spans="2:59" s="127" customFormat="1">
      <c r="B16" s="77"/>
      <c r="C16" s="77"/>
      <c r="D16" s="77"/>
      <c r="E16" s="77"/>
      <c r="F16" s="77"/>
      <c r="G16" s="77"/>
      <c r="H16" s="77"/>
      <c r="I16" s="77"/>
      <c r="J16" s="77"/>
      <c r="K16" s="77"/>
      <c r="L16" s="77"/>
    </row>
    <row r="17" spans="2:12">
      <c r="B17" s="77"/>
      <c r="C17" s="77"/>
      <c r="D17" s="77"/>
      <c r="E17" s="77"/>
      <c r="F17" s="77"/>
      <c r="G17" s="77"/>
      <c r="H17" s="77"/>
      <c r="I17" s="77"/>
      <c r="J17" s="77"/>
      <c r="K17" s="77"/>
      <c r="L17" s="77"/>
    </row>
    <row r="18" spans="2:12">
      <c r="B18" s="91" t="s">
        <v>249</v>
      </c>
      <c r="C18" s="77"/>
      <c r="D18" s="77"/>
      <c r="E18" s="77"/>
      <c r="F18" s="77"/>
      <c r="G18" s="77"/>
      <c r="H18" s="77"/>
      <c r="I18" s="77"/>
      <c r="J18" s="77"/>
      <c r="K18" s="77"/>
      <c r="L18" s="77"/>
    </row>
    <row r="19" spans="2:12">
      <c r="B19" s="91" t="s">
        <v>115</v>
      </c>
      <c r="C19" s="77"/>
      <c r="D19" s="77"/>
      <c r="E19" s="77"/>
      <c r="F19" s="77"/>
      <c r="G19" s="77"/>
      <c r="H19" s="77"/>
      <c r="I19" s="77"/>
      <c r="J19" s="77"/>
      <c r="K19" s="77"/>
      <c r="L19" s="77"/>
    </row>
    <row r="20" spans="2:12">
      <c r="B20" s="91" t="s">
        <v>234</v>
      </c>
      <c r="C20" s="77"/>
      <c r="D20" s="77"/>
      <c r="E20" s="77"/>
      <c r="F20" s="77"/>
      <c r="G20" s="77"/>
      <c r="H20" s="77"/>
      <c r="I20" s="77"/>
      <c r="J20" s="77"/>
      <c r="K20" s="77"/>
      <c r="L20" s="77"/>
    </row>
    <row r="21" spans="2:12">
      <c r="B21" s="91" t="s">
        <v>244</v>
      </c>
      <c r="C21" s="77"/>
      <c r="D21" s="77"/>
      <c r="E21" s="77"/>
      <c r="F21" s="77"/>
      <c r="G21" s="77"/>
      <c r="H21" s="77"/>
      <c r="I21" s="77"/>
      <c r="J21" s="77"/>
      <c r="K21" s="77"/>
      <c r="L21" s="77"/>
    </row>
    <row r="22" spans="2:12">
      <c r="B22" s="77"/>
      <c r="C22" s="77"/>
      <c r="D22" s="77"/>
      <c r="E22" s="77"/>
      <c r="F22" s="77"/>
      <c r="G22" s="77"/>
      <c r="H22" s="77"/>
      <c r="I22" s="77"/>
      <c r="J22" s="77"/>
      <c r="K22" s="77"/>
      <c r="L22" s="77"/>
    </row>
    <row r="23" spans="2:12">
      <c r="B23" s="77"/>
      <c r="C23" s="77"/>
      <c r="D23" s="77"/>
      <c r="E23" s="77"/>
      <c r="F23" s="77"/>
      <c r="G23" s="77"/>
      <c r="H23" s="77"/>
      <c r="I23" s="77"/>
      <c r="J23" s="77"/>
      <c r="K23" s="77"/>
      <c r="L23" s="77"/>
    </row>
    <row r="24" spans="2:12">
      <c r="B24" s="77"/>
      <c r="C24" s="77"/>
      <c r="D24" s="77"/>
      <c r="E24" s="77"/>
      <c r="F24" s="77"/>
      <c r="G24" s="77"/>
      <c r="H24" s="77"/>
      <c r="I24" s="77"/>
      <c r="J24" s="77"/>
      <c r="K24" s="77"/>
      <c r="L24" s="77"/>
    </row>
    <row r="25" spans="2:12">
      <c r="B25" s="77"/>
      <c r="C25" s="77"/>
      <c r="D25" s="77"/>
      <c r="E25" s="77"/>
      <c r="F25" s="77"/>
      <c r="G25" s="77"/>
      <c r="H25" s="77"/>
      <c r="I25" s="77"/>
      <c r="J25" s="77"/>
      <c r="K25" s="77"/>
      <c r="L25" s="77"/>
    </row>
    <row r="26" spans="2:12">
      <c r="B26" s="77"/>
      <c r="C26" s="77"/>
      <c r="D26" s="77"/>
      <c r="E26" s="77"/>
      <c r="F26" s="77"/>
      <c r="G26" s="77"/>
      <c r="H26" s="77"/>
      <c r="I26" s="77"/>
      <c r="J26" s="77"/>
      <c r="K26" s="77"/>
      <c r="L26" s="77"/>
    </row>
    <row r="27" spans="2:12">
      <c r="B27" s="77"/>
      <c r="C27" s="77"/>
      <c r="D27" s="77"/>
      <c r="E27" s="77"/>
      <c r="F27" s="77"/>
      <c r="G27" s="77"/>
      <c r="H27" s="77"/>
      <c r="I27" s="77"/>
      <c r="J27" s="77"/>
      <c r="K27" s="77"/>
      <c r="L27" s="77"/>
    </row>
    <row r="28" spans="2:12">
      <c r="B28" s="77"/>
      <c r="C28" s="77"/>
      <c r="D28" s="77"/>
      <c r="E28" s="77"/>
      <c r="F28" s="77"/>
      <c r="G28" s="77"/>
      <c r="H28" s="77"/>
      <c r="I28" s="77"/>
      <c r="J28" s="77"/>
      <c r="K28" s="77"/>
      <c r="L28" s="77"/>
    </row>
    <row r="29" spans="2:12">
      <c r="B29" s="77"/>
      <c r="C29" s="77"/>
      <c r="D29" s="77"/>
      <c r="E29" s="77"/>
      <c r="F29" s="77"/>
      <c r="G29" s="77"/>
      <c r="H29" s="77"/>
      <c r="I29" s="77"/>
      <c r="J29" s="77"/>
      <c r="K29" s="77"/>
      <c r="L29" s="77"/>
    </row>
    <row r="30" spans="2:12">
      <c r="B30" s="77"/>
      <c r="C30" s="77"/>
      <c r="D30" s="77"/>
      <c r="E30" s="77"/>
      <c r="F30" s="77"/>
      <c r="G30" s="77"/>
      <c r="H30" s="77"/>
      <c r="I30" s="77"/>
      <c r="J30" s="77"/>
      <c r="K30" s="77"/>
      <c r="L30" s="77"/>
    </row>
    <row r="31" spans="2:12">
      <c r="B31" s="77"/>
      <c r="C31" s="77"/>
      <c r="D31" s="77"/>
      <c r="E31" s="77"/>
      <c r="F31" s="77"/>
      <c r="G31" s="77"/>
      <c r="H31" s="77"/>
      <c r="I31" s="77"/>
      <c r="J31" s="77"/>
      <c r="K31" s="77"/>
      <c r="L31" s="77"/>
    </row>
    <row r="32" spans="2:12">
      <c r="B32" s="77"/>
      <c r="C32" s="77"/>
      <c r="D32" s="77"/>
      <c r="E32" s="77"/>
      <c r="F32" s="77"/>
      <c r="G32" s="77"/>
      <c r="H32" s="77"/>
      <c r="I32" s="77"/>
      <c r="J32" s="77"/>
      <c r="K32" s="77"/>
      <c r="L32" s="77"/>
    </row>
    <row r="33" spans="2:12">
      <c r="B33" s="77"/>
      <c r="C33" s="77"/>
      <c r="D33" s="77"/>
      <c r="E33" s="77"/>
      <c r="F33" s="77"/>
      <c r="G33" s="77"/>
      <c r="H33" s="77"/>
      <c r="I33" s="77"/>
      <c r="J33" s="77"/>
      <c r="K33" s="77"/>
      <c r="L33" s="77"/>
    </row>
    <row r="34" spans="2:12">
      <c r="B34" s="77"/>
      <c r="C34" s="77"/>
      <c r="D34" s="77"/>
      <c r="E34" s="77"/>
      <c r="F34" s="77"/>
      <c r="G34" s="77"/>
      <c r="H34" s="77"/>
      <c r="I34" s="77"/>
      <c r="J34" s="77"/>
      <c r="K34" s="77"/>
      <c r="L34" s="77"/>
    </row>
    <row r="35" spans="2:12">
      <c r="B35" s="77"/>
      <c r="C35" s="77"/>
      <c r="D35" s="77"/>
      <c r="E35" s="77"/>
      <c r="F35" s="77"/>
      <c r="G35" s="77"/>
      <c r="H35" s="77"/>
      <c r="I35" s="77"/>
      <c r="J35" s="77"/>
      <c r="K35" s="77"/>
      <c r="L35" s="77"/>
    </row>
    <row r="36" spans="2:12">
      <c r="B36" s="77"/>
      <c r="C36" s="77"/>
      <c r="D36" s="77"/>
      <c r="E36" s="77"/>
      <c r="F36" s="77"/>
      <c r="G36" s="77"/>
      <c r="H36" s="77"/>
      <c r="I36" s="77"/>
      <c r="J36" s="77"/>
      <c r="K36" s="77"/>
      <c r="L36" s="77"/>
    </row>
    <row r="37" spans="2:12">
      <c r="B37" s="77"/>
      <c r="C37" s="77"/>
      <c r="D37" s="77"/>
      <c r="E37" s="77"/>
      <c r="F37" s="77"/>
      <c r="G37" s="77"/>
      <c r="H37" s="77"/>
      <c r="I37" s="77"/>
      <c r="J37" s="77"/>
      <c r="K37" s="77"/>
      <c r="L37" s="77"/>
    </row>
    <row r="38" spans="2:12">
      <c r="B38" s="77"/>
      <c r="C38" s="77"/>
      <c r="D38" s="77"/>
      <c r="E38" s="77"/>
      <c r="F38" s="77"/>
      <c r="G38" s="77"/>
      <c r="H38" s="77"/>
      <c r="I38" s="77"/>
      <c r="J38" s="77"/>
      <c r="K38" s="77"/>
      <c r="L38" s="77"/>
    </row>
    <row r="39" spans="2:12">
      <c r="B39" s="77"/>
      <c r="C39" s="77"/>
      <c r="D39" s="77"/>
      <c r="E39" s="77"/>
      <c r="F39" s="77"/>
      <c r="G39" s="77"/>
      <c r="H39" s="77"/>
      <c r="I39" s="77"/>
      <c r="J39" s="77"/>
      <c r="K39" s="77"/>
      <c r="L39" s="77"/>
    </row>
    <row r="40" spans="2:12">
      <c r="B40" s="77"/>
      <c r="C40" s="77"/>
      <c r="D40" s="77"/>
      <c r="E40" s="77"/>
      <c r="F40" s="77"/>
      <c r="G40" s="77"/>
      <c r="H40" s="77"/>
      <c r="I40" s="77"/>
      <c r="J40" s="77"/>
      <c r="K40" s="77"/>
      <c r="L40" s="77"/>
    </row>
    <row r="41" spans="2:12">
      <c r="B41" s="77"/>
      <c r="C41" s="77"/>
      <c r="D41" s="77"/>
      <c r="E41" s="77"/>
      <c r="F41" s="77"/>
      <c r="G41" s="77"/>
      <c r="H41" s="77"/>
      <c r="I41" s="77"/>
      <c r="J41" s="77"/>
      <c r="K41" s="77"/>
      <c r="L41" s="77"/>
    </row>
    <row r="42" spans="2:12">
      <c r="B42" s="77"/>
      <c r="C42" s="77"/>
      <c r="D42" s="77"/>
      <c r="E42" s="77"/>
      <c r="F42" s="77"/>
      <c r="G42" s="77"/>
      <c r="H42" s="77"/>
      <c r="I42" s="77"/>
      <c r="J42" s="77"/>
      <c r="K42" s="77"/>
      <c r="L42" s="77"/>
    </row>
    <row r="43" spans="2:12">
      <c r="B43" s="77"/>
      <c r="C43" s="77"/>
      <c r="D43" s="77"/>
      <c r="E43" s="77"/>
      <c r="F43" s="77"/>
      <c r="G43" s="77"/>
      <c r="H43" s="77"/>
      <c r="I43" s="77"/>
      <c r="J43" s="77"/>
      <c r="K43" s="77"/>
      <c r="L43" s="77"/>
    </row>
    <row r="44" spans="2:12">
      <c r="B44" s="77"/>
      <c r="C44" s="77"/>
      <c r="D44" s="77"/>
      <c r="E44" s="77"/>
      <c r="F44" s="77"/>
      <c r="G44" s="77"/>
      <c r="H44" s="77"/>
      <c r="I44" s="77"/>
      <c r="J44" s="77"/>
      <c r="K44" s="77"/>
      <c r="L44" s="77"/>
    </row>
    <row r="45" spans="2:12">
      <c r="B45" s="77"/>
      <c r="C45" s="77"/>
      <c r="D45" s="77"/>
      <c r="E45" s="77"/>
      <c r="F45" s="77"/>
      <c r="G45" s="77"/>
      <c r="H45" s="77"/>
      <c r="I45" s="77"/>
      <c r="J45" s="77"/>
      <c r="K45" s="77"/>
      <c r="L45" s="77"/>
    </row>
    <row r="46" spans="2:12">
      <c r="B46" s="77"/>
      <c r="C46" s="77"/>
      <c r="D46" s="77"/>
      <c r="E46" s="77"/>
      <c r="F46" s="77"/>
      <c r="G46" s="77"/>
      <c r="H46" s="77"/>
      <c r="I46" s="77"/>
      <c r="J46" s="77"/>
      <c r="K46" s="77"/>
      <c r="L46" s="77"/>
    </row>
    <row r="47" spans="2:12">
      <c r="B47" s="77"/>
      <c r="C47" s="77"/>
      <c r="D47" s="77"/>
      <c r="E47" s="77"/>
      <c r="F47" s="77"/>
      <c r="G47" s="77"/>
      <c r="H47" s="77"/>
      <c r="I47" s="77"/>
      <c r="J47" s="77"/>
      <c r="K47" s="77"/>
      <c r="L47" s="77"/>
    </row>
    <row r="48" spans="2:12">
      <c r="B48" s="77"/>
      <c r="C48" s="77"/>
      <c r="D48" s="77"/>
      <c r="E48" s="77"/>
      <c r="F48" s="77"/>
      <c r="G48" s="77"/>
      <c r="H48" s="77"/>
      <c r="I48" s="77"/>
      <c r="J48" s="77"/>
      <c r="K48" s="77"/>
      <c r="L48" s="77"/>
    </row>
    <row r="49" spans="2:12">
      <c r="B49" s="77"/>
      <c r="C49" s="77"/>
      <c r="D49" s="77"/>
      <c r="E49" s="77"/>
      <c r="F49" s="77"/>
      <c r="G49" s="77"/>
      <c r="H49" s="77"/>
      <c r="I49" s="77"/>
      <c r="J49" s="77"/>
      <c r="K49" s="77"/>
      <c r="L49" s="77"/>
    </row>
    <row r="50" spans="2:12">
      <c r="B50" s="77"/>
      <c r="C50" s="77"/>
      <c r="D50" s="77"/>
      <c r="E50" s="77"/>
      <c r="F50" s="77"/>
      <c r="G50" s="77"/>
      <c r="H50" s="77"/>
      <c r="I50" s="77"/>
      <c r="J50" s="77"/>
      <c r="K50" s="77"/>
      <c r="L50" s="77"/>
    </row>
    <row r="51" spans="2:12">
      <c r="B51" s="77"/>
      <c r="C51" s="77"/>
      <c r="D51" s="77"/>
      <c r="E51" s="77"/>
      <c r="F51" s="77"/>
      <c r="G51" s="77"/>
      <c r="H51" s="77"/>
      <c r="I51" s="77"/>
      <c r="J51" s="77"/>
      <c r="K51" s="77"/>
      <c r="L51" s="77"/>
    </row>
    <row r="52" spans="2:12">
      <c r="B52" s="77"/>
      <c r="C52" s="77"/>
      <c r="D52" s="77"/>
      <c r="E52" s="77"/>
      <c r="F52" s="77"/>
      <c r="G52" s="77"/>
      <c r="H52" s="77"/>
      <c r="I52" s="77"/>
      <c r="J52" s="77"/>
      <c r="K52" s="77"/>
      <c r="L52" s="77"/>
    </row>
    <row r="53" spans="2:12">
      <c r="B53" s="77"/>
      <c r="C53" s="77"/>
      <c r="D53" s="77"/>
      <c r="E53" s="77"/>
      <c r="F53" s="77"/>
      <c r="G53" s="77"/>
      <c r="H53" s="77"/>
      <c r="I53" s="77"/>
      <c r="J53" s="77"/>
      <c r="K53" s="77"/>
      <c r="L53" s="77"/>
    </row>
    <row r="54" spans="2:12">
      <c r="B54" s="77"/>
      <c r="C54" s="77"/>
      <c r="D54" s="77"/>
      <c r="E54" s="77"/>
      <c r="F54" s="77"/>
      <c r="G54" s="77"/>
      <c r="H54" s="77"/>
      <c r="I54" s="77"/>
      <c r="J54" s="77"/>
      <c r="K54" s="77"/>
      <c r="L54" s="77"/>
    </row>
    <row r="55" spans="2:12">
      <c r="B55" s="77"/>
      <c r="C55" s="77"/>
      <c r="D55" s="77"/>
      <c r="E55" s="77"/>
      <c r="F55" s="77"/>
      <c r="G55" s="77"/>
      <c r="H55" s="77"/>
      <c r="I55" s="77"/>
      <c r="J55" s="77"/>
      <c r="K55" s="77"/>
      <c r="L55" s="77"/>
    </row>
    <row r="56" spans="2:12">
      <c r="B56" s="77"/>
      <c r="C56" s="77"/>
      <c r="D56" s="77"/>
      <c r="E56" s="77"/>
      <c r="F56" s="77"/>
      <c r="G56" s="77"/>
      <c r="H56" s="77"/>
      <c r="I56" s="77"/>
      <c r="J56" s="77"/>
      <c r="K56" s="77"/>
      <c r="L56" s="77"/>
    </row>
    <row r="57" spans="2:12">
      <c r="B57" s="77"/>
      <c r="C57" s="77"/>
      <c r="D57" s="77"/>
      <c r="E57" s="77"/>
      <c r="F57" s="77"/>
      <c r="G57" s="77"/>
      <c r="H57" s="77"/>
      <c r="I57" s="77"/>
      <c r="J57" s="77"/>
      <c r="K57" s="77"/>
      <c r="L57" s="77"/>
    </row>
    <row r="58" spans="2:12">
      <c r="B58" s="77"/>
      <c r="C58" s="77"/>
      <c r="D58" s="77"/>
      <c r="E58" s="77"/>
      <c r="F58" s="77"/>
      <c r="G58" s="77"/>
      <c r="H58" s="77"/>
      <c r="I58" s="77"/>
      <c r="J58" s="77"/>
      <c r="K58" s="77"/>
      <c r="L58" s="77"/>
    </row>
    <row r="59" spans="2:12">
      <c r="B59" s="77"/>
      <c r="C59" s="77"/>
      <c r="D59" s="77"/>
      <c r="E59" s="77"/>
      <c r="F59" s="77"/>
      <c r="G59" s="77"/>
      <c r="H59" s="77"/>
      <c r="I59" s="77"/>
      <c r="J59" s="77"/>
      <c r="K59" s="77"/>
      <c r="L59" s="77"/>
    </row>
    <row r="60" spans="2:12">
      <c r="B60" s="77"/>
      <c r="C60" s="77"/>
      <c r="D60" s="77"/>
      <c r="E60" s="77"/>
      <c r="F60" s="77"/>
      <c r="G60" s="77"/>
      <c r="H60" s="77"/>
      <c r="I60" s="77"/>
      <c r="J60" s="77"/>
      <c r="K60" s="77"/>
      <c r="L60" s="77"/>
    </row>
    <row r="61" spans="2:12">
      <c r="B61" s="77"/>
      <c r="C61" s="77"/>
      <c r="D61" s="77"/>
      <c r="E61" s="77"/>
      <c r="F61" s="77"/>
      <c r="G61" s="77"/>
      <c r="H61" s="77"/>
      <c r="I61" s="77"/>
      <c r="J61" s="77"/>
      <c r="K61" s="77"/>
      <c r="L61" s="77"/>
    </row>
    <row r="62" spans="2:12">
      <c r="B62" s="77"/>
      <c r="C62" s="77"/>
      <c r="D62" s="77"/>
      <c r="E62" s="77"/>
      <c r="F62" s="77"/>
      <c r="G62" s="77"/>
      <c r="H62" s="77"/>
      <c r="I62" s="77"/>
      <c r="J62" s="77"/>
      <c r="K62" s="77"/>
      <c r="L62" s="77"/>
    </row>
    <row r="63" spans="2:12">
      <c r="B63" s="77"/>
      <c r="C63" s="77"/>
      <c r="D63" s="77"/>
      <c r="E63" s="77"/>
      <c r="F63" s="77"/>
      <c r="G63" s="77"/>
      <c r="H63" s="77"/>
      <c r="I63" s="77"/>
      <c r="J63" s="77"/>
      <c r="K63" s="77"/>
      <c r="L63" s="77"/>
    </row>
    <row r="64" spans="2:12">
      <c r="B64" s="77"/>
      <c r="C64" s="77"/>
      <c r="D64" s="77"/>
      <c r="E64" s="77"/>
      <c r="F64" s="77"/>
      <c r="G64" s="77"/>
      <c r="H64" s="77"/>
      <c r="I64" s="77"/>
      <c r="J64" s="77"/>
      <c r="K64" s="77"/>
      <c r="L64" s="77"/>
    </row>
    <row r="65" spans="2:12">
      <c r="B65" s="77"/>
      <c r="C65" s="77"/>
      <c r="D65" s="77"/>
      <c r="E65" s="77"/>
      <c r="F65" s="77"/>
      <c r="G65" s="77"/>
      <c r="H65" s="77"/>
      <c r="I65" s="77"/>
      <c r="J65" s="77"/>
      <c r="K65" s="77"/>
      <c r="L65" s="77"/>
    </row>
    <row r="66" spans="2:12">
      <c r="B66" s="77"/>
      <c r="C66" s="77"/>
      <c r="D66" s="77"/>
      <c r="E66" s="77"/>
      <c r="F66" s="77"/>
      <c r="G66" s="77"/>
      <c r="H66" s="77"/>
      <c r="I66" s="77"/>
      <c r="J66" s="77"/>
      <c r="K66" s="77"/>
      <c r="L66" s="77"/>
    </row>
    <row r="67" spans="2:12">
      <c r="B67" s="77"/>
      <c r="C67" s="77"/>
      <c r="D67" s="77"/>
      <c r="E67" s="77"/>
      <c r="F67" s="77"/>
      <c r="G67" s="77"/>
      <c r="H67" s="77"/>
      <c r="I67" s="77"/>
      <c r="J67" s="77"/>
      <c r="K67" s="77"/>
      <c r="L67" s="77"/>
    </row>
    <row r="68" spans="2:12">
      <c r="B68" s="77"/>
      <c r="C68" s="77"/>
      <c r="D68" s="77"/>
      <c r="E68" s="77"/>
      <c r="F68" s="77"/>
      <c r="G68" s="77"/>
      <c r="H68" s="77"/>
      <c r="I68" s="77"/>
      <c r="J68" s="77"/>
      <c r="K68" s="77"/>
      <c r="L68" s="77"/>
    </row>
    <row r="69" spans="2:12">
      <c r="B69" s="77"/>
      <c r="C69" s="77"/>
      <c r="D69" s="77"/>
      <c r="E69" s="77"/>
      <c r="F69" s="77"/>
      <c r="G69" s="77"/>
      <c r="H69" s="77"/>
      <c r="I69" s="77"/>
      <c r="J69" s="77"/>
      <c r="K69" s="77"/>
      <c r="L69" s="77"/>
    </row>
    <row r="70" spans="2:12">
      <c r="B70" s="77"/>
      <c r="C70" s="77"/>
      <c r="D70" s="77"/>
      <c r="E70" s="77"/>
      <c r="F70" s="77"/>
      <c r="G70" s="77"/>
      <c r="H70" s="77"/>
      <c r="I70" s="77"/>
      <c r="J70" s="77"/>
      <c r="K70" s="77"/>
      <c r="L70" s="77"/>
    </row>
    <row r="71" spans="2:12">
      <c r="B71" s="77"/>
      <c r="C71" s="77"/>
      <c r="D71" s="77"/>
      <c r="E71" s="77"/>
      <c r="F71" s="77"/>
      <c r="G71" s="77"/>
      <c r="H71" s="77"/>
      <c r="I71" s="77"/>
      <c r="J71" s="77"/>
      <c r="K71" s="77"/>
      <c r="L71" s="77"/>
    </row>
    <row r="72" spans="2:12">
      <c r="B72" s="77"/>
      <c r="C72" s="77"/>
      <c r="D72" s="77"/>
      <c r="E72" s="77"/>
      <c r="F72" s="77"/>
      <c r="G72" s="77"/>
      <c r="H72" s="77"/>
      <c r="I72" s="77"/>
      <c r="J72" s="77"/>
      <c r="K72" s="77"/>
      <c r="L72" s="77"/>
    </row>
    <row r="73" spans="2:12">
      <c r="B73" s="77"/>
      <c r="C73" s="77"/>
      <c r="D73" s="77"/>
      <c r="E73" s="77"/>
      <c r="F73" s="77"/>
      <c r="G73" s="77"/>
      <c r="H73" s="77"/>
      <c r="I73" s="77"/>
      <c r="J73" s="77"/>
      <c r="K73" s="77"/>
      <c r="L73" s="77"/>
    </row>
    <row r="74" spans="2:12">
      <c r="B74" s="77"/>
      <c r="C74" s="77"/>
      <c r="D74" s="77"/>
      <c r="E74" s="77"/>
      <c r="F74" s="77"/>
      <c r="G74" s="77"/>
      <c r="H74" s="77"/>
      <c r="I74" s="77"/>
      <c r="J74" s="77"/>
      <c r="K74" s="77"/>
      <c r="L74" s="77"/>
    </row>
    <row r="75" spans="2:12">
      <c r="B75" s="77"/>
      <c r="C75" s="77"/>
      <c r="D75" s="77"/>
      <c r="E75" s="77"/>
      <c r="F75" s="77"/>
      <c r="G75" s="77"/>
      <c r="H75" s="77"/>
      <c r="I75" s="77"/>
      <c r="J75" s="77"/>
      <c r="K75" s="77"/>
      <c r="L75" s="77"/>
    </row>
    <row r="76" spans="2:12">
      <c r="B76" s="77"/>
      <c r="C76" s="77"/>
      <c r="D76" s="77"/>
      <c r="E76" s="77"/>
      <c r="F76" s="77"/>
      <c r="G76" s="77"/>
      <c r="H76" s="77"/>
      <c r="I76" s="77"/>
      <c r="J76" s="77"/>
      <c r="K76" s="77"/>
      <c r="L76" s="77"/>
    </row>
    <row r="77" spans="2:12">
      <c r="B77" s="77"/>
      <c r="C77" s="77"/>
      <c r="D77" s="77"/>
      <c r="E77" s="77"/>
      <c r="F77" s="77"/>
      <c r="G77" s="77"/>
      <c r="H77" s="77"/>
      <c r="I77" s="77"/>
      <c r="J77" s="77"/>
      <c r="K77" s="77"/>
      <c r="L77" s="77"/>
    </row>
    <row r="78" spans="2:12">
      <c r="B78" s="77"/>
      <c r="C78" s="77"/>
      <c r="D78" s="77"/>
      <c r="E78" s="77"/>
      <c r="F78" s="77"/>
      <c r="G78" s="77"/>
      <c r="H78" s="77"/>
      <c r="I78" s="77"/>
      <c r="J78" s="77"/>
      <c r="K78" s="77"/>
      <c r="L78" s="77"/>
    </row>
    <row r="79" spans="2:12">
      <c r="B79" s="77"/>
      <c r="C79" s="77"/>
      <c r="D79" s="77"/>
      <c r="E79" s="77"/>
      <c r="F79" s="77"/>
      <c r="G79" s="77"/>
      <c r="H79" s="77"/>
      <c r="I79" s="77"/>
      <c r="J79" s="77"/>
      <c r="K79" s="77"/>
      <c r="L79" s="77"/>
    </row>
    <row r="80" spans="2:12">
      <c r="B80" s="77"/>
      <c r="C80" s="77"/>
      <c r="D80" s="77"/>
      <c r="E80" s="77"/>
      <c r="F80" s="77"/>
      <c r="G80" s="77"/>
      <c r="H80" s="77"/>
      <c r="I80" s="77"/>
      <c r="J80" s="77"/>
      <c r="K80" s="77"/>
      <c r="L80" s="77"/>
    </row>
    <row r="81" spans="2:12">
      <c r="B81" s="77"/>
      <c r="C81" s="77"/>
      <c r="D81" s="77"/>
      <c r="E81" s="77"/>
      <c r="F81" s="77"/>
      <c r="G81" s="77"/>
      <c r="H81" s="77"/>
      <c r="I81" s="77"/>
      <c r="J81" s="77"/>
      <c r="K81" s="77"/>
      <c r="L81" s="77"/>
    </row>
    <row r="82" spans="2:12">
      <c r="B82" s="77"/>
      <c r="C82" s="77"/>
      <c r="D82" s="77"/>
      <c r="E82" s="77"/>
      <c r="F82" s="77"/>
      <c r="G82" s="77"/>
      <c r="H82" s="77"/>
      <c r="I82" s="77"/>
      <c r="J82" s="77"/>
      <c r="K82" s="77"/>
      <c r="L82" s="77"/>
    </row>
    <row r="83" spans="2:12">
      <c r="B83" s="77"/>
      <c r="C83" s="77"/>
      <c r="D83" s="77"/>
      <c r="E83" s="77"/>
      <c r="F83" s="77"/>
      <c r="G83" s="77"/>
      <c r="H83" s="77"/>
      <c r="I83" s="77"/>
      <c r="J83" s="77"/>
      <c r="K83" s="77"/>
      <c r="L83" s="77"/>
    </row>
    <row r="84" spans="2:12">
      <c r="B84" s="77"/>
      <c r="C84" s="77"/>
      <c r="D84" s="77"/>
      <c r="E84" s="77"/>
      <c r="F84" s="77"/>
      <c r="G84" s="77"/>
      <c r="H84" s="77"/>
      <c r="I84" s="77"/>
      <c r="J84" s="77"/>
      <c r="K84" s="77"/>
      <c r="L84" s="77"/>
    </row>
    <row r="85" spans="2:12">
      <c r="B85" s="77"/>
      <c r="C85" s="77"/>
      <c r="D85" s="77"/>
      <c r="E85" s="77"/>
      <c r="F85" s="77"/>
      <c r="G85" s="77"/>
      <c r="H85" s="77"/>
      <c r="I85" s="77"/>
      <c r="J85" s="77"/>
      <c r="K85" s="77"/>
      <c r="L85" s="77"/>
    </row>
    <row r="86" spans="2:12">
      <c r="B86" s="77"/>
      <c r="C86" s="77"/>
      <c r="D86" s="77"/>
      <c r="E86" s="77"/>
      <c r="F86" s="77"/>
      <c r="G86" s="77"/>
      <c r="H86" s="77"/>
      <c r="I86" s="77"/>
      <c r="J86" s="77"/>
      <c r="K86" s="77"/>
      <c r="L86" s="77"/>
    </row>
    <row r="87" spans="2:12">
      <c r="B87" s="77"/>
      <c r="C87" s="77"/>
      <c r="D87" s="77"/>
      <c r="E87" s="77"/>
      <c r="F87" s="77"/>
      <c r="G87" s="77"/>
      <c r="H87" s="77"/>
      <c r="I87" s="77"/>
      <c r="J87" s="77"/>
      <c r="K87" s="77"/>
      <c r="L87" s="77"/>
    </row>
    <row r="88" spans="2:12">
      <c r="B88" s="77"/>
      <c r="C88" s="77"/>
      <c r="D88" s="77"/>
      <c r="E88" s="77"/>
      <c r="F88" s="77"/>
      <c r="G88" s="77"/>
      <c r="H88" s="77"/>
      <c r="I88" s="77"/>
      <c r="J88" s="77"/>
      <c r="K88" s="77"/>
      <c r="L88" s="77"/>
    </row>
    <row r="89" spans="2:12">
      <c r="B89" s="77"/>
      <c r="C89" s="77"/>
      <c r="D89" s="77"/>
      <c r="E89" s="77"/>
      <c r="F89" s="77"/>
      <c r="G89" s="77"/>
      <c r="H89" s="77"/>
      <c r="I89" s="77"/>
      <c r="J89" s="77"/>
      <c r="K89" s="77"/>
      <c r="L89" s="77"/>
    </row>
    <row r="90" spans="2:12">
      <c r="B90" s="77"/>
      <c r="C90" s="77"/>
      <c r="D90" s="77"/>
      <c r="E90" s="77"/>
      <c r="F90" s="77"/>
      <c r="G90" s="77"/>
      <c r="H90" s="77"/>
      <c r="I90" s="77"/>
      <c r="J90" s="77"/>
      <c r="K90" s="77"/>
      <c r="L90" s="77"/>
    </row>
    <row r="91" spans="2:12">
      <c r="B91" s="77"/>
      <c r="C91" s="77"/>
      <c r="D91" s="77"/>
      <c r="E91" s="77"/>
      <c r="F91" s="77"/>
      <c r="G91" s="77"/>
      <c r="H91" s="77"/>
      <c r="I91" s="77"/>
      <c r="J91" s="77"/>
      <c r="K91" s="77"/>
      <c r="L91" s="77"/>
    </row>
    <row r="92" spans="2:12">
      <c r="B92" s="77"/>
      <c r="C92" s="77"/>
      <c r="D92" s="77"/>
      <c r="E92" s="77"/>
      <c r="F92" s="77"/>
      <c r="G92" s="77"/>
      <c r="H92" s="77"/>
      <c r="I92" s="77"/>
      <c r="J92" s="77"/>
      <c r="K92" s="77"/>
      <c r="L92" s="77"/>
    </row>
    <row r="93" spans="2:12">
      <c r="B93" s="77"/>
      <c r="C93" s="77"/>
      <c r="D93" s="77"/>
      <c r="E93" s="77"/>
      <c r="F93" s="77"/>
      <c r="G93" s="77"/>
      <c r="H93" s="77"/>
      <c r="I93" s="77"/>
      <c r="J93" s="77"/>
      <c r="K93" s="77"/>
      <c r="L93" s="77"/>
    </row>
    <row r="94" spans="2:12">
      <c r="B94" s="77"/>
      <c r="C94" s="77"/>
      <c r="D94" s="77"/>
      <c r="E94" s="77"/>
      <c r="F94" s="77"/>
      <c r="G94" s="77"/>
      <c r="H94" s="77"/>
      <c r="I94" s="77"/>
      <c r="J94" s="77"/>
      <c r="K94" s="77"/>
      <c r="L94" s="77"/>
    </row>
    <row r="95" spans="2:12">
      <c r="B95" s="77"/>
      <c r="C95" s="77"/>
      <c r="D95" s="77"/>
      <c r="E95" s="77"/>
      <c r="F95" s="77"/>
      <c r="G95" s="77"/>
      <c r="H95" s="77"/>
      <c r="I95" s="77"/>
      <c r="J95" s="77"/>
      <c r="K95" s="77"/>
      <c r="L95" s="77"/>
    </row>
    <row r="96" spans="2:12">
      <c r="B96" s="77"/>
      <c r="C96" s="77"/>
      <c r="D96" s="77"/>
      <c r="E96" s="77"/>
      <c r="F96" s="77"/>
      <c r="G96" s="77"/>
      <c r="H96" s="77"/>
      <c r="I96" s="77"/>
      <c r="J96" s="77"/>
      <c r="K96" s="77"/>
      <c r="L96" s="77"/>
    </row>
    <row r="97" spans="2:12">
      <c r="B97" s="77"/>
      <c r="C97" s="77"/>
      <c r="D97" s="77"/>
      <c r="E97" s="77"/>
      <c r="F97" s="77"/>
      <c r="G97" s="77"/>
      <c r="H97" s="77"/>
      <c r="I97" s="77"/>
      <c r="J97" s="77"/>
      <c r="K97" s="77"/>
      <c r="L97" s="77"/>
    </row>
    <row r="98" spans="2:12">
      <c r="B98" s="77"/>
      <c r="C98" s="77"/>
      <c r="D98" s="77"/>
      <c r="E98" s="77"/>
      <c r="F98" s="77"/>
      <c r="G98" s="77"/>
      <c r="H98" s="77"/>
      <c r="I98" s="77"/>
      <c r="J98" s="77"/>
      <c r="K98" s="77"/>
      <c r="L98" s="77"/>
    </row>
    <row r="99" spans="2:12">
      <c r="B99" s="77"/>
      <c r="C99" s="77"/>
      <c r="D99" s="77"/>
      <c r="E99" s="77"/>
      <c r="F99" s="77"/>
      <c r="G99" s="77"/>
      <c r="H99" s="77"/>
      <c r="I99" s="77"/>
      <c r="J99" s="77"/>
      <c r="K99" s="77"/>
      <c r="L99" s="77"/>
    </row>
    <row r="100" spans="2:12">
      <c r="B100" s="77"/>
      <c r="C100" s="77"/>
      <c r="D100" s="77"/>
      <c r="E100" s="77"/>
      <c r="F100" s="77"/>
      <c r="G100" s="77"/>
      <c r="H100" s="77"/>
      <c r="I100" s="77"/>
      <c r="J100" s="77"/>
      <c r="K100" s="77"/>
      <c r="L100" s="77"/>
    </row>
    <row r="101" spans="2:12">
      <c r="B101" s="77"/>
      <c r="C101" s="77"/>
      <c r="D101" s="77"/>
      <c r="E101" s="77"/>
      <c r="F101" s="77"/>
      <c r="G101" s="77"/>
      <c r="H101" s="77"/>
      <c r="I101" s="77"/>
      <c r="J101" s="77"/>
      <c r="K101" s="77"/>
      <c r="L101" s="77"/>
    </row>
    <row r="102" spans="2:12">
      <c r="B102" s="77"/>
      <c r="C102" s="77"/>
      <c r="D102" s="77"/>
      <c r="E102" s="77"/>
      <c r="F102" s="77"/>
      <c r="G102" s="77"/>
      <c r="H102" s="77"/>
      <c r="I102" s="77"/>
      <c r="J102" s="77"/>
      <c r="K102" s="77"/>
      <c r="L102" s="77"/>
    </row>
    <row r="103" spans="2:12">
      <c r="B103" s="77"/>
      <c r="C103" s="77"/>
      <c r="D103" s="77"/>
      <c r="E103" s="77"/>
      <c r="F103" s="77"/>
      <c r="G103" s="77"/>
      <c r="H103" s="77"/>
      <c r="I103" s="77"/>
      <c r="J103" s="77"/>
      <c r="K103" s="77"/>
      <c r="L103" s="77"/>
    </row>
    <row r="104" spans="2:12">
      <c r="B104" s="77"/>
      <c r="C104" s="77"/>
      <c r="D104" s="77"/>
      <c r="E104" s="77"/>
      <c r="F104" s="77"/>
      <c r="G104" s="77"/>
      <c r="H104" s="77"/>
      <c r="I104" s="77"/>
      <c r="J104" s="77"/>
      <c r="K104" s="77"/>
      <c r="L104" s="77"/>
    </row>
    <row r="105" spans="2:12">
      <c r="B105" s="77"/>
      <c r="C105" s="77"/>
      <c r="D105" s="77"/>
      <c r="E105" s="77"/>
      <c r="F105" s="77"/>
      <c r="G105" s="77"/>
      <c r="H105" s="77"/>
      <c r="I105" s="77"/>
      <c r="J105" s="77"/>
      <c r="K105" s="77"/>
      <c r="L105" s="77"/>
    </row>
    <row r="106" spans="2:12">
      <c r="B106" s="77"/>
      <c r="C106" s="77"/>
      <c r="D106" s="77"/>
      <c r="E106" s="77"/>
      <c r="F106" s="77"/>
      <c r="G106" s="77"/>
      <c r="H106" s="77"/>
      <c r="I106" s="77"/>
      <c r="J106" s="77"/>
      <c r="K106" s="77"/>
      <c r="L106" s="77"/>
    </row>
    <row r="107" spans="2:12">
      <c r="B107" s="77"/>
      <c r="C107" s="77"/>
      <c r="D107" s="77"/>
      <c r="E107" s="77"/>
      <c r="F107" s="77"/>
      <c r="G107" s="77"/>
      <c r="H107" s="77"/>
      <c r="I107" s="77"/>
      <c r="J107" s="77"/>
      <c r="K107" s="77"/>
      <c r="L107" s="77"/>
    </row>
    <row r="108" spans="2:12">
      <c r="B108" s="77"/>
      <c r="C108" s="77"/>
      <c r="D108" s="77"/>
      <c r="E108" s="77"/>
      <c r="F108" s="77"/>
      <c r="G108" s="77"/>
      <c r="H108" s="77"/>
      <c r="I108" s="77"/>
      <c r="J108" s="77"/>
      <c r="K108" s="77"/>
      <c r="L108" s="77"/>
    </row>
    <row r="109" spans="2:12">
      <c r="B109" s="77"/>
      <c r="C109" s="77"/>
      <c r="D109" s="77"/>
      <c r="E109" s="77"/>
      <c r="F109" s="77"/>
      <c r="G109" s="77"/>
      <c r="H109" s="77"/>
      <c r="I109" s="77"/>
      <c r="J109" s="77"/>
      <c r="K109" s="77"/>
      <c r="L109" s="77"/>
    </row>
    <row r="110" spans="2:12">
      <c r="B110" s="77"/>
      <c r="C110" s="77"/>
      <c r="D110" s="77"/>
      <c r="E110" s="77"/>
      <c r="F110" s="77"/>
      <c r="G110" s="77"/>
      <c r="H110" s="77"/>
      <c r="I110" s="77"/>
      <c r="J110" s="77"/>
      <c r="K110" s="77"/>
      <c r="L110" s="77"/>
    </row>
    <row r="111" spans="2:12">
      <c r="B111" s="77"/>
      <c r="C111" s="77"/>
      <c r="D111" s="77"/>
      <c r="E111" s="77"/>
      <c r="F111" s="77"/>
      <c r="G111" s="77"/>
      <c r="H111" s="77"/>
      <c r="I111" s="77"/>
      <c r="J111" s="77"/>
      <c r="K111" s="77"/>
      <c r="L111" s="77"/>
    </row>
    <row r="112" spans="2:12">
      <c r="B112" s="77"/>
      <c r="C112" s="77"/>
      <c r="D112" s="77"/>
      <c r="E112" s="77"/>
      <c r="F112" s="77"/>
      <c r="G112" s="77"/>
      <c r="H112" s="77"/>
      <c r="I112" s="77"/>
      <c r="J112" s="77"/>
      <c r="K112" s="77"/>
      <c r="L112" s="77"/>
    </row>
    <row r="113" spans="2:12">
      <c r="B113" s="77"/>
      <c r="C113" s="77"/>
      <c r="D113" s="77"/>
      <c r="E113" s="77"/>
      <c r="F113" s="77"/>
      <c r="G113" s="77"/>
      <c r="H113" s="77"/>
      <c r="I113" s="77"/>
      <c r="J113" s="77"/>
      <c r="K113" s="77"/>
      <c r="L113" s="77"/>
    </row>
    <row r="114" spans="2:12">
      <c r="B114" s="77"/>
      <c r="C114" s="77"/>
      <c r="D114" s="77"/>
      <c r="E114" s="77"/>
      <c r="F114" s="77"/>
      <c r="G114" s="77"/>
      <c r="H114" s="77"/>
      <c r="I114" s="77"/>
      <c r="J114" s="77"/>
      <c r="K114" s="77"/>
      <c r="L114" s="77"/>
    </row>
    <row r="115" spans="2:12">
      <c r="C115" s="1"/>
      <c r="D115" s="1"/>
    </row>
    <row r="116" spans="2:12">
      <c r="C116" s="1"/>
      <c r="D116" s="1"/>
    </row>
    <row r="117" spans="2:12">
      <c r="C117" s="1"/>
      <c r="D117" s="1"/>
    </row>
    <row r="118" spans="2:12">
      <c r="C118" s="1"/>
      <c r="D118" s="1"/>
    </row>
    <row r="119" spans="2:12">
      <c r="C119" s="1"/>
      <c r="D119" s="1"/>
    </row>
    <row r="120" spans="2:12">
      <c r="C120" s="1"/>
      <c r="D120" s="1"/>
    </row>
    <row r="121" spans="2:12">
      <c r="C121" s="1"/>
      <c r="D121" s="1"/>
    </row>
    <row r="122" spans="2:12">
      <c r="C122" s="1"/>
      <c r="D122" s="1"/>
    </row>
    <row r="123" spans="2:12">
      <c r="C123" s="1"/>
      <c r="D123" s="1"/>
    </row>
    <row r="124" spans="2:12">
      <c r="C124" s="1"/>
      <c r="D124" s="1"/>
    </row>
    <row r="125" spans="2:12">
      <c r="C125" s="1"/>
      <c r="D125" s="1"/>
    </row>
    <row r="126" spans="2:12">
      <c r="C126" s="1"/>
      <c r="D126" s="1"/>
    </row>
    <row r="127" spans="2:12">
      <c r="C127" s="1"/>
      <c r="D127" s="1"/>
    </row>
    <row r="128" spans="2:12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sheetProtection sheet="1" objects="1" scenarios="1"/>
  <mergeCells count="2">
    <mergeCell ref="B6:L6"/>
    <mergeCell ref="B7:L7"/>
  </mergeCells>
  <phoneticPr fontId="5" type="noConversion"/>
  <dataValidations count="1">
    <dataValidation allowBlank="1" showInputMessage="1" showErrorMessage="1" sqref="C5:C1048576 AH39:XFD41 B20:B1048576 D42:XFD1048576 D39:AF41 A1:A1048576 B1:B17 D1:XFD38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">
    <pageSetUpPr fitToPage="1"/>
  </sheetPr>
  <dimension ref="B5:Y32"/>
  <sheetViews>
    <sheetView rightToLeft="1" workbookViewId="0"/>
  </sheetViews>
  <sheetFormatPr defaultRowHeight="12.75"/>
  <cols>
    <col min="1" max="1" width="2" customWidth="1"/>
    <col min="2" max="2" width="31" customWidth="1"/>
    <col min="4" max="4" width="10.7109375" customWidth="1"/>
    <col min="5" max="5" width="9.28515625" customWidth="1"/>
    <col min="9" max="9" width="10.28515625" customWidth="1"/>
    <col min="11" max="11" width="12.140625" customWidth="1"/>
    <col min="17" max="17" width="12.42578125" customWidth="1"/>
    <col min="18" max="18" width="14.7109375" customWidth="1"/>
    <col min="21" max="21" width="11.140625" customWidth="1"/>
    <col min="22" max="22" width="22.28515625" customWidth="1"/>
    <col min="23" max="23" width="19.7109375" customWidth="1"/>
    <col min="24" max="24" width="11.7109375" customWidth="1"/>
    <col min="25" max="25" width="10.7109375" customWidth="1"/>
  </cols>
  <sheetData>
    <row r="5" spans="2:25" s="53" customFormat="1">
      <c r="C5" s="53">
        <v>1</v>
      </c>
      <c r="D5" s="53">
        <f>C5+1</f>
        <v>2</v>
      </c>
      <c r="E5" s="53">
        <f t="shared" ref="E5:Y5" si="0">D5+1</f>
        <v>3</v>
      </c>
      <c r="F5" s="53">
        <f t="shared" si="0"/>
        <v>4</v>
      </c>
      <c r="G5" s="53">
        <f t="shared" si="0"/>
        <v>5</v>
      </c>
      <c r="H5" s="53">
        <f t="shared" si="0"/>
        <v>6</v>
      </c>
      <c r="I5" s="53">
        <f t="shared" si="0"/>
        <v>7</v>
      </c>
      <c r="J5" s="53">
        <f t="shared" si="0"/>
        <v>8</v>
      </c>
      <c r="K5" s="53">
        <f t="shared" si="0"/>
        <v>9</v>
      </c>
      <c r="L5" s="53">
        <f t="shared" si="0"/>
        <v>10</v>
      </c>
      <c r="M5" s="53">
        <f t="shared" si="0"/>
        <v>11</v>
      </c>
      <c r="N5" s="53">
        <f t="shared" si="0"/>
        <v>12</v>
      </c>
      <c r="O5" s="53">
        <f t="shared" si="0"/>
        <v>13</v>
      </c>
      <c r="P5" s="53">
        <f t="shared" si="0"/>
        <v>14</v>
      </c>
      <c r="Q5" s="53">
        <f t="shared" si="0"/>
        <v>15</v>
      </c>
      <c r="R5" s="53">
        <f t="shared" si="0"/>
        <v>16</v>
      </c>
      <c r="S5" s="53">
        <f t="shared" si="0"/>
        <v>17</v>
      </c>
      <c r="T5" s="53">
        <f t="shared" si="0"/>
        <v>18</v>
      </c>
      <c r="U5" s="53">
        <f t="shared" si="0"/>
        <v>19</v>
      </c>
      <c r="V5" s="53">
        <f t="shared" si="0"/>
        <v>20</v>
      </c>
      <c r="W5" s="53">
        <f t="shared" si="0"/>
        <v>21</v>
      </c>
      <c r="X5" s="53">
        <f t="shared" si="0"/>
        <v>22</v>
      </c>
      <c r="Y5" s="53">
        <f t="shared" si="0"/>
        <v>23</v>
      </c>
    </row>
    <row r="6" spans="2:25" ht="31.5">
      <c r="B6" s="52" t="s">
        <v>87</v>
      </c>
      <c r="C6" s="13" t="s">
        <v>46</v>
      </c>
      <c r="E6" s="13" t="s">
        <v>120</v>
      </c>
      <c r="I6" s="13" t="s">
        <v>15</v>
      </c>
      <c r="J6" s="13" t="s">
        <v>65</v>
      </c>
      <c r="M6" s="13" t="s">
        <v>104</v>
      </c>
      <c r="Q6" s="13" t="s">
        <v>17</v>
      </c>
      <c r="R6" s="13" t="s">
        <v>19</v>
      </c>
      <c r="U6" s="13" t="s">
        <v>62</v>
      </c>
      <c r="W6" s="14" t="s">
        <v>58</v>
      </c>
    </row>
    <row r="7" spans="2:25" ht="18">
      <c r="B7" s="52" t="str">
        <f>'תעודות התחייבות ממשלתיות'!B6:Q6</f>
        <v>1.ב. ניירות ערך סחירים</v>
      </c>
      <c r="C7" s="13"/>
      <c r="E7" s="46"/>
      <c r="I7" s="13"/>
      <c r="J7" s="13"/>
      <c r="K7" s="13"/>
      <c r="L7" s="13"/>
      <c r="M7" s="13"/>
      <c r="Q7" s="13"/>
      <c r="R7" s="51"/>
    </row>
    <row r="8" spans="2:25" ht="37.5">
      <c r="B8" s="47" t="s">
        <v>89</v>
      </c>
      <c r="C8" s="30" t="s">
        <v>46</v>
      </c>
      <c r="D8" s="30" t="s">
        <v>122</v>
      </c>
      <c r="I8" s="30" t="s">
        <v>15</v>
      </c>
      <c r="J8" s="30" t="s">
        <v>65</v>
      </c>
      <c r="K8" s="30" t="s">
        <v>105</v>
      </c>
      <c r="L8" s="30" t="s">
        <v>18</v>
      </c>
      <c r="M8" s="30" t="s">
        <v>104</v>
      </c>
      <c r="Q8" s="30" t="s">
        <v>17</v>
      </c>
      <c r="R8" s="30" t="s">
        <v>19</v>
      </c>
      <c r="S8" s="30" t="s">
        <v>0</v>
      </c>
      <c r="T8" s="30" t="s">
        <v>108</v>
      </c>
      <c r="U8" s="30" t="s">
        <v>62</v>
      </c>
      <c r="V8" s="30" t="s">
        <v>59</v>
      </c>
      <c r="W8" s="31" t="s">
        <v>114</v>
      </c>
    </row>
    <row r="9" spans="2:25" ht="31.5">
      <c r="B9" s="48" t="str">
        <f>'תעודות חוב מסחריות '!B7:T7</f>
        <v>2. תעודות חוב מסחריות</v>
      </c>
      <c r="C9" s="13" t="s">
        <v>46</v>
      </c>
      <c r="D9" s="13" t="s">
        <v>122</v>
      </c>
      <c r="E9" s="41" t="s">
        <v>120</v>
      </c>
      <c r="G9" s="13" t="s">
        <v>64</v>
      </c>
      <c r="I9" s="13" t="s">
        <v>15</v>
      </c>
      <c r="J9" s="13" t="s">
        <v>65</v>
      </c>
      <c r="K9" s="13" t="s">
        <v>105</v>
      </c>
      <c r="L9" s="13" t="s">
        <v>18</v>
      </c>
      <c r="M9" s="13" t="s">
        <v>104</v>
      </c>
      <c r="Q9" s="13" t="s">
        <v>17</v>
      </c>
      <c r="R9" s="13" t="s">
        <v>19</v>
      </c>
      <c r="S9" s="13" t="s">
        <v>0</v>
      </c>
      <c r="T9" s="13" t="s">
        <v>108</v>
      </c>
      <c r="U9" s="13" t="s">
        <v>62</v>
      </c>
      <c r="V9" s="13" t="s">
        <v>59</v>
      </c>
      <c r="W9" s="38" t="s">
        <v>114</v>
      </c>
    </row>
    <row r="10" spans="2:25" ht="31.5">
      <c r="B10" s="48" t="str">
        <f>'אג"ח קונצרני'!B7:U7</f>
        <v>3. אג"ח קונצרני</v>
      </c>
      <c r="C10" s="30" t="s">
        <v>46</v>
      </c>
      <c r="D10" s="13" t="s">
        <v>122</v>
      </c>
      <c r="E10" s="41" t="s">
        <v>120</v>
      </c>
      <c r="G10" s="30" t="s">
        <v>64</v>
      </c>
      <c r="I10" s="30" t="s">
        <v>15</v>
      </c>
      <c r="J10" s="30" t="s">
        <v>65</v>
      </c>
      <c r="K10" s="30" t="s">
        <v>105</v>
      </c>
      <c r="L10" s="30" t="s">
        <v>18</v>
      </c>
      <c r="M10" s="30" t="s">
        <v>104</v>
      </c>
      <c r="Q10" s="30" t="s">
        <v>17</v>
      </c>
      <c r="R10" s="30" t="s">
        <v>19</v>
      </c>
      <c r="S10" s="30" t="s">
        <v>0</v>
      </c>
      <c r="T10" s="30" t="s">
        <v>108</v>
      </c>
      <c r="U10" s="30" t="s">
        <v>62</v>
      </c>
      <c r="V10" s="13" t="s">
        <v>59</v>
      </c>
      <c r="W10" s="31" t="s">
        <v>114</v>
      </c>
    </row>
    <row r="11" spans="2:25" ht="31.5">
      <c r="B11" s="48" t="str">
        <f>מניות!B7</f>
        <v>4. מניות</v>
      </c>
      <c r="C11" s="30" t="s">
        <v>46</v>
      </c>
      <c r="D11" s="13" t="s">
        <v>122</v>
      </c>
      <c r="E11" s="41" t="s">
        <v>120</v>
      </c>
      <c r="H11" s="30" t="s">
        <v>104</v>
      </c>
      <c r="S11" s="30" t="s">
        <v>0</v>
      </c>
      <c r="T11" s="13" t="s">
        <v>108</v>
      </c>
      <c r="U11" s="13" t="s">
        <v>62</v>
      </c>
      <c r="V11" s="13" t="s">
        <v>59</v>
      </c>
      <c r="W11" s="14" t="s">
        <v>114</v>
      </c>
    </row>
    <row r="12" spans="2:25" ht="31.5">
      <c r="B12" s="48" t="str">
        <f>'תעודות סל'!B7:N7</f>
        <v>5. תעודות סל</v>
      </c>
      <c r="C12" s="30" t="s">
        <v>46</v>
      </c>
      <c r="D12" s="13" t="s">
        <v>122</v>
      </c>
      <c r="E12" s="41" t="s">
        <v>120</v>
      </c>
      <c r="H12" s="30" t="s">
        <v>104</v>
      </c>
      <c r="S12" s="30" t="s">
        <v>0</v>
      </c>
      <c r="T12" s="30" t="s">
        <v>108</v>
      </c>
      <c r="U12" s="30" t="s">
        <v>62</v>
      </c>
      <c r="V12" s="30" t="s">
        <v>59</v>
      </c>
      <c r="W12" s="31" t="s">
        <v>114</v>
      </c>
    </row>
    <row r="13" spans="2:25" ht="31.5">
      <c r="B13" s="48" t="str">
        <f>'קרנות נאמנות'!B7:O7</f>
        <v>6. קרנות נאמנות</v>
      </c>
      <c r="C13" s="30" t="s">
        <v>46</v>
      </c>
      <c r="D13" s="30" t="s">
        <v>122</v>
      </c>
      <c r="G13" s="30" t="s">
        <v>64</v>
      </c>
      <c r="H13" s="30" t="s">
        <v>104</v>
      </c>
      <c r="S13" s="30" t="s">
        <v>0</v>
      </c>
      <c r="T13" s="30" t="s">
        <v>108</v>
      </c>
      <c r="U13" s="30" t="s">
        <v>62</v>
      </c>
      <c r="V13" s="30" t="s">
        <v>59</v>
      </c>
      <c r="W13" s="31" t="s">
        <v>114</v>
      </c>
    </row>
    <row r="14" spans="2:25" ht="31.5">
      <c r="B14" s="48" t="str">
        <f>'כתבי אופציה'!B7:L7</f>
        <v>7. כתבי אופציה</v>
      </c>
      <c r="C14" s="30" t="s">
        <v>46</v>
      </c>
      <c r="D14" s="30" t="s">
        <v>122</v>
      </c>
      <c r="G14" s="30" t="s">
        <v>64</v>
      </c>
      <c r="H14" s="30" t="s">
        <v>104</v>
      </c>
      <c r="S14" s="30" t="s">
        <v>0</v>
      </c>
      <c r="T14" s="30" t="s">
        <v>108</v>
      </c>
      <c r="U14" s="30" t="s">
        <v>62</v>
      </c>
      <c r="V14" s="30" t="s">
        <v>59</v>
      </c>
      <c r="W14" s="31" t="s">
        <v>114</v>
      </c>
    </row>
    <row r="15" spans="2:25" ht="31.5">
      <c r="B15" s="48" t="str">
        <f>אופציות!B7</f>
        <v>8. אופציות</v>
      </c>
      <c r="C15" s="30" t="s">
        <v>46</v>
      </c>
      <c r="D15" s="30" t="s">
        <v>122</v>
      </c>
      <c r="G15" s="30" t="s">
        <v>64</v>
      </c>
      <c r="H15" s="30" t="s">
        <v>104</v>
      </c>
      <c r="S15" s="30" t="s">
        <v>0</v>
      </c>
      <c r="T15" s="30" t="s">
        <v>108</v>
      </c>
      <c r="U15" s="30" t="s">
        <v>62</v>
      </c>
      <c r="V15" s="30" t="s">
        <v>59</v>
      </c>
      <c r="W15" s="31" t="s">
        <v>114</v>
      </c>
    </row>
    <row r="16" spans="2:25" ht="31.5">
      <c r="B16" s="48" t="str">
        <f>'חוזים עתידיים'!B7:I7</f>
        <v>9. חוזים עתידיים</v>
      </c>
      <c r="C16" s="30" t="s">
        <v>46</v>
      </c>
      <c r="D16" s="30" t="s">
        <v>122</v>
      </c>
      <c r="G16" s="30" t="s">
        <v>64</v>
      </c>
      <c r="H16" s="30" t="s">
        <v>104</v>
      </c>
      <c r="S16" s="30" t="s">
        <v>0</v>
      </c>
      <c r="T16" s="31" t="s">
        <v>108</v>
      </c>
    </row>
    <row r="17" spans="2:25" ht="31.5">
      <c r="B17" s="48" t="str">
        <f>'מוצרים מובנים'!B7:Q7</f>
        <v>10. מוצרים מובנים</v>
      </c>
      <c r="C17" s="30" t="s">
        <v>46</v>
      </c>
      <c r="F17" s="13" t="s">
        <v>51</v>
      </c>
      <c r="I17" s="30" t="s">
        <v>15</v>
      </c>
      <c r="J17" s="30" t="s">
        <v>65</v>
      </c>
      <c r="K17" s="30" t="s">
        <v>105</v>
      </c>
      <c r="L17" s="30" t="s">
        <v>18</v>
      </c>
      <c r="M17" s="30" t="s">
        <v>104</v>
      </c>
      <c r="Q17" s="30" t="s">
        <v>17</v>
      </c>
      <c r="R17" s="30" t="s">
        <v>19</v>
      </c>
      <c r="S17" s="30" t="s">
        <v>0</v>
      </c>
      <c r="T17" s="30" t="s">
        <v>108</v>
      </c>
      <c r="U17" s="30" t="s">
        <v>62</v>
      </c>
      <c r="V17" s="30" t="s">
        <v>59</v>
      </c>
      <c r="W17" s="31" t="s">
        <v>114</v>
      </c>
    </row>
    <row r="18" spans="2:25" ht="18">
      <c r="B18" s="52" t="str">
        <f>'לא סחיר- תעודות התחייבות ממשלתי'!B6:P6</f>
        <v>1.ג. ניירות ערך לא סחירים</v>
      </c>
    </row>
    <row r="19" spans="2:25" ht="31.5">
      <c r="B19" s="48" t="str">
        <f>'לא סחיר- תעודות התחייבות ממשלתי'!B7:P7</f>
        <v>1. תעודות התחייבות ממשלתיות</v>
      </c>
      <c r="C19" s="30" t="s">
        <v>46</v>
      </c>
      <c r="I19" s="30" t="s">
        <v>15</v>
      </c>
      <c r="J19" s="30" t="s">
        <v>65</v>
      </c>
      <c r="K19" s="30" t="s">
        <v>105</v>
      </c>
      <c r="L19" s="30" t="s">
        <v>18</v>
      </c>
      <c r="M19" s="30" t="s">
        <v>104</v>
      </c>
      <c r="Q19" s="30" t="s">
        <v>17</v>
      </c>
      <c r="R19" s="30" t="s">
        <v>19</v>
      </c>
      <c r="S19" s="30" t="s">
        <v>0</v>
      </c>
      <c r="T19" s="30" t="s">
        <v>108</v>
      </c>
      <c r="U19" s="30" t="s">
        <v>113</v>
      </c>
      <c r="V19" s="30" t="s">
        <v>59</v>
      </c>
      <c r="W19" s="31" t="s">
        <v>114</v>
      </c>
    </row>
    <row r="20" spans="2:25" ht="31.5">
      <c r="B20" s="48" t="str">
        <f>'לא סחיר - תעודות חוב מסחריות'!B7:S7</f>
        <v>2. תעודות חוב מסחריות</v>
      </c>
      <c r="C20" s="30" t="s">
        <v>46</v>
      </c>
      <c r="D20" s="41" t="s">
        <v>121</v>
      </c>
      <c r="E20" s="41" t="s">
        <v>120</v>
      </c>
      <c r="G20" s="30" t="s">
        <v>64</v>
      </c>
      <c r="I20" s="30" t="s">
        <v>15</v>
      </c>
      <c r="J20" s="30" t="s">
        <v>65</v>
      </c>
      <c r="K20" s="30" t="s">
        <v>105</v>
      </c>
      <c r="L20" s="30" t="s">
        <v>18</v>
      </c>
      <c r="M20" s="30" t="s">
        <v>104</v>
      </c>
      <c r="Q20" s="30" t="s">
        <v>17</v>
      </c>
      <c r="R20" s="30" t="s">
        <v>19</v>
      </c>
      <c r="S20" s="30" t="s">
        <v>0</v>
      </c>
      <c r="T20" s="30" t="s">
        <v>108</v>
      </c>
      <c r="U20" s="30" t="s">
        <v>113</v>
      </c>
      <c r="V20" s="30" t="s">
        <v>59</v>
      </c>
      <c r="W20" s="31" t="s">
        <v>114</v>
      </c>
    </row>
    <row r="21" spans="2:25" ht="31.5">
      <c r="B21" s="48" t="str">
        <f>'לא סחיר - אג"ח קונצרני'!B7:S7</f>
        <v>3. אג"ח קונצרני</v>
      </c>
      <c r="C21" s="30" t="s">
        <v>46</v>
      </c>
      <c r="D21" s="41" t="s">
        <v>121</v>
      </c>
      <c r="E21" s="41" t="s">
        <v>120</v>
      </c>
      <c r="G21" s="30" t="s">
        <v>64</v>
      </c>
      <c r="I21" s="30" t="s">
        <v>15</v>
      </c>
      <c r="J21" s="30" t="s">
        <v>65</v>
      </c>
      <c r="K21" s="30" t="s">
        <v>105</v>
      </c>
      <c r="L21" s="30" t="s">
        <v>18</v>
      </c>
      <c r="M21" s="30" t="s">
        <v>104</v>
      </c>
      <c r="Q21" s="30" t="s">
        <v>17</v>
      </c>
      <c r="R21" s="30" t="s">
        <v>19</v>
      </c>
      <c r="S21" s="30" t="s">
        <v>0</v>
      </c>
      <c r="T21" s="30" t="s">
        <v>108</v>
      </c>
      <c r="U21" s="30" t="s">
        <v>113</v>
      </c>
      <c r="V21" s="30" t="s">
        <v>59</v>
      </c>
      <c r="W21" s="31" t="s">
        <v>114</v>
      </c>
    </row>
    <row r="22" spans="2:25" ht="31.5">
      <c r="B22" s="48" t="str">
        <f>'לא סחיר - מניות'!B7:M7</f>
        <v>4. מניות</v>
      </c>
      <c r="C22" s="30" t="s">
        <v>46</v>
      </c>
      <c r="D22" s="41" t="s">
        <v>121</v>
      </c>
      <c r="E22" s="41" t="s">
        <v>120</v>
      </c>
      <c r="G22" s="30" t="s">
        <v>64</v>
      </c>
      <c r="H22" s="30" t="s">
        <v>104</v>
      </c>
      <c r="S22" s="30" t="s">
        <v>0</v>
      </c>
      <c r="T22" s="30" t="s">
        <v>108</v>
      </c>
      <c r="U22" s="30" t="s">
        <v>113</v>
      </c>
      <c r="V22" s="30" t="s">
        <v>59</v>
      </c>
      <c r="W22" s="31" t="s">
        <v>114</v>
      </c>
    </row>
    <row r="23" spans="2:25" ht="31.5">
      <c r="B23" s="48" t="str">
        <f>'לא סחיר - קרנות השקעה'!B7:K7</f>
        <v>5. קרנות השקעה</v>
      </c>
      <c r="C23" s="30" t="s">
        <v>46</v>
      </c>
      <c r="G23" s="30" t="s">
        <v>64</v>
      </c>
      <c r="H23" s="30" t="s">
        <v>104</v>
      </c>
      <c r="K23" s="30" t="s">
        <v>105</v>
      </c>
      <c r="S23" s="30" t="s">
        <v>0</v>
      </c>
      <c r="T23" s="30" t="s">
        <v>108</v>
      </c>
      <c r="U23" s="30" t="s">
        <v>113</v>
      </c>
      <c r="V23" s="30" t="s">
        <v>59</v>
      </c>
      <c r="W23" s="31" t="s">
        <v>114</v>
      </c>
    </row>
    <row r="24" spans="2:25" ht="31.5">
      <c r="B24" s="48" t="str">
        <f>'לא סחיר - כתבי אופציה'!B7:L7</f>
        <v>6. כתבי אופציה</v>
      </c>
      <c r="C24" s="30" t="s">
        <v>46</v>
      </c>
      <c r="G24" s="30" t="s">
        <v>64</v>
      </c>
      <c r="H24" s="30" t="s">
        <v>104</v>
      </c>
      <c r="K24" s="30" t="s">
        <v>105</v>
      </c>
      <c r="S24" s="30" t="s">
        <v>0</v>
      </c>
      <c r="T24" s="30" t="s">
        <v>108</v>
      </c>
      <c r="U24" s="30" t="s">
        <v>113</v>
      </c>
      <c r="V24" s="30" t="s">
        <v>59</v>
      </c>
      <c r="W24" s="31" t="s">
        <v>114</v>
      </c>
    </row>
    <row r="25" spans="2:25" ht="31.5">
      <c r="B25" s="48" t="str">
        <f>'לא סחיר - אופציות'!B7:L7</f>
        <v>7. אופציות</v>
      </c>
      <c r="C25" s="30" t="s">
        <v>46</v>
      </c>
      <c r="G25" s="30" t="s">
        <v>64</v>
      </c>
      <c r="H25" s="30" t="s">
        <v>104</v>
      </c>
      <c r="K25" s="30" t="s">
        <v>105</v>
      </c>
      <c r="S25" s="30" t="s">
        <v>0</v>
      </c>
      <c r="T25" s="30" t="s">
        <v>108</v>
      </c>
      <c r="U25" s="30" t="s">
        <v>113</v>
      </c>
      <c r="V25" s="30" t="s">
        <v>59</v>
      </c>
      <c r="W25" s="31" t="s">
        <v>114</v>
      </c>
    </row>
    <row r="26" spans="2:25" ht="31.5">
      <c r="B26" s="48" t="str">
        <f>'לא סחיר - חוזים עתידיים'!B7:K7</f>
        <v>8. חוזים עתידיים</v>
      </c>
      <c r="C26" s="30" t="s">
        <v>46</v>
      </c>
      <c r="G26" s="30" t="s">
        <v>64</v>
      </c>
      <c r="H26" s="30" t="s">
        <v>104</v>
      </c>
      <c r="K26" s="30" t="s">
        <v>105</v>
      </c>
      <c r="S26" s="30" t="s">
        <v>0</v>
      </c>
      <c r="T26" s="30" t="s">
        <v>108</v>
      </c>
      <c r="U26" s="30" t="s">
        <v>113</v>
      </c>
      <c r="V26" s="31" t="s">
        <v>114</v>
      </c>
    </row>
    <row r="27" spans="2:25" ht="31.5">
      <c r="B27" s="48" t="str">
        <f>'לא סחיר - מוצרים מובנים'!B7:Q7</f>
        <v>9. מוצרים מובנים</v>
      </c>
      <c r="C27" s="30" t="s">
        <v>46</v>
      </c>
      <c r="F27" s="30" t="s">
        <v>51</v>
      </c>
      <c r="I27" s="30" t="s">
        <v>15</v>
      </c>
      <c r="J27" s="30" t="s">
        <v>65</v>
      </c>
      <c r="K27" s="30" t="s">
        <v>105</v>
      </c>
      <c r="L27" s="30" t="s">
        <v>18</v>
      </c>
      <c r="M27" s="30" t="s">
        <v>104</v>
      </c>
      <c r="Q27" s="30" t="s">
        <v>17</v>
      </c>
      <c r="R27" s="30" t="s">
        <v>19</v>
      </c>
      <c r="S27" s="30" t="s">
        <v>0</v>
      </c>
      <c r="T27" s="30" t="s">
        <v>108</v>
      </c>
      <c r="U27" s="30" t="s">
        <v>113</v>
      </c>
      <c r="V27" s="30" t="s">
        <v>59</v>
      </c>
      <c r="W27" s="31" t="s">
        <v>114</v>
      </c>
    </row>
    <row r="28" spans="2:25" ht="31.5">
      <c r="B28" s="52" t="str">
        <f>הלוואות!B6</f>
        <v>1.ד. הלוואות:</v>
      </c>
      <c r="C28" s="30" t="s">
        <v>46</v>
      </c>
      <c r="I28" s="30" t="s">
        <v>15</v>
      </c>
      <c r="J28" s="30" t="s">
        <v>65</v>
      </c>
      <c r="L28" s="30" t="s">
        <v>18</v>
      </c>
      <c r="M28" s="30" t="s">
        <v>104</v>
      </c>
      <c r="Q28" s="13" t="s">
        <v>35</v>
      </c>
      <c r="R28" s="30" t="s">
        <v>19</v>
      </c>
      <c r="S28" s="30" t="s">
        <v>0</v>
      </c>
      <c r="T28" s="30" t="s">
        <v>108</v>
      </c>
      <c r="U28" s="30" t="s">
        <v>113</v>
      </c>
      <c r="V28" s="31" t="s">
        <v>114</v>
      </c>
    </row>
    <row r="29" spans="2:25" ht="47.25">
      <c r="B29" s="52" t="str">
        <f>'פקדונות מעל 3 חודשים'!B6:O6</f>
        <v>1.ה. פקדונות מעל 3 חודשים:</v>
      </c>
      <c r="C29" s="30" t="s">
        <v>46</v>
      </c>
      <c r="E29" s="30" t="s">
        <v>120</v>
      </c>
      <c r="I29" s="30" t="s">
        <v>15</v>
      </c>
      <c r="J29" s="30" t="s">
        <v>65</v>
      </c>
      <c r="L29" s="30" t="s">
        <v>18</v>
      </c>
      <c r="M29" s="30" t="s">
        <v>104</v>
      </c>
      <c r="O29" s="49" t="s">
        <v>53</v>
      </c>
      <c r="P29" s="50"/>
      <c r="R29" s="30" t="s">
        <v>19</v>
      </c>
      <c r="S29" s="30" t="s">
        <v>0</v>
      </c>
      <c r="T29" s="30" t="s">
        <v>108</v>
      </c>
      <c r="U29" s="30" t="s">
        <v>113</v>
      </c>
      <c r="V29" s="31" t="s">
        <v>114</v>
      </c>
    </row>
    <row r="30" spans="2:25" ht="63">
      <c r="B30" s="52" t="str">
        <f>'זכויות מקרקעין'!B6</f>
        <v>1. ו. זכויות במקרקעין:</v>
      </c>
      <c r="C30" s="13" t="s">
        <v>55</v>
      </c>
      <c r="N30" s="49" t="s">
        <v>88</v>
      </c>
      <c r="P30" s="50" t="s">
        <v>56</v>
      </c>
      <c r="U30" s="30" t="s">
        <v>113</v>
      </c>
      <c r="V30" s="14" t="s">
        <v>58</v>
      </c>
    </row>
    <row r="31" spans="2:25" ht="31.5">
      <c r="B31" s="52" t="str">
        <f>'השקעות אחרות '!B6:K6</f>
        <v xml:space="preserve">1. ח. השקעות אחרות </v>
      </c>
      <c r="C31" s="13" t="s">
        <v>15</v>
      </c>
      <c r="J31" s="13" t="s">
        <v>16</v>
      </c>
      <c r="Q31" s="13" t="s">
        <v>57</v>
      </c>
      <c r="R31" s="13" t="s">
        <v>54</v>
      </c>
      <c r="U31" s="30" t="s">
        <v>113</v>
      </c>
      <c r="V31" s="14" t="s">
        <v>58</v>
      </c>
    </row>
    <row r="32" spans="2:25" ht="47.25">
      <c r="B32" s="52" t="str">
        <f>'יתרת התחייבות להשקעה'!B6:D6</f>
        <v>1. ט. יתרות התחייבות להשקעה:</v>
      </c>
      <c r="X32" s="13" t="s">
        <v>110</v>
      </c>
      <c r="Y32" s="14" t="s">
        <v>109</v>
      </c>
    </row>
  </sheetData>
  <sheetProtection sheet="1" objects="1" scenarios="1"/>
  <pageMargins left="0" right="0" top="0" bottom="0" header="0" footer="0"/>
  <pageSetup paperSize="9" scale="52" orientation="landscape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B1:BB47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85546875" style="2" bestFit="1" customWidth="1"/>
    <col min="4" max="4" width="8.5703125" style="2" bestFit="1" customWidth="1"/>
    <col min="5" max="5" width="8" style="1" bestFit="1" customWidth="1"/>
    <col min="6" max="6" width="7.140625" style="1" bestFit="1" customWidth="1"/>
    <col min="7" max="7" width="7" style="1" bestFit="1" customWidth="1"/>
    <col min="8" max="8" width="6.42578125" style="1" bestFit="1" customWidth="1"/>
    <col min="9" max="9" width="8" style="1" bestFit="1" customWidth="1"/>
    <col min="10" max="10" width="9.42578125" style="1" bestFit="1" customWidth="1"/>
    <col min="11" max="11" width="7.7109375" style="1" bestFit="1" customWidth="1"/>
    <col min="12" max="12" width="11.57031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4">
      <c r="B1" s="56" t="s">
        <v>182</v>
      </c>
      <c r="C1" s="76" t="s" vm="1">
        <v>250</v>
      </c>
    </row>
    <row r="2" spans="2:54">
      <c r="B2" s="56" t="s">
        <v>181</v>
      </c>
      <c r="C2" s="76" t="s">
        <v>251</v>
      </c>
    </row>
    <row r="3" spans="2:54">
      <c r="B3" s="56" t="s">
        <v>183</v>
      </c>
      <c r="C3" s="76" t="s">
        <v>252</v>
      </c>
    </row>
    <row r="4" spans="2:54">
      <c r="B4" s="56" t="s">
        <v>184</v>
      </c>
      <c r="C4" s="76">
        <v>8602</v>
      </c>
    </row>
    <row r="6" spans="2:54" ht="26.25" customHeight="1">
      <c r="B6" s="184" t="s">
        <v>213</v>
      </c>
      <c r="C6" s="185"/>
      <c r="D6" s="185"/>
      <c r="E6" s="185"/>
      <c r="F6" s="185"/>
      <c r="G6" s="185"/>
      <c r="H6" s="185"/>
      <c r="I6" s="185"/>
      <c r="J6" s="185"/>
      <c r="K6" s="185"/>
      <c r="L6" s="186"/>
    </row>
    <row r="7" spans="2:54" ht="26.25" customHeight="1">
      <c r="B7" s="184" t="s">
        <v>101</v>
      </c>
      <c r="C7" s="185"/>
      <c r="D7" s="185"/>
      <c r="E7" s="185"/>
      <c r="F7" s="185"/>
      <c r="G7" s="185"/>
      <c r="H7" s="185"/>
      <c r="I7" s="185"/>
      <c r="J7" s="185"/>
      <c r="K7" s="185"/>
      <c r="L7" s="186"/>
    </row>
    <row r="8" spans="2:54" s="3" customFormat="1" ht="78.75">
      <c r="B8" s="22" t="s">
        <v>119</v>
      </c>
      <c r="C8" s="30" t="s">
        <v>46</v>
      </c>
      <c r="D8" s="30" t="s">
        <v>64</v>
      </c>
      <c r="E8" s="30" t="s">
        <v>104</v>
      </c>
      <c r="F8" s="30" t="s">
        <v>105</v>
      </c>
      <c r="G8" s="30" t="s">
        <v>236</v>
      </c>
      <c r="H8" s="30" t="s">
        <v>235</v>
      </c>
      <c r="I8" s="30" t="s">
        <v>113</v>
      </c>
      <c r="J8" s="30" t="s">
        <v>59</v>
      </c>
      <c r="K8" s="30" t="s">
        <v>185</v>
      </c>
      <c r="L8" s="31" t="s">
        <v>187</v>
      </c>
      <c r="M8" s="1"/>
      <c r="AZ8" s="1"/>
    </row>
    <row r="9" spans="2:54" s="3" customFormat="1" ht="21" customHeight="1">
      <c r="B9" s="15"/>
      <c r="C9" s="16"/>
      <c r="D9" s="16"/>
      <c r="E9" s="16"/>
      <c r="F9" s="16" t="s">
        <v>22</v>
      </c>
      <c r="G9" s="16" t="s">
        <v>245</v>
      </c>
      <c r="H9" s="16"/>
      <c r="I9" s="16" t="s">
        <v>239</v>
      </c>
      <c r="J9" s="32" t="s">
        <v>20</v>
      </c>
      <c r="K9" s="32" t="s">
        <v>20</v>
      </c>
      <c r="L9" s="33" t="s">
        <v>20</v>
      </c>
      <c r="AZ9" s="1"/>
    </row>
    <row r="10" spans="2:54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20" t="s">
        <v>9</v>
      </c>
      <c r="L10" s="20" t="s">
        <v>10</v>
      </c>
      <c r="AZ10" s="1"/>
    </row>
    <row r="11" spans="2:54" s="4" customFormat="1" ht="18" customHeight="1">
      <c r="B11" s="77"/>
      <c r="C11" s="77"/>
      <c r="D11" s="77"/>
      <c r="E11" s="77"/>
      <c r="F11" s="77"/>
      <c r="G11" s="77"/>
      <c r="H11" s="77"/>
      <c r="I11" s="77"/>
      <c r="J11" s="77"/>
      <c r="K11" s="77"/>
      <c r="L11" s="77"/>
      <c r="AZ11" s="1"/>
    </row>
    <row r="12" spans="2:54" ht="19.5" customHeight="1">
      <c r="B12" s="91" t="s">
        <v>249</v>
      </c>
      <c r="C12" s="77"/>
      <c r="D12" s="77"/>
      <c r="E12" s="77"/>
      <c r="F12" s="77"/>
      <c r="G12" s="77"/>
      <c r="H12" s="77"/>
      <c r="I12" s="77"/>
      <c r="J12" s="77"/>
      <c r="K12" s="77"/>
      <c r="L12" s="77"/>
    </row>
    <row r="13" spans="2:54">
      <c r="B13" s="91" t="s">
        <v>115</v>
      </c>
      <c r="C13" s="77"/>
      <c r="D13" s="77"/>
      <c r="E13" s="77"/>
      <c r="F13" s="77"/>
      <c r="G13" s="77"/>
      <c r="H13" s="77"/>
      <c r="I13" s="77"/>
      <c r="J13" s="77"/>
      <c r="K13" s="77"/>
      <c r="L13" s="77"/>
    </row>
    <row r="14" spans="2:54">
      <c r="B14" s="91" t="s">
        <v>234</v>
      </c>
      <c r="C14" s="77"/>
      <c r="D14" s="77"/>
      <c r="E14" s="77"/>
      <c r="F14" s="77"/>
      <c r="G14" s="77"/>
      <c r="H14" s="77"/>
      <c r="I14" s="77"/>
      <c r="J14" s="77"/>
      <c r="K14" s="77"/>
      <c r="L14" s="77"/>
    </row>
    <row r="15" spans="2:54">
      <c r="B15" s="91" t="s">
        <v>244</v>
      </c>
      <c r="C15" s="77"/>
      <c r="D15" s="77"/>
      <c r="E15" s="77"/>
      <c r="F15" s="77"/>
      <c r="G15" s="77"/>
      <c r="H15" s="77"/>
      <c r="I15" s="77"/>
      <c r="J15" s="77"/>
      <c r="K15" s="77"/>
      <c r="L15" s="77"/>
    </row>
    <row r="16" spans="2:54" s="7" customFormat="1">
      <c r="B16" s="77"/>
      <c r="C16" s="77"/>
      <c r="D16" s="77"/>
      <c r="E16" s="77"/>
      <c r="F16" s="77"/>
      <c r="G16" s="77"/>
      <c r="H16" s="77"/>
      <c r="I16" s="77"/>
      <c r="J16" s="77"/>
      <c r="K16" s="77"/>
      <c r="L16" s="77"/>
      <c r="AZ16" s="1"/>
      <c r="BB16" s="1"/>
    </row>
    <row r="17" spans="2:54" s="7" customFormat="1">
      <c r="B17" s="77"/>
      <c r="C17" s="77"/>
      <c r="D17" s="77"/>
      <c r="E17" s="77"/>
      <c r="F17" s="77"/>
      <c r="G17" s="77"/>
      <c r="H17" s="77"/>
      <c r="I17" s="77"/>
      <c r="J17" s="77"/>
      <c r="K17" s="77"/>
      <c r="L17" s="77"/>
      <c r="AZ17" s="1"/>
      <c r="BB17" s="1"/>
    </row>
    <row r="18" spans="2:54" s="7" customFormat="1">
      <c r="B18" s="77"/>
      <c r="C18" s="77"/>
      <c r="D18" s="77"/>
      <c r="E18" s="77"/>
      <c r="F18" s="77"/>
      <c r="G18" s="77"/>
      <c r="H18" s="77"/>
      <c r="I18" s="77"/>
      <c r="J18" s="77"/>
      <c r="K18" s="77"/>
      <c r="L18" s="77"/>
      <c r="AZ18" s="1"/>
      <c r="BB18" s="1"/>
    </row>
    <row r="19" spans="2:54">
      <c r="B19" s="77"/>
      <c r="C19" s="77"/>
      <c r="D19" s="77"/>
      <c r="E19" s="77"/>
      <c r="F19" s="77"/>
      <c r="G19" s="77"/>
      <c r="H19" s="77"/>
      <c r="I19" s="77"/>
      <c r="J19" s="77"/>
      <c r="K19" s="77"/>
      <c r="L19" s="77"/>
    </row>
    <row r="20" spans="2:54">
      <c r="B20" s="77"/>
      <c r="C20" s="77"/>
      <c r="D20" s="77"/>
      <c r="E20" s="77"/>
      <c r="F20" s="77"/>
      <c r="G20" s="77"/>
      <c r="H20" s="77"/>
      <c r="I20" s="77"/>
      <c r="J20" s="77"/>
      <c r="K20" s="77"/>
      <c r="L20" s="77"/>
    </row>
    <row r="21" spans="2:54">
      <c r="B21" s="77"/>
      <c r="C21" s="77"/>
      <c r="D21" s="77"/>
      <c r="E21" s="77"/>
      <c r="F21" s="77"/>
      <c r="G21" s="77"/>
      <c r="H21" s="77"/>
      <c r="I21" s="77"/>
      <c r="J21" s="77"/>
      <c r="K21" s="77"/>
      <c r="L21" s="77"/>
    </row>
    <row r="22" spans="2:54">
      <c r="B22" s="77"/>
      <c r="C22" s="77"/>
      <c r="D22" s="77"/>
      <c r="E22" s="77"/>
      <c r="F22" s="77"/>
      <c r="G22" s="77"/>
      <c r="H22" s="77"/>
      <c r="I22" s="77"/>
      <c r="J22" s="77"/>
      <c r="K22" s="77"/>
      <c r="L22" s="77"/>
    </row>
    <row r="23" spans="2:54">
      <c r="B23" s="77"/>
      <c r="C23" s="77"/>
      <c r="D23" s="77"/>
      <c r="E23" s="77"/>
      <c r="F23" s="77"/>
      <c r="G23" s="77"/>
      <c r="H23" s="77"/>
      <c r="I23" s="77"/>
      <c r="J23" s="77"/>
      <c r="K23" s="77"/>
      <c r="L23" s="77"/>
    </row>
    <row r="24" spans="2:54">
      <c r="B24" s="77"/>
      <c r="C24" s="77"/>
      <c r="D24" s="77"/>
      <c r="E24" s="77"/>
      <c r="F24" s="77"/>
      <c r="G24" s="77"/>
      <c r="H24" s="77"/>
      <c r="I24" s="77"/>
      <c r="J24" s="77"/>
      <c r="K24" s="77"/>
      <c r="L24" s="77"/>
    </row>
    <row r="25" spans="2:54">
      <c r="B25" s="77"/>
      <c r="C25" s="77"/>
      <c r="D25" s="77"/>
      <c r="E25" s="77"/>
      <c r="F25" s="77"/>
      <c r="G25" s="77"/>
      <c r="H25" s="77"/>
      <c r="I25" s="77"/>
      <c r="J25" s="77"/>
      <c r="K25" s="77"/>
      <c r="L25" s="77"/>
    </row>
    <row r="26" spans="2:54">
      <c r="B26" s="77"/>
      <c r="C26" s="77"/>
      <c r="D26" s="77"/>
      <c r="E26" s="77"/>
      <c r="F26" s="77"/>
      <c r="G26" s="77"/>
      <c r="H26" s="77"/>
      <c r="I26" s="77"/>
      <c r="J26" s="77"/>
      <c r="K26" s="77"/>
      <c r="L26" s="77"/>
    </row>
    <row r="27" spans="2:54">
      <c r="B27" s="77"/>
      <c r="C27" s="77"/>
      <c r="D27" s="77"/>
      <c r="E27" s="77"/>
      <c r="F27" s="77"/>
      <c r="G27" s="77"/>
      <c r="H27" s="77"/>
      <c r="I27" s="77"/>
      <c r="J27" s="77"/>
      <c r="K27" s="77"/>
      <c r="L27" s="77"/>
    </row>
    <row r="28" spans="2:54">
      <c r="B28" s="77"/>
      <c r="C28" s="77"/>
      <c r="D28" s="77"/>
      <c r="E28" s="77"/>
      <c r="F28" s="77"/>
      <c r="G28" s="77"/>
      <c r="H28" s="77"/>
      <c r="I28" s="77"/>
      <c r="J28" s="77"/>
      <c r="K28" s="77"/>
      <c r="L28" s="77"/>
    </row>
    <row r="29" spans="2:54">
      <c r="B29" s="77"/>
      <c r="C29" s="77"/>
      <c r="D29" s="77"/>
      <c r="E29" s="77"/>
      <c r="F29" s="77"/>
      <c r="G29" s="77"/>
      <c r="H29" s="77"/>
      <c r="I29" s="77"/>
      <c r="J29" s="77"/>
      <c r="K29" s="77"/>
      <c r="L29" s="77"/>
    </row>
    <row r="30" spans="2:54">
      <c r="B30" s="77"/>
      <c r="C30" s="77"/>
      <c r="D30" s="77"/>
      <c r="E30" s="77"/>
      <c r="F30" s="77"/>
      <c r="G30" s="77"/>
      <c r="H30" s="77"/>
      <c r="I30" s="77"/>
      <c r="J30" s="77"/>
      <c r="K30" s="77"/>
      <c r="L30" s="77"/>
    </row>
    <row r="31" spans="2:54">
      <c r="B31" s="77"/>
      <c r="C31" s="77"/>
      <c r="D31" s="77"/>
      <c r="E31" s="77"/>
      <c r="F31" s="77"/>
      <c r="G31" s="77"/>
      <c r="H31" s="77"/>
      <c r="I31" s="77"/>
      <c r="J31" s="77"/>
      <c r="K31" s="77"/>
      <c r="L31" s="77"/>
    </row>
    <row r="32" spans="2:54">
      <c r="B32" s="77"/>
      <c r="C32" s="77"/>
      <c r="D32" s="77"/>
      <c r="E32" s="77"/>
      <c r="F32" s="77"/>
      <c r="G32" s="77"/>
      <c r="H32" s="77"/>
      <c r="I32" s="77"/>
      <c r="J32" s="77"/>
      <c r="K32" s="77"/>
      <c r="L32" s="77"/>
    </row>
    <row r="33" spans="2:12">
      <c r="B33" s="77"/>
      <c r="C33" s="77"/>
      <c r="D33" s="77"/>
      <c r="E33" s="77"/>
      <c r="F33" s="77"/>
      <c r="G33" s="77"/>
      <c r="H33" s="77"/>
      <c r="I33" s="77"/>
      <c r="J33" s="77"/>
      <c r="K33" s="77"/>
      <c r="L33" s="77"/>
    </row>
    <row r="34" spans="2:12">
      <c r="B34" s="77"/>
      <c r="C34" s="77"/>
      <c r="D34" s="77"/>
      <c r="E34" s="77"/>
      <c r="F34" s="77"/>
      <c r="G34" s="77"/>
      <c r="H34" s="77"/>
      <c r="I34" s="77"/>
      <c r="J34" s="77"/>
      <c r="K34" s="77"/>
      <c r="L34" s="77"/>
    </row>
    <row r="35" spans="2:12">
      <c r="B35" s="77"/>
      <c r="C35" s="77"/>
      <c r="D35" s="77"/>
      <c r="E35" s="77"/>
      <c r="F35" s="77"/>
      <c r="G35" s="77"/>
      <c r="H35" s="77"/>
      <c r="I35" s="77"/>
      <c r="J35" s="77"/>
      <c r="K35" s="77"/>
      <c r="L35" s="77"/>
    </row>
    <row r="36" spans="2:12">
      <c r="B36" s="77"/>
      <c r="C36" s="77"/>
      <c r="D36" s="77"/>
      <c r="E36" s="77"/>
      <c r="F36" s="77"/>
      <c r="G36" s="77"/>
      <c r="H36" s="77"/>
      <c r="I36" s="77"/>
      <c r="J36" s="77"/>
      <c r="K36" s="77"/>
      <c r="L36" s="77"/>
    </row>
    <row r="37" spans="2:12">
      <c r="B37" s="77"/>
      <c r="C37" s="77"/>
      <c r="D37" s="77"/>
      <c r="E37" s="77"/>
      <c r="F37" s="77"/>
      <c r="G37" s="77"/>
      <c r="H37" s="77"/>
      <c r="I37" s="77"/>
      <c r="J37" s="77"/>
      <c r="K37" s="77"/>
      <c r="L37" s="77"/>
    </row>
    <row r="38" spans="2:12">
      <c r="B38" s="77"/>
      <c r="C38" s="77"/>
      <c r="D38" s="77"/>
      <c r="E38" s="77"/>
      <c r="F38" s="77"/>
      <c r="G38" s="77"/>
      <c r="H38" s="77"/>
      <c r="I38" s="77"/>
      <c r="J38" s="77"/>
      <c r="K38" s="77"/>
      <c r="L38" s="77"/>
    </row>
    <row r="39" spans="2:12">
      <c r="B39" s="77"/>
      <c r="C39" s="77"/>
      <c r="D39" s="77"/>
      <c r="E39" s="77"/>
      <c r="F39" s="77"/>
      <c r="G39" s="77"/>
      <c r="H39" s="77"/>
      <c r="I39" s="77"/>
      <c r="J39" s="77"/>
      <c r="K39" s="77"/>
      <c r="L39" s="77"/>
    </row>
    <row r="40" spans="2:12">
      <c r="B40" s="77"/>
      <c r="C40" s="77"/>
      <c r="D40" s="77"/>
      <c r="E40" s="77"/>
      <c r="F40" s="77"/>
      <c r="G40" s="77"/>
      <c r="H40" s="77"/>
      <c r="I40" s="77"/>
      <c r="J40" s="77"/>
      <c r="K40" s="77"/>
      <c r="L40" s="77"/>
    </row>
    <row r="41" spans="2:12">
      <c r="B41" s="77"/>
      <c r="C41" s="77"/>
      <c r="D41" s="77"/>
      <c r="E41" s="77"/>
      <c r="F41" s="77"/>
      <c r="G41" s="77"/>
      <c r="H41" s="77"/>
      <c r="I41" s="77"/>
      <c r="J41" s="77"/>
      <c r="K41" s="77"/>
      <c r="L41" s="77"/>
    </row>
    <row r="42" spans="2:12">
      <c r="B42" s="77"/>
      <c r="C42" s="77"/>
      <c r="D42" s="77"/>
      <c r="E42" s="77"/>
      <c r="F42" s="77"/>
      <c r="G42" s="77"/>
      <c r="H42" s="77"/>
      <c r="I42" s="77"/>
      <c r="J42" s="77"/>
      <c r="K42" s="77"/>
      <c r="L42" s="77"/>
    </row>
    <row r="43" spans="2:12">
      <c r="B43" s="77"/>
      <c r="C43" s="77"/>
      <c r="D43" s="77"/>
      <c r="E43" s="77"/>
      <c r="F43" s="77"/>
      <c r="G43" s="77"/>
      <c r="H43" s="77"/>
      <c r="I43" s="77"/>
      <c r="J43" s="77"/>
      <c r="K43" s="77"/>
      <c r="L43" s="77"/>
    </row>
    <row r="44" spans="2:12">
      <c r="B44" s="77"/>
      <c r="C44" s="77"/>
      <c r="D44" s="77"/>
      <c r="E44" s="77"/>
      <c r="F44" s="77"/>
      <c r="G44" s="77"/>
      <c r="H44" s="77"/>
      <c r="I44" s="77"/>
      <c r="J44" s="77"/>
      <c r="K44" s="77"/>
      <c r="L44" s="77"/>
    </row>
    <row r="45" spans="2:12">
      <c r="B45" s="77"/>
      <c r="C45" s="77"/>
      <c r="D45" s="77"/>
      <c r="E45" s="77"/>
      <c r="F45" s="77"/>
      <c r="G45" s="77"/>
      <c r="H45" s="77"/>
      <c r="I45" s="77"/>
      <c r="J45" s="77"/>
      <c r="K45" s="77"/>
      <c r="L45" s="77"/>
    </row>
    <row r="46" spans="2:12">
      <c r="B46" s="77"/>
      <c r="C46" s="77"/>
      <c r="D46" s="77"/>
      <c r="E46" s="77"/>
      <c r="F46" s="77"/>
      <c r="G46" s="77"/>
      <c r="H46" s="77"/>
      <c r="I46" s="77"/>
      <c r="J46" s="77"/>
      <c r="K46" s="77"/>
      <c r="L46" s="77"/>
    </row>
    <row r="47" spans="2:12">
      <c r="B47" s="77"/>
      <c r="C47" s="77"/>
      <c r="D47" s="77"/>
      <c r="E47" s="77"/>
      <c r="F47" s="77"/>
      <c r="G47" s="77"/>
      <c r="H47" s="77"/>
      <c r="I47" s="77"/>
      <c r="J47" s="77"/>
      <c r="K47" s="77"/>
      <c r="L47" s="77"/>
    </row>
    <row r="48" spans="2:12">
      <c r="B48" s="77"/>
      <c r="C48" s="77"/>
      <c r="D48" s="77"/>
      <c r="E48" s="77"/>
      <c r="F48" s="77"/>
      <c r="G48" s="77"/>
      <c r="H48" s="77"/>
      <c r="I48" s="77"/>
      <c r="J48" s="77"/>
      <c r="K48" s="77"/>
      <c r="L48" s="77"/>
    </row>
    <row r="49" spans="2:12">
      <c r="B49" s="77"/>
      <c r="C49" s="77"/>
      <c r="D49" s="77"/>
      <c r="E49" s="77"/>
      <c r="F49" s="77"/>
      <c r="G49" s="77"/>
      <c r="H49" s="77"/>
      <c r="I49" s="77"/>
      <c r="J49" s="77"/>
      <c r="K49" s="77"/>
      <c r="L49" s="77"/>
    </row>
    <row r="50" spans="2:12">
      <c r="B50" s="77"/>
      <c r="C50" s="77"/>
      <c r="D50" s="77"/>
      <c r="E50" s="77"/>
      <c r="F50" s="77"/>
      <c r="G50" s="77"/>
      <c r="H50" s="77"/>
      <c r="I50" s="77"/>
      <c r="J50" s="77"/>
      <c r="K50" s="77"/>
      <c r="L50" s="77"/>
    </row>
    <row r="51" spans="2:12">
      <c r="B51" s="77"/>
      <c r="C51" s="77"/>
      <c r="D51" s="77"/>
      <c r="E51" s="77"/>
      <c r="F51" s="77"/>
      <c r="G51" s="77"/>
      <c r="H51" s="77"/>
      <c r="I51" s="77"/>
      <c r="J51" s="77"/>
      <c r="K51" s="77"/>
      <c r="L51" s="77"/>
    </row>
    <row r="52" spans="2:12">
      <c r="B52" s="77"/>
      <c r="C52" s="77"/>
      <c r="D52" s="77"/>
      <c r="E52" s="77"/>
      <c r="F52" s="77"/>
      <c r="G52" s="77"/>
      <c r="H52" s="77"/>
      <c r="I52" s="77"/>
      <c r="J52" s="77"/>
      <c r="K52" s="77"/>
      <c r="L52" s="77"/>
    </row>
    <row r="53" spans="2:12">
      <c r="B53" s="77"/>
      <c r="C53" s="77"/>
      <c r="D53" s="77"/>
      <c r="E53" s="77"/>
      <c r="F53" s="77"/>
      <c r="G53" s="77"/>
      <c r="H53" s="77"/>
      <c r="I53" s="77"/>
      <c r="J53" s="77"/>
      <c r="K53" s="77"/>
      <c r="L53" s="77"/>
    </row>
    <row r="54" spans="2:12">
      <c r="B54" s="77"/>
      <c r="C54" s="77"/>
      <c r="D54" s="77"/>
      <c r="E54" s="77"/>
      <c r="F54" s="77"/>
      <c r="G54" s="77"/>
      <c r="H54" s="77"/>
      <c r="I54" s="77"/>
      <c r="J54" s="77"/>
      <c r="K54" s="77"/>
      <c r="L54" s="77"/>
    </row>
    <row r="55" spans="2:12">
      <c r="B55" s="77"/>
      <c r="C55" s="77"/>
      <c r="D55" s="77"/>
      <c r="E55" s="77"/>
      <c r="F55" s="77"/>
      <c r="G55" s="77"/>
      <c r="H55" s="77"/>
      <c r="I55" s="77"/>
      <c r="J55" s="77"/>
      <c r="K55" s="77"/>
      <c r="L55" s="77"/>
    </row>
    <row r="56" spans="2:12">
      <c r="B56" s="77"/>
      <c r="C56" s="77"/>
      <c r="D56" s="77"/>
      <c r="E56" s="77"/>
      <c r="F56" s="77"/>
      <c r="G56" s="77"/>
      <c r="H56" s="77"/>
      <c r="I56" s="77"/>
      <c r="J56" s="77"/>
      <c r="K56" s="77"/>
      <c r="L56" s="77"/>
    </row>
    <row r="57" spans="2:12">
      <c r="B57" s="77"/>
      <c r="C57" s="77"/>
      <c r="D57" s="77"/>
      <c r="E57" s="77"/>
      <c r="F57" s="77"/>
      <c r="G57" s="77"/>
      <c r="H57" s="77"/>
      <c r="I57" s="77"/>
      <c r="J57" s="77"/>
      <c r="K57" s="77"/>
      <c r="L57" s="77"/>
    </row>
    <row r="58" spans="2:12">
      <c r="B58" s="77"/>
      <c r="C58" s="77"/>
      <c r="D58" s="77"/>
      <c r="E58" s="77"/>
      <c r="F58" s="77"/>
      <c r="G58" s="77"/>
      <c r="H58" s="77"/>
      <c r="I58" s="77"/>
      <c r="J58" s="77"/>
      <c r="K58" s="77"/>
      <c r="L58" s="77"/>
    </row>
    <row r="59" spans="2:12">
      <c r="B59" s="77"/>
      <c r="C59" s="77"/>
      <c r="D59" s="77"/>
      <c r="E59" s="77"/>
      <c r="F59" s="77"/>
      <c r="G59" s="77"/>
      <c r="H59" s="77"/>
      <c r="I59" s="77"/>
      <c r="J59" s="77"/>
      <c r="K59" s="77"/>
      <c r="L59" s="77"/>
    </row>
    <row r="60" spans="2:12">
      <c r="B60" s="77"/>
      <c r="C60" s="77"/>
      <c r="D60" s="77"/>
      <c r="E60" s="77"/>
      <c r="F60" s="77"/>
      <c r="G60" s="77"/>
      <c r="H60" s="77"/>
      <c r="I60" s="77"/>
      <c r="J60" s="77"/>
      <c r="K60" s="77"/>
      <c r="L60" s="77"/>
    </row>
    <row r="61" spans="2:12">
      <c r="B61" s="77"/>
      <c r="C61" s="77"/>
      <c r="D61" s="77"/>
      <c r="E61" s="77"/>
      <c r="F61" s="77"/>
      <c r="G61" s="77"/>
      <c r="H61" s="77"/>
      <c r="I61" s="77"/>
      <c r="J61" s="77"/>
      <c r="K61" s="77"/>
      <c r="L61" s="77"/>
    </row>
    <row r="62" spans="2:12">
      <c r="B62" s="77"/>
      <c r="C62" s="77"/>
      <c r="D62" s="77"/>
      <c r="E62" s="77"/>
      <c r="F62" s="77"/>
      <c r="G62" s="77"/>
      <c r="H62" s="77"/>
      <c r="I62" s="77"/>
      <c r="J62" s="77"/>
      <c r="K62" s="77"/>
      <c r="L62" s="77"/>
    </row>
    <row r="63" spans="2:12">
      <c r="B63" s="77"/>
      <c r="C63" s="77"/>
      <c r="D63" s="77"/>
      <c r="E63" s="77"/>
      <c r="F63" s="77"/>
      <c r="G63" s="77"/>
      <c r="H63" s="77"/>
      <c r="I63" s="77"/>
      <c r="J63" s="77"/>
      <c r="K63" s="77"/>
      <c r="L63" s="77"/>
    </row>
    <row r="64" spans="2:12">
      <c r="B64" s="77"/>
      <c r="C64" s="77"/>
      <c r="D64" s="77"/>
      <c r="E64" s="77"/>
      <c r="F64" s="77"/>
      <c r="G64" s="77"/>
      <c r="H64" s="77"/>
      <c r="I64" s="77"/>
      <c r="J64" s="77"/>
      <c r="K64" s="77"/>
      <c r="L64" s="77"/>
    </row>
    <row r="65" spans="2:12">
      <c r="B65" s="77"/>
      <c r="C65" s="77"/>
      <c r="D65" s="77"/>
      <c r="E65" s="77"/>
      <c r="F65" s="77"/>
      <c r="G65" s="77"/>
      <c r="H65" s="77"/>
      <c r="I65" s="77"/>
      <c r="J65" s="77"/>
      <c r="K65" s="77"/>
      <c r="L65" s="77"/>
    </row>
    <row r="66" spans="2:12">
      <c r="B66" s="77"/>
      <c r="C66" s="77"/>
      <c r="D66" s="77"/>
      <c r="E66" s="77"/>
      <c r="F66" s="77"/>
      <c r="G66" s="77"/>
      <c r="H66" s="77"/>
      <c r="I66" s="77"/>
      <c r="J66" s="77"/>
      <c r="K66" s="77"/>
      <c r="L66" s="77"/>
    </row>
    <row r="67" spans="2:12">
      <c r="B67" s="77"/>
      <c r="C67" s="77"/>
      <c r="D67" s="77"/>
      <c r="E67" s="77"/>
      <c r="F67" s="77"/>
      <c r="G67" s="77"/>
      <c r="H67" s="77"/>
      <c r="I67" s="77"/>
      <c r="J67" s="77"/>
      <c r="K67" s="77"/>
      <c r="L67" s="77"/>
    </row>
    <row r="68" spans="2:12">
      <c r="B68" s="77"/>
      <c r="C68" s="77"/>
      <c r="D68" s="77"/>
      <c r="E68" s="77"/>
      <c r="F68" s="77"/>
      <c r="G68" s="77"/>
      <c r="H68" s="77"/>
      <c r="I68" s="77"/>
      <c r="J68" s="77"/>
      <c r="K68" s="77"/>
      <c r="L68" s="77"/>
    </row>
    <row r="69" spans="2:12">
      <c r="B69" s="77"/>
      <c r="C69" s="77"/>
      <c r="D69" s="77"/>
      <c r="E69" s="77"/>
      <c r="F69" s="77"/>
      <c r="G69" s="77"/>
      <c r="H69" s="77"/>
      <c r="I69" s="77"/>
      <c r="J69" s="77"/>
      <c r="K69" s="77"/>
      <c r="L69" s="77"/>
    </row>
    <row r="70" spans="2:12">
      <c r="B70" s="77"/>
      <c r="C70" s="77"/>
      <c r="D70" s="77"/>
      <c r="E70" s="77"/>
      <c r="F70" s="77"/>
      <c r="G70" s="77"/>
      <c r="H70" s="77"/>
      <c r="I70" s="77"/>
      <c r="J70" s="77"/>
      <c r="K70" s="77"/>
      <c r="L70" s="77"/>
    </row>
    <row r="71" spans="2:12">
      <c r="B71" s="77"/>
      <c r="C71" s="77"/>
      <c r="D71" s="77"/>
      <c r="E71" s="77"/>
      <c r="F71" s="77"/>
      <c r="G71" s="77"/>
      <c r="H71" s="77"/>
      <c r="I71" s="77"/>
      <c r="J71" s="77"/>
      <c r="K71" s="77"/>
      <c r="L71" s="77"/>
    </row>
    <row r="72" spans="2:12">
      <c r="B72" s="77"/>
      <c r="C72" s="77"/>
      <c r="D72" s="77"/>
      <c r="E72" s="77"/>
      <c r="F72" s="77"/>
      <c r="G72" s="77"/>
      <c r="H72" s="77"/>
      <c r="I72" s="77"/>
      <c r="J72" s="77"/>
      <c r="K72" s="77"/>
      <c r="L72" s="77"/>
    </row>
    <row r="73" spans="2:12">
      <c r="B73" s="77"/>
      <c r="C73" s="77"/>
      <c r="D73" s="77"/>
      <c r="E73" s="77"/>
      <c r="F73" s="77"/>
      <c r="G73" s="77"/>
      <c r="H73" s="77"/>
      <c r="I73" s="77"/>
      <c r="J73" s="77"/>
      <c r="K73" s="77"/>
      <c r="L73" s="77"/>
    </row>
    <row r="74" spans="2:12">
      <c r="B74" s="77"/>
      <c r="C74" s="77"/>
      <c r="D74" s="77"/>
      <c r="E74" s="77"/>
      <c r="F74" s="77"/>
      <c r="G74" s="77"/>
      <c r="H74" s="77"/>
      <c r="I74" s="77"/>
      <c r="J74" s="77"/>
      <c r="K74" s="77"/>
      <c r="L74" s="77"/>
    </row>
    <row r="75" spans="2:12">
      <c r="B75" s="77"/>
      <c r="C75" s="77"/>
      <c r="D75" s="77"/>
      <c r="E75" s="77"/>
      <c r="F75" s="77"/>
      <c r="G75" s="77"/>
      <c r="H75" s="77"/>
      <c r="I75" s="77"/>
      <c r="J75" s="77"/>
      <c r="K75" s="77"/>
      <c r="L75" s="77"/>
    </row>
    <row r="76" spans="2:12">
      <c r="B76" s="77"/>
      <c r="C76" s="77"/>
      <c r="D76" s="77"/>
      <c r="E76" s="77"/>
      <c r="F76" s="77"/>
      <c r="G76" s="77"/>
      <c r="H76" s="77"/>
      <c r="I76" s="77"/>
      <c r="J76" s="77"/>
      <c r="K76" s="77"/>
      <c r="L76" s="77"/>
    </row>
    <row r="77" spans="2:12">
      <c r="B77" s="77"/>
      <c r="C77" s="77"/>
      <c r="D77" s="77"/>
      <c r="E77" s="77"/>
      <c r="F77" s="77"/>
      <c r="G77" s="77"/>
      <c r="H77" s="77"/>
      <c r="I77" s="77"/>
      <c r="J77" s="77"/>
      <c r="K77" s="77"/>
      <c r="L77" s="77"/>
    </row>
    <row r="78" spans="2:12">
      <c r="B78" s="77"/>
      <c r="C78" s="77"/>
      <c r="D78" s="77"/>
      <c r="E78" s="77"/>
      <c r="F78" s="77"/>
      <c r="G78" s="77"/>
      <c r="H78" s="77"/>
      <c r="I78" s="77"/>
      <c r="J78" s="77"/>
      <c r="K78" s="77"/>
      <c r="L78" s="77"/>
    </row>
    <row r="79" spans="2:12">
      <c r="B79" s="77"/>
      <c r="C79" s="77"/>
      <c r="D79" s="77"/>
      <c r="E79" s="77"/>
      <c r="F79" s="77"/>
      <c r="G79" s="77"/>
      <c r="H79" s="77"/>
      <c r="I79" s="77"/>
      <c r="J79" s="77"/>
      <c r="K79" s="77"/>
      <c r="L79" s="77"/>
    </row>
    <row r="80" spans="2:12">
      <c r="B80" s="77"/>
      <c r="C80" s="77"/>
      <c r="D80" s="77"/>
      <c r="E80" s="77"/>
      <c r="F80" s="77"/>
      <c r="G80" s="77"/>
      <c r="H80" s="77"/>
      <c r="I80" s="77"/>
      <c r="J80" s="77"/>
      <c r="K80" s="77"/>
      <c r="L80" s="77"/>
    </row>
    <row r="81" spans="2:12">
      <c r="B81" s="77"/>
      <c r="C81" s="77"/>
      <c r="D81" s="77"/>
      <c r="E81" s="77"/>
      <c r="F81" s="77"/>
      <c r="G81" s="77"/>
      <c r="H81" s="77"/>
      <c r="I81" s="77"/>
      <c r="J81" s="77"/>
      <c r="K81" s="77"/>
      <c r="L81" s="77"/>
    </row>
    <row r="82" spans="2:12">
      <c r="B82" s="77"/>
      <c r="C82" s="77"/>
      <c r="D82" s="77"/>
      <c r="E82" s="77"/>
      <c r="F82" s="77"/>
      <c r="G82" s="77"/>
      <c r="H82" s="77"/>
      <c r="I82" s="77"/>
      <c r="J82" s="77"/>
      <c r="K82" s="77"/>
      <c r="L82" s="77"/>
    </row>
    <row r="83" spans="2:12">
      <c r="B83" s="77"/>
      <c r="C83" s="77"/>
      <c r="D83" s="77"/>
      <c r="E83" s="77"/>
      <c r="F83" s="77"/>
      <c r="G83" s="77"/>
      <c r="H83" s="77"/>
      <c r="I83" s="77"/>
      <c r="J83" s="77"/>
      <c r="K83" s="77"/>
      <c r="L83" s="77"/>
    </row>
    <row r="84" spans="2:12">
      <c r="B84" s="77"/>
      <c r="C84" s="77"/>
      <c r="D84" s="77"/>
      <c r="E84" s="77"/>
      <c r="F84" s="77"/>
      <c r="G84" s="77"/>
      <c r="H84" s="77"/>
      <c r="I84" s="77"/>
      <c r="J84" s="77"/>
      <c r="K84" s="77"/>
      <c r="L84" s="77"/>
    </row>
    <row r="85" spans="2:12">
      <c r="B85" s="77"/>
      <c r="C85" s="77"/>
      <c r="D85" s="77"/>
      <c r="E85" s="77"/>
      <c r="F85" s="77"/>
      <c r="G85" s="77"/>
      <c r="H85" s="77"/>
      <c r="I85" s="77"/>
      <c r="J85" s="77"/>
      <c r="K85" s="77"/>
      <c r="L85" s="77"/>
    </row>
    <row r="86" spans="2:12">
      <c r="B86" s="77"/>
      <c r="C86" s="77"/>
      <c r="D86" s="77"/>
      <c r="E86" s="77"/>
      <c r="F86" s="77"/>
      <c r="G86" s="77"/>
      <c r="H86" s="77"/>
      <c r="I86" s="77"/>
      <c r="J86" s="77"/>
      <c r="K86" s="77"/>
      <c r="L86" s="77"/>
    </row>
    <row r="87" spans="2:12">
      <c r="B87" s="77"/>
      <c r="C87" s="77"/>
      <c r="D87" s="77"/>
      <c r="E87" s="77"/>
      <c r="F87" s="77"/>
      <c r="G87" s="77"/>
      <c r="H87" s="77"/>
      <c r="I87" s="77"/>
      <c r="J87" s="77"/>
      <c r="K87" s="77"/>
      <c r="L87" s="77"/>
    </row>
    <row r="88" spans="2:12">
      <c r="B88" s="77"/>
      <c r="C88" s="77"/>
      <c r="D88" s="77"/>
      <c r="E88" s="77"/>
      <c r="F88" s="77"/>
      <c r="G88" s="77"/>
      <c r="H88" s="77"/>
      <c r="I88" s="77"/>
      <c r="J88" s="77"/>
      <c r="K88" s="77"/>
      <c r="L88" s="77"/>
    </row>
    <row r="89" spans="2:12">
      <c r="B89" s="77"/>
      <c r="C89" s="77"/>
      <c r="D89" s="77"/>
      <c r="E89" s="77"/>
      <c r="F89" s="77"/>
      <c r="G89" s="77"/>
      <c r="H89" s="77"/>
      <c r="I89" s="77"/>
      <c r="J89" s="77"/>
      <c r="K89" s="77"/>
      <c r="L89" s="77"/>
    </row>
    <row r="90" spans="2:12">
      <c r="B90" s="77"/>
      <c r="C90" s="77"/>
      <c r="D90" s="77"/>
      <c r="E90" s="77"/>
      <c r="F90" s="77"/>
      <c r="G90" s="77"/>
      <c r="H90" s="77"/>
      <c r="I90" s="77"/>
      <c r="J90" s="77"/>
      <c r="K90" s="77"/>
      <c r="L90" s="77"/>
    </row>
    <row r="91" spans="2:12">
      <c r="B91" s="77"/>
      <c r="C91" s="77"/>
      <c r="D91" s="77"/>
      <c r="E91" s="77"/>
      <c r="F91" s="77"/>
      <c r="G91" s="77"/>
      <c r="H91" s="77"/>
      <c r="I91" s="77"/>
      <c r="J91" s="77"/>
      <c r="K91" s="77"/>
      <c r="L91" s="77"/>
    </row>
    <row r="92" spans="2:12">
      <c r="B92" s="77"/>
      <c r="C92" s="77"/>
      <c r="D92" s="77"/>
      <c r="E92" s="77"/>
      <c r="F92" s="77"/>
      <c r="G92" s="77"/>
      <c r="H92" s="77"/>
      <c r="I92" s="77"/>
      <c r="J92" s="77"/>
      <c r="K92" s="77"/>
      <c r="L92" s="77"/>
    </row>
    <row r="93" spans="2:12">
      <c r="B93" s="77"/>
      <c r="C93" s="77"/>
      <c r="D93" s="77"/>
      <c r="E93" s="77"/>
      <c r="F93" s="77"/>
      <c r="G93" s="77"/>
      <c r="H93" s="77"/>
      <c r="I93" s="77"/>
      <c r="J93" s="77"/>
      <c r="K93" s="77"/>
      <c r="L93" s="77"/>
    </row>
    <row r="94" spans="2:12">
      <c r="B94" s="77"/>
      <c r="C94" s="77"/>
      <c r="D94" s="77"/>
      <c r="E94" s="77"/>
      <c r="F94" s="77"/>
      <c r="G94" s="77"/>
      <c r="H94" s="77"/>
      <c r="I94" s="77"/>
      <c r="J94" s="77"/>
      <c r="K94" s="77"/>
      <c r="L94" s="77"/>
    </row>
    <row r="95" spans="2:12">
      <c r="B95" s="77"/>
      <c r="C95" s="77"/>
      <c r="D95" s="77"/>
      <c r="E95" s="77"/>
      <c r="F95" s="77"/>
      <c r="G95" s="77"/>
      <c r="H95" s="77"/>
      <c r="I95" s="77"/>
      <c r="J95" s="77"/>
      <c r="K95" s="77"/>
      <c r="L95" s="77"/>
    </row>
    <row r="96" spans="2:12">
      <c r="B96" s="77"/>
      <c r="C96" s="77"/>
      <c r="D96" s="77"/>
      <c r="E96" s="77"/>
      <c r="F96" s="77"/>
      <c r="G96" s="77"/>
      <c r="H96" s="77"/>
      <c r="I96" s="77"/>
      <c r="J96" s="77"/>
      <c r="K96" s="77"/>
      <c r="L96" s="77"/>
    </row>
    <row r="97" spans="2:12">
      <c r="B97" s="77"/>
      <c r="C97" s="77"/>
      <c r="D97" s="77"/>
      <c r="E97" s="77"/>
      <c r="F97" s="77"/>
      <c r="G97" s="77"/>
      <c r="H97" s="77"/>
      <c r="I97" s="77"/>
      <c r="J97" s="77"/>
      <c r="K97" s="77"/>
      <c r="L97" s="77"/>
    </row>
    <row r="98" spans="2:12">
      <c r="B98" s="77"/>
      <c r="C98" s="77"/>
      <c r="D98" s="77"/>
      <c r="E98" s="77"/>
      <c r="F98" s="77"/>
      <c r="G98" s="77"/>
      <c r="H98" s="77"/>
      <c r="I98" s="77"/>
      <c r="J98" s="77"/>
      <c r="K98" s="77"/>
      <c r="L98" s="77"/>
    </row>
    <row r="99" spans="2:12">
      <c r="B99" s="77"/>
      <c r="C99" s="77"/>
      <c r="D99" s="77"/>
      <c r="E99" s="77"/>
      <c r="F99" s="77"/>
      <c r="G99" s="77"/>
      <c r="H99" s="77"/>
      <c r="I99" s="77"/>
      <c r="J99" s="77"/>
      <c r="K99" s="77"/>
      <c r="L99" s="77"/>
    </row>
    <row r="100" spans="2:12">
      <c r="B100" s="77"/>
      <c r="C100" s="77"/>
      <c r="D100" s="77"/>
      <c r="E100" s="77"/>
      <c r="F100" s="77"/>
      <c r="G100" s="77"/>
      <c r="H100" s="77"/>
      <c r="I100" s="77"/>
      <c r="J100" s="77"/>
      <c r="K100" s="77"/>
      <c r="L100" s="77"/>
    </row>
    <row r="101" spans="2:12">
      <c r="B101" s="77"/>
      <c r="C101" s="77"/>
      <c r="D101" s="77"/>
      <c r="E101" s="77"/>
      <c r="F101" s="77"/>
      <c r="G101" s="77"/>
      <c r="H101" s="77"/>
      <c r="I101" s="77"/>
      <c r="J101" s="77"/>
      <c r="K101" s="77"/>
      <c r="L101" s="77"/>
    </row>
    <row r="102" spans="2:12">
      <c r="B102" s="77"/>
      <c r="C102" s="77"/>
      <c r="D102" s="77"/>
      <c r="E102" s="77"/>
      <c r="F102" s="77"/>
      <c r="G102" s="77"/>
      <c r="H102" s="77"/>
      <c r="I102" s="77"/>
      <c r="J102" s="77"/>
      <c r="K102" s="77"/>
      <c r="L102" s="77"/>
    </row>
    <row r="103" spans="2:12">
      <c r="B103" s="77"/>
      <c r="C103" s="77"/>
      <c r="D103" s="77"/>
      <c r="E103" s="77"/>
      <c r="F103" s="77"/>
      <c r="G103" s="77"/>
      <c r="H103" s="77"/>
      <c r="I103" s="77"/>
      <c r="J103" s="77"/>
      <c r="K103" s="77"/>
      <c r="L103" s="77"/>
    </row>
    <row r="104" spans="2:12">
      <c r="B104" s="77"/>
      <c r="C104" s="77"/>
      <c r="D104" s="77"/>
      <c r="E104" s="77"/>
      <c r="F104" s="77"/>
      <c r="G104" s="77"/>
      <c r="H104" s="77"/>
      <c r="I104" s="77"/>
      <c r="J104" s="77"/>
      <c r="K104" s="77"/>
      <c r="L104" s="77"/>
    </row>
    <row r="105" spans="2:12">
      <c r="B105" s="77"/>
      <c r="C105" s="77"/>
      <c r="D105" s="77"/>
      <c r="E105" s="77"/>
      <c r="F105" s="77"/>
      <c r="G105" s="77"/>
      <c r="H105" s="77"/>
      <c r="I105" s="77"/>
      <c r="J105" s="77"/>
      <c r="K105" s="77"/>
      <c r="L105" s="77"/>
    </row>
    <row r="106" spans="2:12">
      <c r="B106" s="77"/>
      <c r="C106" s="77"/>
      <c r="D106" s="77"/>
      <c r="E106" s="77"/>
      <c r="F106" s="77"/>
      <c r="G106" s="77"/>
      <c r="H106" s="77"/>
      <c r="I106" s="77"/>
      <c r="J106" s="77"/>
      <c r="K106" s="77"/>
      <c r="L106" s="77"/>
    </row>
    <row r="107" spans="2:12">
      <c r="B107" s="77"/>
      <c r="C107" s="77"/>
      <c r="D107" s="77"/>
      <c r="E107" s="77"/>
      <c r="F107" s="77"/>
      <c r="G107" s="77"/>
      <c r="H107" s="77"/>
      <c r="I107" s="77"/>
      <c r="J107" s="77"/>
      <c r="K107" s="77"/>
      <c r="L107" s="77"/>
    </row>
    <row r="108" spans="2:12">
      <c r="B108" s="77"/>
      <c r="C108" s="77"/>
      <c r="D108" s="77"/>
      <c r="E108" s="77"/>
      <c r="F108" s="77"/>
      <c r="G108" s="77"/>
      <c r="H108" s="77"/>
      <c r="I108" s="77"/>
      <c r="J108" s="77"/>
      <c r="K108" s="77"/>
      <c r="L108" s="77"/>
    </row>
    <row r="109" spans="2:12">
      <c r="B109" s="77"/>
      <c r="C109" s="77"/>
      <c r="D109" s="77"/>
      <c r="E109" s="77"/>
      <c r="F109" s="77"/>
      <c r="G109" s="77"/>
      <c r="H109" s="77"/>
      <c r="I109" s="77"/>
      <c r="J109" s="77"/>
      <c r="K109" s="77"/>
      <c r="L109" s="77"/>
    </row>
    <row r="110" spans="2:12">
      <c r="B110" s="77"/>
      <c r="C110" s="77"/>
      <c r="D110" s="77"/>
      <c r="E110" s="77"/>
      <c r="F110" s="77"/>
      <c r="G110" s="77"/>
      <c r="H110" s="77"/>
      <c r="I110" s="77"/>
      <c r="J110" s="77"/>
      <c r="K110" s="77"/>
      <c r="L110" s="77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sheetProtection sheet="1" objects="1" scenarios="1"/>
  <mergeCells count="2">
    <mergeCell ref="B6:L6"/>
    <mergeCell ref="B7:L7"/>
  </mergeCells>
  <phoneticPr fontId="5" type="noConversion"/>
  <dataValidations count="1">
    <dataValidation allowBlank="1" showInputMessage="1" showErrorMessage="1" sqref="C5:C1048576 A1:B1048576 D1:XFD43 D48:XFD1048576 D44:AF47 AH44:XFD47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B1:AY564"/>
  <sheetViews>
    <sheetView rightToLeft="1" workbookViewId="0">
      <selection activeCell="D13" sqref="D13:D25"/>
    </sheetView>
  </sheetViews>
  <sheetFormatPr defaultColWidth="9.140625" defaultRowHeight="18"/>
  <cols>
    <col min="1" max="1" width="6.28515625" style="1" customWidth="1"/>
    <col min="2" max="2" width="44.5703125" style="2" bestFit="1" customWidth="1"/>
    <col min="3" max="3" width="41.85546875" style="2" bestFit="1" customWidth="1"/>
    <col min="4" max="4" width="8.5703125" style="2" bestFit="1" customWidth="1"/>
    <col min="5" max="5" width="12" style="1" bestFit="1" customWidth="1"/>
    <col min="6" max="6" width="11.28515625" style="1" bestFit="1" customWidth="1"/>
    <col min="7" max="7" width="13.140625" style="1" bestFit="1" customWidth="1"/>
    <col min="8" max="8" width="6.42578125" style="1" bestFit="1" customWidth="1"/>
    <col min="9" max="9" width="8" style="1" bestFit="1" customWidth="1"/>
    <col min="10" max="10" width="10" style="1" bestFit="1" customWidth="1"/>
    <col min="11" max="11" width="10.42578125" style="1" bestFit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1">
      <c r="B1" s="56" t="s">
        <v>182</v>
      </c>
      <c r="C1" s="76" t="s" vm="1">
        <v>250</v>
      </c>
    </row>
    <row r="2" spans="2:51">
      <c r="B2" s="56" t="s">
        <v>181</v>
      </c>
      <c r="C2" s="76" t="s">
        <v>251</v>
      </c>
    </row>
    <row r="3" spans="2:51">
      <c r="B3" s="56" t="s">
        <v>183</v>
      </c>
      <c r="C3" s="76" t="s">
        <v>252</v>
      </c>
    </row>
    <row r="4" spans="2:51">
      <c r="B4" s="56" t="s">
        <v>184</v>
      </c>
      <c r="C4" s="76">
        <v>8602</v>
      </c>
    </row>
    <row r="6" spans="2:51" ht="26.25" customHeight="1">
      <c r="B6" s="184" t="s">
        <v>213</v>
      </c>
      <c r="C6" s="185"/>
      <c r="D6" s="185"/>
      <c r="E6" s="185"/>
      <c r="F6" s="185"/>
      <c r="G6" s="185"/>
      <c r="H6" s="185"/>
      <c r="I6" s="185"/>
      <c r="J6" s="185"/>
      <c r="K6" s="186"/>
    </row>
    <row r="7" spans="2:51" ht="26.25" customHeight="1">
      <c r="B7" s="184" t="s">
        <v>102</v>
      </c>
      <c r="C7" s="185"/>
      <c r="D7" s="185"/>
      <c r="E7" s="185"/>
      <c r="F7" s="185"/>
      <c r="G7" s="185"/>
      <c r="H7" s="185"/>
      <c r="I7" s="185"/>
      <c r="J7" s="185"/>
      <c r="K7" s="186"/>
    </row>
    <row r="8" spans="2:51" s="3" customFormat="1" ht="63">
      <c r="B8" s="22" t="s">
        <v>119</v>
      </c>
      <c r="C8" s="30" t="s">
        <v>46</v>
      </c>
      <c r="D8" s="30" t="s">
        <v>64</v>
      </c>
      <c r="E8" s="30" t="s">
        <v>104</v>
      </c>
      <c r="F8" s="30" t="s">
        <v>105</v>
      </c>
      <c r="G8" s="30" t="s">
        <v>236</v>
      </c>
      <c r="H8" s="30" t="s">
        <v>235</v>
      </c>
      <c r="I8" s="30" t="s">
        <v>113</v>
      </c>
      <c r="J8" s="30" t="s">
        <v>185</v>
      </c>
      <c r="K8" s="31" t="s">
        <v>187</v>
      </c>
      <c r="L8" s="1"/>
      <c r="AW8" s="1"/>
    </row>
    <row r="9" spans="2:51" s="3" customFormat="1" ht="22.5" customHeight="1">
      <c r="B9" s="15"/>
      <c r="C9" s="16"/>
      <c r="D9" s="16"/>
      <c r="E9" s="16"/>
      <c r="F9" s="16" t="s">
        <v>22</v>
      </c>
      <c r="G9" s="16" t="s">
        <v>245</v>
      </c>
      <c r="H9" s="16"/>
      <c r="I9" s="16" t="s">
        <v>239</v>
      </c>
      <c r="J9" s="32" t="s">
        <v>20</v>
      </c>
      <c r="K9" s="17" t="s">
        <v>20</v>
      </c>
      <c r="AW9" s="1"/>
    </row>
    <row r="10" spans="2:51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20" t="s">
        <v>8</v>
      </c>
      <c r="K10" s="20" t="s">
        <v>9</v>
      </c>
      <c r="AW10" s="1"/>
    </row>
    <row r="11" spans="2:51" s="4" customFormat="1" ht="18" customHeight="1">
      <c r="B11" s="118" t="s">
        <v>50</v>
      </c>
      <c r="C11" s="113"/>
      <c r="D11" s="113"/>
      <c r="E11" s="113"/>
      <c r="F11" s="113"/>
      <c r="G11" s="114"/>
      <c r="H11" s="116"/>
      <c r="I11" s="114">
        <v>23.511539999999993</v>
      </c>
      <c r="J11" s="115">
        <v>1</v>
      </c>
      <c r="K11" s="115">
        <f>I11/'סכום נכסי הקרן'!$C$42</f>
        <v>2.7425722030537846E-4</v>
      </c>
      <c r="AW11" s="1"/>
    </row>
    <row r="12" spans="2:51" ht="19.5" customHeight="1">
      <c r="B12" s="118" t="s">
        <v>34</v>
      </c>
      <c r="C12" s="113"/>
      <c r="D12" s="113"/>
      <c r="E12" s="113"/>
      <c r="F12" s="113"/>
      <c r="G12" s="114"/>
      <c r="H12" s="116"/>
      <c r="I12" s="114">
        <v>23.511539999999993</v>
      </c>
      <c r="J12" s="115">
        <v>1</v>
      </c>
      <c r="K12" s="115">
        <f>I12/'סכום נכסי הקרן'!$C$42</f>
        <v>2.7425722030537846E-4</v>
      </c>
    </row>
    <row r="13" spans="2:51">
      <c r="B13" s="117" t="s">
        <v>1149</v>
      </c>
      <c r="C13" s="80"/>
      <c r="D13" s="80"/>
      <c r="E13" s="80"/>
      <c r="F13" s="80"/>
      <c r="G13" s="86"/>
      <c r="H13" s="88"/>
      <c r="I13" s="86">
        <v>26.37491</v>
      </c>
      <c r="J13" s="87">
        <v>1.1217857273492085</v>
      </c>
      <c r="K13" s="87">
        <f>I13/'סכום נכסי הקרן'!$C$42</f>
        <v>3.0765783536104105E-4</v>
      </c>
    </row>
    <row r="14" spans="2:51">
      <c r="B14" s="77" t="s">
        <v>1150</v>
      </c>
      <c r="C14" s="78" t="s">
        <v>1151</v>
      </c>
      <c r="D14" s="89"/>
      <c r="E14" s="89" t="s">
        <v>166</v>
      </c>
      <c r="F14" s="102">
        <v>42905</v>
      </c>
      <c r="G14" s="83">
        <v>1419808.5</v>
      </c>
      <c r="H14" s="85">
        <v>0.59250000000000003</v>
      </c>
      <c r="I14" s="83">
        <v>8.4126499999999993</v>
      </c>
      <c r="J14" s="84">
        <v>0.35780939912910859</v>
      </c>
      <c r="K14" s="84">
        <f>I14/'סכום נכסי הקרן'!$C$42</f>
        <v>9.8131811204287025E-5</v>
      </c>
    </row>
    <row r="15" spans="2:51">
      <c r="B15" s="77" t="s">
        <v>1152</v>
      </c>
      <c r="C15" s="78" t="s">
        <v>1153</v>
      </c>
      <c r="D15" s="89"/>
      <c r="E15" s="89" t="s">
        <v>166</v>
      </c>
      <c r="F15" s="102">
        <v>42908</v>
      </c>
      <c r="G15" s="83">
        <v>2113631.4</v>
      </c>
      <c r="H15" s="85">
        <v>1.298</v>
      </c>
      <c r="I15" s="83">
        <v>27.434169999999998</v>
      </c>
      <c r="J15" s="84">
        <v>1.1668384971805337</v>
      </c>
      <c r="K15" s="84">
        <f>I15/'סכום נכסי הקרן'!$C$42</f>
        <v>3.2001388278203835E-4</v>
      </c>
    </row>
    <row r="16" spans="2:51" s="7" customFormat="1">
      <c r="B16" s="77" t="s">
        <v>1154</v>
      </c>
      <c r="C16" s="78" t="s">
        <v>1155</v>
      </c>
      <c r="D16" s="89"/>
      <c r="E16" s="89" t="s">
        <v>166</v>
      </c>
      <c r="F16" s="102">
        <v>42912</v>
      </c>
      <c r="G16" s="83">
        <v>1101240</v>
      </c>
      <c r="H16" s="85">
        <v>-0.86009999999999998</v>
      </c>
      <c r="I16" s="83">
        <v>-9.4719099999999994</v>
      </c>
      <c r="J16" s="84">
        <v>-0.40286216896043398</v>
      </c>
      <c r="K16" s="84">
        <f>I16/'סכום נכסי הקרן'!$C$42</f>
        <v>-1.1048785862528433E-4</v>
      </c>
      <c r="AW16" s="1"/>
      <c r="AY16" s="1"/>
    </row>
    <row r="17" spans="2:51" s="7" customFormat="1">
      <c r="B17" s="77"/>
      <c r="C17" s="78"/>
      <c r="D17" s="78"/>
      <c r="E17" s="78"/>
      <c r="F17" s="78"/>
      <c r="G17" s="83"/>
      <c r="H17" s="85"/>
      <c r="I17" s="78"/>
      <c r="J17" s="84"/>
      <c r="K17" s="78"/>
      <c r="AW17" s="1"/>
      <c r="AY17" s="1"/>
    </row>
    <row r="18" spans="2:51" s="7" customFormat="1">
      <c r="B18" s="117" t="s">
        <v>230</v>
      </c>
      <c r="C18" s="80"/>
      <c r="D18" s="80"/>
      <c r="E18" s="80"/>
      <c r="F18" s="80"/>
      <c r="G18" s="86"/>
      <c r="H18" s="88"/>
      <c r="I18" s="86">
        <v>-2.8633699999999989</v>
      </c>
      <c r="J18" s="87">
        <v>-0.12178572734920808</v>
      </c>
      <c r="K18" s="87">
        <f>I18/'סכום נכסי הקרן'!$C$42</f>
        <v>-3.3400615055662514E-5</v>
      </c>
      <c r="AW18" s="1"/>
      <c r="AY18" s="1"/>
    </row>
    <row r="19" spans="2:51">
      <c r="B19" s="77" t="s">
        <v>1156</v>
      </c>
      <c r="C19" s="78" t="s">
        <v>1157</v>
      </c>
      <c r="D19" s="89"/>
      <c r="E19" s="89" t="s">
        <v>168</v>
      </c>
      <c r="F19" s="102">
        <v>42905</v>
      </c>
      <c r="G19" s="83">
        <v>664848.12</v>
      </c>
      <c r="H19" s="85">
        <v>1.6926000000000001</v>
      </c>
      <c r="I19" s="83">
        <v>11.253459999999999</v>
      </c>
      <c r="J19" s="84">
        <v>0.47863559766820896</v>
      </c>
      <c r="K19" s="84">
        <f>I19/'סכום נכסי הקרן'!$C$42</f>
        <v>1.3126926855568647E-4</v>
      </c>
    </row>
    <row r="20" spans="2:51">
      <c r="B20" s="77" t="s">
        <v>1158</v>
      </c>
      <c r="C20" s="78" t="s">
        <v>1159</v>
      </c>
      <c r="D20" s="89"/>
      <c r="E20" s="89" t="s">
        <v>168</v>
      </c>
      <c r="F20" s="102">
        <v>42845</v>
      </c>
      <c r="G20" s="83">
        <v>14342.93</v>
      </c>
      <c r="H20" s="85">
        <v>-5.7230999999999996</v>
      </c>
      <c r="I20" s="83">
        <v>-0.82086000000000003</v>
      </c>
      <c r="J20" s="84">
        <v>-3.491306822096725E-2</v>
      </c>
      <c r="K20" s="84">
        <f>I20/'סכום נכסי הקרן'!$C$42</f>
        <v>-9.5751610426145217E-6</v>
      </c>
    </row>
    <row r="21" spans="2:51">
      <c r="B21" s="77" t="s">
        <v>1160</v>
      </c>
      <c r="C21" s="78" t="s">
        <v>1161</v>
      </c>
      <c r="D21" s="89"/>
      <c r="E21" s="89" t="s">
        <v>168</v>
      </c>
      <c r="F21" s="102">
        <v>42858</v>
      </c>
      <c r="G21" s="83">
        <v>49814.19</v>
      </c>
      <c r="H21" s="85">
        <v>-4.1406000000000001</v>
      </c>
      <c r="I21" s="83">
        <v>-2.06263</v>
      </c>
      <c r="J21" s="84">
        <v>-8.7728409113141906E-2</v>
      </c>
      <c r="K21" s="84">
        <f>I21/'סכום נכסי הקרן'!$C$42</f>
        <v>-2.406014962518333E-5</v>
      </c>
    </row>
    <row r="22" spans="2:51">
      <c r="B22" s="77" t="s">
        <v>1162</v>
      </c>
      <c r="C22" s="78" t="s">
        <v>1163</v>
      </c>
      <c r="D22" s="89"/>
      <c r="E22" s="89" t="s">
        <v>168</v>
      </c>
      <c r="F22" s="102">
        <v>42901</v>
      </c>
      <c r="G22" s="83">
        <v>292866.90999999997</v>
      </c>
      <c r="H22" s="85">
        <v>-2.1947000000000001</v>
      </c>
      <c r="I22" s="83">
        <v>-6.4274399999999998</v>
      </c>
      <c r="J22" s="84">
        <v>-0.27337384110100832</v>
      </c>
      <c r="K22" s="84">
        <f>I22/'סכום נכסי הקרן'!$C$42</f>
        <v>-7.4974749764566761E-5</v>
      </c>
    </row>
    <row r="23" spans="2:51">
      <c r="B23" s="77" t="s">
        <v>1164</v>
      </c>
      <c r="C23" s="78" t="s">
        <v>1165</v>
      </c>
      <c r="D23" s="89"/>
      <c r="E23" s="89" t="s">
        <v>168</v>
      </c>
      <c r="F23" s="102">
        <v>42899</v>
      </c>
      <c r="G23" s="83">
        <v>294489.93</v>
      </c>
      <c r="H23" s="85">
        <v>-1.6318999999999999</v>
      </c>
      <c r="I23" s="83">
        <v>-4.8058999999999994</v>
      </c>
      <c r="J23" s="84">
        <v>-0.20440600658229963</v>
      </c>
      <c r="K23" s="84">
        <f>I23/'סכום נכסי הקרן'!$C$42</f>
        <v>-5.6059823178984382E-5</v>
      </c>
    </row>
    <row r="24" spans="2:51">
      <c r="B24" s="77"/>
      <c r="C24" s="78"/>
      <c r="D24" s="78"/>
      <c r="E24" s="78"/>
      <c r="F24" s="78"/>
      <c r="G24" s="83"/>
      <c r="H24" s="85"/>
      <c r="I24" s="78"/>
      <c r="J24" s="84"/>
      <c r="K24" s="78"/>
    </row>
    <row r="25" spans="2:51">
      <c r="B25" s="77"/>
      <c r="C25" s="77"/>
      <c r="D25" s="77"/>
      <c r="E25" s="77"/>
      <c r="F25" s="77"/>
      <c r="G25" s="77"/>
      <c r="H25" s="77"/>
      <c r="I25" s="77"/>
      <c r="J25" s="77"/>
      <c r="K25" s="77"/>
    </row>
    <row r="26" spans="2:51">
      <c r="B26" s="77"/>
      <c r="C26" s="77"/>
      <c r="D26" s="77"/>
      <c r="E26" s="77"/>
      <c r="F26" s="77"/>
      <c r="G26" s="77"/>
      <c r="H26" s="77"/>
      <c r="I26" s="77"/>
      <c r="J26" s="77"/>
      <c r="K26" s="77"/>
    </row>
    <row r="27" spans="2:51">
      <c r="B27" s="91" t="s">
        <v>249</v>
      </c>
      <c r="C27" s="77"/>
      <c r="D27" s="77"/>
      <c r="E27" s="77"/>
      <c r="F27" s="77"/>
      <c r="G27" s="77"/>
      <c r="H27" s="77"/>
      <c r="I27" s="77"/>
      <c r="J27" s="77"/>
      <c r="K27" s="77"/>
    </row>
    <row r="28" spans="2:51">
      <c r="B28" s="91" t="s">
        <v>115</v>
      </c>
      <c r="C28" s="77"/>
      <c r="D28" s="77"/>
      <c r="E28" s="77"/>
      <c r="F28" s="77"/>
      <c r="G28" s="77"/>
      <c r="H28" s="77"/>
      <c r="I28" s="77"/>
      <c r="J28" s="77"/>
      <c r="K28" s="77"/>
    </row>
    <row r="29" spans="2:51">
      <c r="B29" s="91" t="s">
        <v>234</v>
      </c>
      <c r="C29" s="77"/>
      <c r="D29" s="77"/>
      <c r="E29" s="77"/>
      <c r="F29" s="77"/>
      <c r="G29" s="77"/>
      <c r="H29" s="77"/>
      <c r="I29" s="77"/>
      <c r="J29" s="77"/>
      <c r="K29" s="77"/>
    </row>
    <row r="30" spans="2:51">
      <c r="B30" s="91" t="s">
        <v>244</v>
      </c>
      <c r="C30" s="77"/>
      <c r="D30" s="77"/>
      <c r="E30" s="77"/>
      <c r="F30" s="77"/>
      <c r="G30" s="77"/>
      <c r="H30" s="77"/>
      <c r="I30" s="77"/>
      <c r="J30" s="77"/>
      <c r="K30" s="77"/>
    </row>
    <row r="31" spans="2:51">
      <c r="B31" s="77"/>
      <c r="C31" s="77"/>
      <c r="D31" s="77"/>
      <c r="E31" s="77"/>
      <c r="F31" s="77"/>
      <c r="G31" s="77"/>
      <c r="H31" s="77"/>
      <c r="I31" s="77"/>
      <c r="J31" s="77"/>
      <c r="K31" s="77"/>
    </row>
    <row r="32" spans="2:51">
      <c r="B32" s="77"/>
      <c r="C32" s="77"/>
      <c r="D32" s="77"/>
      <c r="E32" s="77"/>
      <c r="F32" s="77"/>
      <c r="G32" s="77"/>
      <c r="H32" s="77"/>
      <c r="I32" s="77"/>
      <c r="J32" s="77"/>
      <c r="K32" s="77"/>
    </row>
    <row r="33" spans="2:11">
      <c r="B33" s="77"/>
      <c r="C33" s="77"/>
      <c r="D33" s="77"/>
      <c r="E33" s="77"/>
      <c r="F33" s="77"/>
      <c r="G33" s="77"/>
      <c r="H33" s="77"/>
      <c r="I33" s="77"/>
      <c r="J33" s="77"/>
      <c r="K33" s="77"/>
    </row>
    <row r="34" spans="2:11">
      <c r="B34" s="77"/>
      <c r="C34" s="77"/>
      <c r="D34" s="77"/>
      <c r="E34" s="77"/>
      <c r="F34" s="77"/>
      <c r="G34" s="77"/>
      <c r="H34" s="77"/>
      <c r="I34" s="77"/>
      <c r="J34" s="77"/>
      <c r="K34" s="77"/>
    </row>
    <row r="35" spans="2:11">
      <c r="B35" s="77"/>
      <c r="C35" s="77"/>
      <c r="D35" s="77"/>
      <c r="E35" s="77"/>
      <c r="F35" s="77"/>
      <c r="G35" s="77"/>
      <c r="H35" s="77"/>
      <c r="I35" s="77"/>
      <c r="J35" s="77"/>
      <c r="K35" s="77"/>
    </row>
    <row r="36" spans="2:11">
      <c r="B36" s="77"/>
      <c r="C36" s="77"/>
      <c r="D36" s="77"/>
      <c r="E36" s="77"/>
      <c r="F36" s="77"/>
      <c r="G36" s="77"/>
      <c r="H36" s="77"/>
      <c r="I36" s="77"/>
      <c r="J36" s="77"/>
      <c r="K36" s="77"/>
    </row>
    <row r="37" spans="2:11">
      <c r="B37" s="77"/>
      <c r="C37" s="77"/>
      <c r="D37" s="77"/>
      <c r="E37" s="77"/>
      <c r="F37" s="77"/>
      <c r="G37" s="77"/>
      <c r="H37" s="77"/>
      <c r="I37" s="77"/>
      <c r="J37" s="77"/>
      <c r="K37" s="77"/>
    </row>
    <row r="38" spans="2:11">
      <c r="B38" s="77"/>
      <c r="C38" s="77"/>
      <c r="D38" s="77"/>
      <c r="E38" s="77"/>
      <c r="F38" s="77"/>
      <c r="G38" s="77"/>
      <c r="H38" s="77"/>
      <c r="I38" s="77"/>
      <c r="J38" s="77"/>
      <c r="K38" s="77"/>
    </row>
    <row r="39" spans="2:11">
      <c r="B39" s="77"/>
      <c r="C39" s="77"/>
      <c r="D39" s="77"/>
      <c r="E39" s="77"/>
      <c r="F39" s="77"/>
      <c r="G39" s="77"/>
      <c r="H39" s="77"/>
      <c r="I39" s="77"/>
      <c r="J39" s="77"/>
      <c r="K39" s="77"/>
    </row>
    <row r="40" spans="2:11">
      <c r="B40" s="77"/>
      <c r="C40" s="77"/>
      <c r="D40" s="77"/>
      <c r="E40" s="77"/>
      <c r="F40" s="77"/>
      <c r="G40" s="77"/>
      <c r="H40" s="77"/>
      <c r="I40" s="77"/>
      <c r="J40" s="77"/>
      <c r="K40" s="77"/>
    </row>
    <row r="41" spans="2:11">
      <c r="B41" s="77"/>
      <c r="C41" s="77"/>
      <c r="D41" s="77"/>
      <c r="E41" s="77"/>
      <c r="F41" s="77"/>
      <c r="G41" s="77"/>
      <c r="H41" s="77"/>
      <c r="I41" s="77"/>
      <c r="J41" s="77"/>
      <c r="K41" s="77"/>
    </row>
    <row r="42" spans="2:11">
      <c r="B42" s="77"/>
      <c r="C42" s="77"/>
      <c r="D42" s="77"/>
      <c r="E42" s="77"/>
      <c r="F42" s="77"/>
      <c r="G42" s="77"/>
      <c r="H42" s="77"/>
      <c r="I42" s="77"/>
      <c r="J42" s="77"/>
      <c r="K42" s="77"/>
    </row>
    <row r="43" spans="2:11">
      <c r="B43" s="77"/>
      <c r="C43" s="77"/>
      <c r="D43" s="77"/>
      <c r="E43" s="77"/>
      <c r="F43" s="77"/>
      <c r="G43" s="77"/>
      <c r="H43" s="77"/>
      <c r="I43" s="77"/>
      <c r="J43" s="77"/>
      <c r="K43" s="77"/>
    </row>
    <row r="44" spans="2:11">
      <c r="B44" s="77"/>
      <c r="C44" s="77"/>
      <c r="D44" s="77"/>
      <c r="E44" s="77"/>
      <c r="F44" s="77"/>
      <c r="G44" s="77"/>
      <c r="H44" s="77"/>
      <c r="I44" s="77"/>
      <c r="J44" s="77"/>
      <c r="K44" s="77"/>
    </row>
    <row r="45" spans="2:11">
      <c r="B45" s="77"/>
      <c r="C45" s="77"/>
      <c r="D45" s="77"/>
      <c r="E45" s="77"/>
      <c r="F45" s="77"/>
      <c r="G45" s="77"/>
      <c r="H45" s="77"/>
      <c r="I45" s="77"/>
      <c r="J45" s="77"/>
      <c r="K45" s="77"/>
    </row>
    <row r="46" spans="2:11">
      <c r="B46" s="77"/>
      <c r="C46" s="77"/>
      <c r="D46" s="77"/>
      <c r="E46" s="77"/>
      <c r="F46" s="77"/>
      <c r="G46" s="77"/>
      <c r="H46" s="77"/>
      <c r="I46" s="77"/>
      <c r="J46" s="77"/>
      <c r="K46" s="77"/>
    </row>
    <row r="47" spans="2:11">
      <c r="B47" s="77"/>
      <c r="C47" s="77"/>
      <c r="D47" s="77"/>
      <c r="E47" s="77"/>
      <c r="F47" s="77"/>
      <c r="G47" s="77"/>
      <c r="H47" s="77"/>
      <c r="I47" s="77"/>
      <c r="J47" s="77"/>
      <c r="K47" s="77"/>
    </row>
    <row r="48" spans="2:11">
      <c r="B48" s="77"/>
      <c r="C48" s="77"/>
      <c r="D48" s="77"/>
      <c r="E48" s="77"/>
      <c r="F48" s="77"/>
      <c r="G48" s="77"/>
      <c r="H48" s="77"/>
      <c r="I48" s="77"/>
      <c r="J48" s="77"/>
      <c r="K48" s="77"/>
    </row>
    <row r="49" spans="2:11">
      <c r="B49" s="77"/>
      <c r="C49" s="77"/>
      <c r="D49" s="77"/>
      <c r="E49" s="77"/>
      <c r="F49" s="77"/>
      <c r="G49" s="77"/>
      <c r="H49" s="77"/>
      <c r="I49" s="77"/>
      <c r="J49" s="77"/>
      <c r="K49" s="77"/>
    </row>
    <row r="50" spans="2:11">
      <c r="B50" s="77"/>
      <c r="C50" s="77"/>
      <c r="D50" s="77"/>
      <c r="E50" s="77"/>
      <c r="F50" s="77"/>
      <c r="G50" s="77"/>
      <c r="H50" s="77"/>
      <c r="I50" s="77"/>
      <c r="J50" s="77"/>
      <c r="K50" s="77"/>
    </row>
    <row r="51" spans="2:11">
      <c r="B51" s="77"/>
      <c r="C51" s="77"/>
      <c r="D51" s="77"/>
      <c r="E51" s="77"/>
      <c r="F51" s="77"/>
      <c r="G51" s="77"/>
      <c r="H51" s="77"/>
      <c r="I51" s="77"/>
      <c r="J51" s="77"/>
      <c r="K51" s="77"/>
    </row>
    <row r="52" spans="2:11">
      <c r="B52" s="77"/>
      <c r="C52" s="77"/>
      <c r="D52" s="77"/>
      <c r="E52" s="77"/>
      <c r="F52" s="77"/>
      <c r="G52" s="77"/>
      <c r="H52" s="77"/>
      <c r="I52" s="77"/>
      <c r="J52" s="77"/>
      <c r="K52" s="77"/>
    </row>
    <row r="53" spans="2:11">
      <c r="B53" s="77"/>
      <c r="C53" s="77"/>
      <c r="D53" s="77"/>
      <c r="E53" s="77"/>
      <c r="F53" s="77"/>
      <c r="G53" s="77"/>
      <c r="H53" s="77"/>
      <c r="I53" s="77"/>
      <c r="J53" s="77"/>
      <c r="K53" s="77"/>
    </row>
    <row r="54" spans="2:11">
      <c r="B54" s="77"/>
      <c r="C54" s="77"/>
      <c r="D54" s="77"/>
      <c r="E54" s="77"/>
      <c r="F54" s="77"/>
      <c r="G54" s="77"/>
      <c r="H54" s="77"/>
      <c r="I54" s="77"/>
      <c r="J54" s="77"/>
      <c r="K54" s="77"/>
    </row>
    <row r="55" spans="2:11">
      <c r="B55" s="77"/>
      <c r="C55" s="77"/>
      <c r="D55" s="77"/>
      <c r="E55" s="77"/>
      <c r="F55" s="77"/>
      <c r="G55" s="77"/>
      <c r="H55" s="77"/>
      <c r="I55" s="77"/>
      <c r="J55" s="77"/>
      <c r="K55" s="77"/>
    </row>
    <row r="56" spans="2:11">
      <c r="B56" s="77"/>
      <c r="C56" s="77"/>
      <c r="D56" s="77"/>
      <c r="E56" s="77"/>
      <c r="F56" s="77"/>
      <c r="G56" s="77"/>
      <c r="H56" s="77"/>
      <c r="I56" s="77"/>
      <c r="J56" s="77"/>
      <c r="K56" s="77"/>
    </row>
    <row r="57" spans="2:11">
      <c r="B57" s="77"/>
      <c r="C57" s="77"/>
      <c r="D57" s="77"/>
      <c r="E57" s="77"/>
      <c r="F57" s="77"/>
      <c r="G57" s="77"/>
      <c r="H57" s="77"/>
      <c r="I57" s="77"/>
      <c r="J57" s="77"/>
      <c r="K57" s="77"/>
    </row>
    <row r="58" spans="2:11">
      <c r="B58" s="77"/>
      <c r="C58" s="77"/>
      <c r="D58" s="77"/>
      <c r="E58" s="77"/>
      <c r="F58" s="77"/>
      <c r="G58" s="77"/>
      <c r="H58" s="77"/>
      <c r="I58" s="77"/>
      <c r="J58" s="77"/>
      <c r="K58" s="77"/>
    </row>
    <row r="59" spans="2:11">
      <c r="B59" s="77"/>
      <c r="C59" s="77"/>
      <c r="D59" s="77"/>
      <c r="E59" s="77"/>
      <c r="F59" s="77"/>
      <c r="G59" s="77"/>
      <c r="H59" s="77"/>
      <c r="I59" s="77"/>
      <c r="J59" s="77"/>
      <c r="K59" s="77"/>
    </row>
    <row r="60" spans="2:11">
      <c r="B60" s="77"/>
      <c r="C60" s="77"/>
      <c r="D60" s="77"/>
      <c r="E60" s="77"/>
      <c r="F60" s="77"/>
      <c r="G60" s="77"/>
      <c r="H60" s="77"/>
      <c r="I60" s="77"/>
      <c r="J60" s="77"/>
      <c r="K60" s="77"/>
    </row>
    <row r="61" spans="2:11">
      <c r="B61" s="77"/>
      <c r="C61" s="77"/>
      <c r="D61" s="77"/>
      <c r="E61" s="77"/>
      <c r="F61" s="77"/>
      <c r="G61" s="77"/>
      <c r="H61" s="77"/>
      <c r="I61" s="77"/>
      <c r="J61" s="77"/>
      <c r="K61" s="77"/>
    </row>
    <row r="62" spans="2:11">
      <c r="B62" s="77"/>
      <c r="C62" s="77"/>
      <c r="D62" s="77"/>
      <c r="E62" s="77"/>
      <c r="F62" s="77"/>
      <c r="G62" s="77"/>
      <c r="H62" s="77"/>
      <c r="I62" s="77"/>
      <c r="J62" s="77"/>
      <c r="K62" s="77"/>
    </row>
    <row r="63" spans="2:11">
      <c r="B63" s="77"/>
      <c r="C63" s="77"/>
      <c r="D63" s="77"/>
      <c r="E63" s="77"/>
      <c r="F63" s="77"/>
      <c r="G63" s="77"/>
      <c r="H63" s="77"/>
      <c r="I63" s="77"/>
      <c r="J63" s="77"/>
      <c r="K63" s="77"/>
    </row>
    <row r="64" spans="2:11">
      <c r="B64" s="77"/>
      <c r="C64" s="77"/>
      <c r="D64" s="77"/>
      <c r="E64" s="77"/>
      <c r="F64" s="77"/>
      <c r="G64" s="77"/>
      <c r="H64" s="77"/>
      <c r="I64" s="77"/>
      <c r="J64" s="77"/>
      <c r="K64" s="77"/>
    </row>
    <row r="65" spans="2:11">
      <c r="B65" s="77"/>
      <c r="C65" s="77"/>
      <c r="D65" s="77"/>
      <c r="E65" s="77"/>
      <c r="F65" s="77"/>
      <c r="G65" s="77"/>
      <c r="H65" s="77"/>
      <c r="I65" s="77"/>
      <c r="J65" s="77"/>
      <c r="K65" s="77"/>
    </row>
    <row r="66" spans="2:11">
      <c r="B66" s="77"/>
      <c r="C66" s="77"/>
      <c r="D66" s="77"/>
      <c r="E66" s="77"/>
      <c r="F66" s="77"/>
      <c r="G66" s="77"/>
      <c r="H66" s="77"/>
      <c r="I66" s="77"/>
      <c r="J66" s="77"/>
      <c r="K66" s="77"/>
    </row>
    <row r="67" spans="2:11">
      <c r="B67" s="77"/>
      <c r="C67" s="77"/>
      <c r="D67" s="77"/>
      <c r="E67" s="77"/>
      <c r="F67" s="77"/>
      <c r="G67" s="77"/>
      <c r="H67" s="77"/>
      <c r="I67" s="77"/>
      <c r="J67" s="77"/>
      <c r="K67" s="77"/>
    </row>
    <row r="68" spans="2:11">
      <c r="B68" s="77"/>
      <c r="C68" s="77"/>
      <c r="D68" s="77"/>
      <c r="E68" s="77"/>
      <c r="F68" s="77"/>
      <c r="G68" s="77"/>
      <c r="H68" s="77"/>
      <c r="I68" s="77"/>
      <c r="J68" s="77"/>
      <c r="K68" s="77"/>
    </row>
    <row r="69" spans="2:11">
      <c r="B69" s="77"/>
      <c r="C69" s="77"/>
      <c r="D69" s="77"/>
      <c r="E69" s="77"/>
      <c r="F69" s="77"/>
      <c r="G69" s="77"/>
      <c r="H69" s="77"/>
      <c r="I69" s="77"/>
      <c r="J69" s="77"/>
      <c r="K69" s="77"/>
    </row>
    <row r="70" spans="2:11">
      <c r="B70" s="77"/>
      <c r="C70" s="77"/>
      <c r="D70" s="77"/>
      <c r="E70" s="77"/>
      <c r="F70" s="77"/>
      <c r="G70" s="77"/>
      <c r="H70" s="77"/>
      <c r="I70" s="77"/>
      <c r="J70" s="77"/>
      <c r="K70" s="77"/>
    </row>
    <row r="71" spans="2:11">
      <c r="B71" s="77"/>
      <c r="C71" s="77"/>
      <c r="D71" s="77"/>
      <c r="E71" s="77"/>
      <c r="F71" s="77"/>
      <c r="G71" s="77"/>
      <c r="H71" s="77"/>
      <c r="I71" s="77"/>
      <c r="J71" s="77"/>
      <c r="K71" s="77"/>
    </row>
    <row r="72" spans="2:11">
      <c r="B72" s="77"/>
      <c r="C72" s="77"/>
      <c r="D72" s="77"/>
      <c r="E72" s="77"/>
      <c r="F72" s="77"/>
      <c r="G72" s="77"/>
      <c r="H72" s="77"/>
      <c r="I72" s="77"/>
      <c r="J72" s="77"/>
      <c r="K72" s="77"/>
    </row>
    <row r="73" spans="2:11">
      <c r="B73" s="77"/>
      <c r="C73" s="77"/>
      <c r="D73" s="77"/>
      <c r="E73" s="77"/>
      <c r="F73" s="77"/>
      <c r="G73" s="77"/>
      <c r="H73" s="77"/>
      <c r="I73" s="77"/>
      <c r="J73" s="77"/>
      <c r="K73" s="77"/>
    </row>
    <row r="74" spans="2:11">
      <c r="B74" s="77"/>
      <c r="C74" s="77"/>
      <c r="D74" s="77"/>
      <c r="E74" s="77"/>
      <c r="F74" s="77"/>
      <c r="G74" s="77"/>
      <c r="H74" s="77"/>
      <c r="I74" s="77"/>
      <c r="J74" s="77"/>
      <c r="K74" s="77"/>
    </row>
    <row r="75" spans="2:11">
      <c r="B75" s="77"/>
      <c r="C75" s="77"/>
      <c r="D75" s="77"/>
      <c r="E75" s="77"/>
      <c r="F75" s="77"/>
      <c r="G75" s="77"/>
      <c r="H75" s="77"/>
      <c r="I75" s="77"/>
      <c r="J75" s="77"/>
      <c r="K75" s="77"/>
    </row>
    <row r="76" spans="2:11">
      <c r="B76" s="77"/>
      <c r="C76" s="77"/>
      <c r="D76" s="77"/>
      <c r="E76" s="77"/>
      <c r="F76" s="77"/>
      <c r="G76" s="77"/>
      <c r="H76" s="77"/>
      <c r="I76" s="77"/>
      <c r="J76" s="77"/>
      <c r="K76" s="77"/>
    </row>
    <row r="77" spans="2:11">
      <c r="B77" s="77"/>
      <c r="C77" s="77"/>
      <c r="D77" s="77"/>
      <c r="E77" s="77"/>
      <c r="F77" s="77"/>
      <c r="G77" s="77"/>
      <c r="H77" s="77"/>
      <c r="I77" s="77"/>
      <c r="J77" s="77"/>
      <c r="K77" s="77"/>
    </row>
    <row r="78" spans="2:11">
      <c r="B78" s="77"/>
      <c r="C78" s="77"/>
      <c r="D78" s="77"/>
      <c r="E78" s="77"/>
      <c r="F78" s="77"/>
      <c r="G78" s="77"/>
      <c r="H78" s="77"/>
      <c r="I78" s="77"/>
      <c r="J78" s="77"/>
      <c r="K78" s="77"/>
    </row>
    <row r="79" spans="2:11">
      <c r="B79" s="77"/>
      <c r="C79" s="77"/>
      <c r="D79" s="77"/>
      <c r="E79" s="77"/>
      <c r="F79" s="77"/>
      <c r="G79" s="77"/>
      <c r="H79" s="77"/>
      <c r="I79" s="77"/>
      <c r="J79" s="77"/>
      <c r="K79" s="77"/>
    </row>
    <row r="80" spans="2:11">
      <c r="B80" s="77"/>
      <c r="C80" s="77"/>
      <c r="D80" s="77"/>
      <c r="E80" s="77"/>
      <c r="F80" s="77"/>
      <c r="G80" s="77"/>
      <c r="H80" s="77"/>
      <c r="I80" s="77"/>
      <c r="J80" s="77"/>
      <c r="K80" s="77"/>
    </row>
    <row r="81" spans="2:11">
      <c r="B81" s="77"/>
      <c r="C81" s="77"/>
      <c r="D81" s="77"/>
      <c r="E81" s="77"/>
      <c r="F81" s="77"/>
      <c r="G81" s="77"/>
      <c r="H81" s="77"/>
      <c r="I81" s="77"/>
      <c r="J81" s="77"/>
      <c r="K81" s="77"/>
    </row>
    <row r="82" spans="2:11">
      <c r="B82" s="77"/>
      <c r="C82" s="77"/>
      <c r="D82" s="77"/>
      <c r="E82" s="77"/>
      <c r="F82" s="77"/>
      <c r="G82" s="77"/>
      <c r="H82" s="77"/>
      <c r="I82" s="77"/>
      <c r="J82" s="77"/>
      <c r="K82" s="77"/>
    </row>
    <row r="83" spans="2:11">
      <c r="B83" s="77"/>
      <c r="C83" s="77"/>
      <c r="D83" s="77"/>
      <c r="E83" s="77"/>
      <c r="F83" s="77"/>
      <c r="G83" s="77"/>
      <c r="H83" s="77"/>
      <c r="I83" s="77"/>
      <c r="J83" s="77"/>
      <c r="K83" s="77"/>
    </row>
    <row r="84" spans="2:11">
      <c r="B84" s="77"/>
      <c r="C84" s="77"/>
      <c r="D84" s="77"/>
      <c r="E84" s="77"/>
      <c r="F84" s="77"/>
      <c r="G84" s="77"/>
      <c r="H84" s="77"/>
      <c r="I84" s="77"/>
      <c r="J84" s="77"/>
      <c r="K84" s="77"/>
    </row>
    <row r="85" spans="2:11">
      <c r="B85" s="77"/>
      <c r="C85" s="77"/>
      <c r="D85" s="77"/>
      <c r="E85" s="77"/>
      <c r="F85" s="77"/>
      <c r="G85" s="77"/>
      <c r="H85" s="77"/>
      <c r="I85" s="77"/>
      <c r="J85" s="77"/>
      <c r="K85" s="77"/>
    </row>
    <row r="86" spans="2:11">
      <c r="B86" s="77"/>
      <c r="C86" s="77"/>
      <c r="D86" s="77"/>
      <c r="E86" s="77"/>
      <c r="F86" s="77"/>
      <c r="G86" s="77"/>
      <c r="H86" s="77"/>
      <c r="I86" s="77"/>
      <c r="J86" s="77"/>
      <c r="K86" s="77"/>
    </row>
    <row r="87" spans="2:11">
      <c r="B87" s="77"/>
      <c r="C87" s="77"/>
      <c r="D87" s="77"/>
      <c r="E87" s="77"/>
      <c r="F87" s="77"/>
      <c r="G87" s="77"/>
      <c r="H87" s="77"/>
      <c r="I87" s="77"/>
      <c r="J87" s="77"/>
      <c r="K87" s="77"/>
    </row>
    <row r="88" spans="2:11">
      <c r="B88" s="77"/>
      <c r="C88" s="77"/>
      <c r="D88" s="77"/>
      <c r="E88" s="77"/>
      <c r="F88" s="77"/>
      <c r="G88" s="77"/>
      <c r="H88" s="77"/>
      <c r="I88" s="77"/>
      <c r="J88" s="77"/>
      <c r="K88" s="77"/>
    </row>
    <row r="89" spans="2:11">
      <c r="B89" s="77"/>
      <c r="C89" s="77"/>
      <c r="D89" s="77"/>
      <c r="E89" s="77"/>
      <c r="F89" s="77"/>
      <c r="G89" s="77"/>
      <c r="H89" s="77"/>
      <c r="I89" s="77"/>
      <c r="J89" s="77"/>
      <c r="K89" s="77"/>
    </row>
    <row r="90" spans="2:11">
      <c r="B90" s="77"/>
      <c r="C90" s="77"/>
      <c r="D90" s="77"/>
      <c r="E90" s="77"/>
      <c r="F90" s="77"/>
      <c r="G90" s="77"/>
      <c r="H90" s="77"/>
      <c r="I90" s="77"/>
      <c r="J90" s="77"/>
      <c r="K90" s="77"/>
    </row>
    <row r="91" spans="2:11">
      <c r="B91" s="77"/>
      <c r="C91" s="77"/>
      <c r="D91" s="77"/>
      <c r="E91" s="77"/>
      <c r="F91" s="77"/>
      <c r="G91" s="77"/>
      <c r="H91" s="77"/>
      <c r="I91" s="77"/>
      <c r="J91" s="77"/>
      <c r="K91" s="77"/>
    </row>
    <row r="92" spans="2:11">
      <c r="B92" s="77"/>
      <c r="C92" s="77"/>
      <c r="D92" s="77"/>
      <c r="E92" s="77"/>
      <c r="F92" s="77"/>
      <c r="G92" s="77"/>
      <c r="H92" s="77"/>
      <c r="I92" s="77"/>
      <c r="J92" s="77"/>
      <c r="K92" s="77"/>
    </row>
    <row r="93" spans="2:11">
      <c r="B93" s="77"/>
      <c r="C93" s="77"/>
      <c r="D93" s="77"/>
      <c r="E93" s="77"/>
      <c r="F93" s="77"/>
      <c r="G93" s="77"/>
      <c r="H93" s="77"/>
      <c r="I93" s="77"/>
      <c r="J93" s="77"/>
      <c r="K93" s="77"/>
    </row>
    <row r="94" spans="2:11">
      <c r="B94" s="77"/>
      <c r="C94" s="77"/>
      <c r="D94" s="77"/>
      <c r="E94" s="77"/>
      <c r="F94" s="77"/>
      <c r="G94" s="77"/>
      <c r="H94" s="77"/>
      <c r="I94" s="77"/>
      <c r="J94" s="77"/>
      <c r="K94" s="77"/>
    </row>
    <row r="95" spans="2:11">
      <c r="B95" s="77"/>
      <c r="C95" s="77"/>
      <c r="D95" s="77"/>
      <c r="E95" s="77"/>
      <c r="F95" s="77"/>
      <c r="G95" s="77"/>
      <c r="H95" s="77"/>
      <c r="I95" s="77"/>
      <c r="J95" s="77"/>
      <c r="K95" s="77"/>
    </row>
    <row r="96" spans="2:11">
      <c r="B96" s="77"/>
      <c r="C96" s="77"/>
      <c r="D96" s="77"/>
      <c r="E96" s="77"/>
      <c r="F96" s="77"/>
      <c r="G96" s="77"/>
      <c r="H96" s="77"/>
      <c r="I96" s="77"/>
      <c r="J96" s="77"/>
      <c r="K96" s="77"/>
    </row>
    <row r="97" spans="2:11">
      <c r="B97" s="77"/>
      <c r="C97" s="77"/>
      <c r="D97" s="77"/>
      <c r="E97" s="77"/>
      <c r="F97" s="77"/>
      <c r="G97" s="77"/>
      <c r="H97" s="77"/>
      <c r="I97" s="77"/>
      <c r="J97" s="77"/>
      <c r="K97" s="77"/>
    </row>
    <row r="98" spans="2:11">
      <c r="B98" s="77"/>
      <c r="C98" s="77"/>
      <c r="D98" s="77"/>
      <c r="E98" s="77"/>
      <c r="F98" s="77"/>
      <c r="G98" s="77"/>
      <c r="H98" s="77"/>
      <c r="I98" s="77"/>
      <c r="J98" s="77"/>
      <c r="K98" s="77"/>
    </row>
    <row r="99" spans="2:11">
      <c r="B99" s="77"/>
      <c r="C99" s="77"/>
      <c r="D99" s="77"/>
      <c r="E99" s="77"/>
      <c r="F99" s="77"/>
      <c r="G99" s="77"/>
      <c r="H99" s="77"/>
      <c r="I99" s="77"/>
      <c r="J99" s="77"/>
      <c r="K99" s="77"/>
    </row>
    <row r="100" spans="2:11">
      <c r="B100" s="77"/>
      <c r="C100" s="77"/>
      <c r="D100" s="77"/>
      <c r="E100" s="77"/>
      <c r="F100" s="77"/>
      <c r="G100" s="77"/>
      <c r="H100" s="77"/>
      <c r="I100" s="77"/>
      <c r="J100" s="77"/>
      <c r="K100" s="77"/>
    </row>
    <row r="101" spans="2:11">
      <c r="B101" s="77"/>
      <c r="C101" s="77"/>
      <c r="D101" s="77"/>
      <c r="E101" s="77"/>
      <c r="F101" s="77"/>
      <c r="G101" s="77"/>
      <c r="H101" s="77"/>
      <c r="I101" s="77"/>
      <c r="J101" s="77"/>
      <c r="K101" s="77"/>
    </row>
    <row r="102" spans="2:11">
      <c r="B102" s="77"/>
      <c r="C102" s="77"/>
      <c r="D102" s="77"/>
      <c r="E102" s="77"/>
      <c r="F102" s="77"/>
      <c r="G102" s="77"/>
      <c r="H102" s="77"/>
      <c r="I102" s="77"/>
      <c r="J102" s="77"/>
      <c r="K102" s="77"/>
    </row>
    <row r="103" spans="2:11">
      <c r="B103" s="77"/>
      <c r="C103" s="77"/>
      <c r="D103" s="77"/>
      <c r="E103" s="77"/>
      <c r="F103" s="77"/>
      <c r="G103" s="77"/>
      <c r="H103" s="77"/>
      <c r="I103" s="77"/>
      <c r="J103" s="77"/>
      <c r="K103" s="77"/>
    </row>
    <row r="104" spans="2:11">
      <c r="B104" s="77"/>
      <c r="C104" s="77"/>
      <c r="D104" s="77"/>
      <c r="E104" s="77"/>
      <c r="F104" s="77"/>
      <c r="G104" s="77"/>
      <c r="H104" s="77"/>
      <c r="I104" s="77"/>
      <c r="J104" s="77"/>
      <c r="K104" s="77"/>
    </row>
    <row r="105" spans="2:11">
      <c r="B105" s="77"/>
      <c r="C105" s="77"/>
      <c r="D105" s="77"/>
      <c r="E105" s="77"/>
      <c r="F105" s="77"/>
      <c r="G105" s="77"/>
      <c r="H105" s="77"/>
      <c r="I105" s="77"/>
      <c r="J105" s="77"/>
      <c r="K105" s="77"/>
    </row>
    <row r="106" spans="2:11">
      <c r="B106" s="77"/>
      <c r="C106" s="77"/>
      <c r="D106" s="77"/>
      <c r="E106" s="77"/>
      <c r="F106" s="77"/>
      <c r="G106" s="77"/>
      <c r="H106" s="77"/>
      <c r="I106" s="77"/>
      <c r="J106" s="77"/>
      <c r="K106" s="77"/>
    </row>
    <row r="107" spans="2:11">
      <c r="B107" s="77"/>
      <c r="C107" s="77"/>
      <c r="D107" s="77"/>
      <c r="E107" s="77"/>
      <c r="F107" s="77"/>
      <c r="G107" s="77"/>
      <c r="H107" s="77"/>
      <c r="I107" s="77"/>
      <c r="J107" s="77"/>
      <c r="K107" s="77"/>
    </row>
    <row r="108" spans="2:11">
      <c r="B108" s="77"/>
      <c r="C108" s="77"/>
      <c r="D108" s="77"/>
      <c r="E108" s="77"/>
      <c r="F108" s="77"/>
      <c r="G108" s="77"/>
      <c r="H108" s="77"/>
      <c r="I108" s="77"/>
      <c r="J108" s="77"/>
      <c r="K108" s="77"/>
    </row>
    <row r="109" spans="2:11">
      <c r="B109" s="77"/>
      <c r="C109" s="77"/>
      <c r="D109" s="77"/>
      <c r="E109" s="77"/>
      <c r="F109" s="77"/>
      <c r="G109" s="77"/>
      <c r="H109" s="77"/>
      <c r="I109" s="77"/>
      <c r="J109" s="77"/>
      <c r="K109" s="77"/>
    </row>
    <row r="110" spans="2:11">
      <c r="B110" s="77"/>
      <c r="C110" s="77"/>
      <c r="D110" s="77"/>
      <c r="E110" s="77"/>
      <c r="F110" s="77"/>
      <c r="G110" s="77"/>
      <c r="H110" s="77"/>
      <c r="I110" s="77"/>
      <c r="J110" s="77"/>
      <c r="K110" s="77"/>
    </row>
    <row r="111" spans="2:11">
      <c r="B111" s="77"/>
      <c r="C111" s="77"/>
      <c r="D111" s="77"/>
      <c r="E111" s="77"/>
      <c r="F111" s="77"/>
      <c r="G111" s="77"/>
      <c r="H111" s="77"/>
      <c r="I111" s="77"/>
      <c r="J111" s="77"/>
      <c r="K111" s="77"/>
    </row>
    <row r="112" spans="2:11">
      <c r="B112" s="77"/>
      <c r="C112" s="77"/>
      <c r="D112" s="77"/>
      <c r="E112" s="77"/>
      <c r="F112" s="77"/>
      <c r="G112" s="77"/>
      <c r="H112" s="77"/>
      <c r="I112" s="77"/>
      <c r="J112" s="77"/>
      <c r="K112" s="77"/>
    </row>
    <row r="113" spans="2:11">
      <c r="B113" s="77"/>
      <c r="C113" s="77"/>
      <c r="D113" s="77"/>
      <c r="E113" s="77"/>
      <c r="F113" s="77"/>
      <c r="G113" s="77"/>
      <c r="H113" s="77"/>
      <c r="I113" s="77"/>
      <c r="J113" s="77"/>
      <c r="K113" s="77"/>
    </row>
    <row r="114" spans="2:11">
      <c r="B114" s="77"/>
      <c r="C114" s="77"/>
      <c r="D114" s="77"/>
      <c r="E114" s="77"/>
      <c r="F114" s="77"/>
      <c r="G114" s="77"/>
      <c r="H114" s="77"/>
      <c r="I114" s="77"/>
      <c r="J114" s="77"/>
      <c r="K114" s="77"/>
    </row>
    <row r="115" spans="2:11">
      <c r="B115" s="77"/>
      <c r="C115" s="77"/>
      <c r="D115" s="77"/>
      <c r="E115" s="77"/>
      <c r="F115" s="77"/>
      <c r="G115" s="77"/>
      <c r="H115" s="77"/>
      <c r="I115" s="77"/>
      <c r="J115" s="77"/>
      <c r="K115" s="77"/>
    </row>
    <row r="116" spans="2:11">
      <c r="B116" s="77"/>
      <c r="C116" s="77"/>
      <c r="D116" s="77"/>
      <c r="E116" s="77"/>
      <c r="F116" s="77"/>
      <c r="G116" s="77"/>
      <c r="H116" s="77"/>
      <c r="I116" s="77"/>
      <c r="J116" s="77"/>
      <c r="K116" s="77"/>
    </row>
    <row r="117" spans="2:11">
      <c r="B117" s="77"/>
      <c r="C117" s="77"/>
      <c r="D117" s="77"/>
      <c r="E117" s="77"/>
      <c r="F117" s="77"/>
      <c r="G117" s="77"/>
      <c r="H117" s="77"/>
      <c r="I117" s="77"/>
      <c r="J117" s="77"/>
      <c r="K117" s="77"/>
    </row>
    <row r="118" spans="2:11">
      <c r="B118" s="77"/>
      <c r="C118" s="77"/>
      <c r="D118" s="77"/>
      <c r="E118" s="77"/>
      <c r="F118" s="77"/>
      <c r="G118" s="77"/>
      <c r="H118" s="77"/>
      <c r="I118" s="77"/>
      <c r="J118" s="77"/>
      <c r="K118" s="77"/>
    </row>
    <row r="119" spans="2:11">
      <c r="B119" s="77"/>
      <c r="C119" s="77"/>
      <c r="D119" s="77"/>
      <c r="E119" s="77"/>
      <c r="F119" s="77"/>
      <c r="G119" s="77"/>
      <c r="H119" s="77"/>
      <c r="I119" s="77"/>
      <c r="J119" s="77"/>
      <c r="K119" s="77"/>
    </row>
    <row r="120" spans="2:11">
      <c r="B120" s="77"/>
      <c r="C120" s="77"/>
      <c r="D120" s="77"/>
      <c r="E120" s="77"/>
      <c r="F120" s="77"/>
      <c r="G120" s="77"/>
      <c r="H120" s="77"/>
      <c r="I120" s="77"/>
      <c r="J120" s="77"/>
      <c r="K120" s="77"/>
    </row>
    <row r="121" spans="2:11">
      <c r="B121" s="77"/>
      <c r="C121" s="77"/>
      <c r="D121" s="77"/>
      <c r="E121" s="77"/>
      <c r="F121" s="77"/>
      <c r="G121" s="77"/>
      <c r="H121" s="77"/>
      <c r="I121" s="77"/>
      <c r="J121" s="77"/>
      <c r="K121" s="77"/>
    </row>
    <row r="122" spans="2:11">
      <c r="B122" s="77"/>
      <c r="C122" s="77"/>
      <c r="D122" s="77"/>
      <c r="E122" s="77"/>
      <c r="F122" s="77"/>
      <c r="G122" s="77"/>
      <c r="H122" s="77"/>
      <c r="I122" s="77"/>
      <c r="J122" s="77"/>
      <c r="K122" s="77"/>
    </row>
    <row r="123" spans="2:11">
      <c r="B123" s="77"/>
      <c r="C123" s="77"/>
      <c r="D123" s="77"/>
      <c r="E123" s="77"/>
      <c r="F123" s="77"/>
      <c r="G123" s="77"/>
      <c r="H123" s="77"/>
      <c r="I123" s="77"/>
      <c r="J123" s="77"/>
      <c r="K123" s="77"/>
    </row>
    <row r="124" spans="2:11">
      <c r="C124" s="1"/>
      <c r="D124" s="1"/>
    </row>
    <row r="125" spans="2:11">
      <c r="C125" s="1"/>
      <c r="D125" s="1"/>
    </row>
    <row r="126" spans="2:11">
      <c r="C126" s="1"/>
      <c r="D126" s="1"/>
    </row>
    <row r="127" spans="2:11">
      <c r="C127" s="1"/>
      <c r="D127" s="1"/>
    </row>
    <row r="128" spans="2:11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sheetProtection sheet="1" objects="1" scenarios="1"/>
  <mergeCells count="2">
    <mergeCell ref="B6:K6"/>
    <mergeCell ref="B7:K7"/>
  </mergeCells>
  <phoneticPr fontId="5" type="noConversion"/>
  <dataValidations count="1">
    <dataValidation allowBlank="1" showInputMessage="1" showErrorMessage="1" sqref="C5:C1048576 A1:B1048576 D1:XFD40 D45:XFD1048576 D41:AF44 AH41:XFD44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B1:BZ56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8554687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7" style="1" bestFit="1" customWidth="1"/>
    <col min="13" max="13" width="6.42578125" style="1" bestFit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56" t="s">
        <v>182</v>
      </c>
      <c r="C1" s="76" t="s" vm="1">
        <v>250</v>
      </c>
    </row>
    <row r="2" spans="2:78">
      <c r="B2" s="56" t="s">
        <v>181</v>
      </c>
      <c r="C2" s="76" t="s">
        <v>251</v>
      </c>
    </row>
    <row r="3" spans="2:78">
      <c r="B3" s="56" t="s">
        <v>183</v>
      </c>
      <c r="C3" s="76" t="s">
        <v>252</v>
      </c>
    </row>
    <row r="4" spans="2:78">
      <c r="B4" s="56" t="s">
        <v>184</v>
      </c>
      <c r="C4" s="76">
        <v>8602</v>
      </c>
    </row>
    <row r="6" spans="2:78" ht="26.25" customHeight="1">
      <c r="B6" s="184" t="s">
        <v>213</v>
      </c>
      <c r="C6" s="185"/>
      <c r="D6" s="185"/>
      <c r="E6" s="185"/>
      <c r="F6" s="185"/>
      <c r="G6" s="185"/>
      <c r="H6" s="185"/>
      <c r="I6" s="185"/>
      <c r="J6" s="185"/>
      <c r="K6" s="185"/>
      <c r="L6" s="185"/>
      <c r="M6" s="185"/>
      <c r="N6" s="185"/>
      <c r="O6" s="185"/>
      <c r="P6" s="185"/>
      <c r="Q6" s="186"/>
    </row>
    <row r="7" spans="2:78" ht="26.25" customHeight="1">
      <c r="B7" s="184" t="s">
        <v>103</v>
      </c>
      <c r="C7" s="185"/>
      <c r="D7" s="185"/>
      <c r="E7" s="185"/>
      <c r="F7" s="185"/>
      <c r="G7" s="185"/>
      <c r="H7" s="185"/>
      <c r="I7" s="185"/>
      <c r="J7" s="185"/>
      <c r="K7" s="185"/>
      <c r="L7" s="185"/>
      <c r="M7" s="185"/>
      <c r="N7" s="185"/>
      <c r="O7" s="185"/>
      <c r="P7" s="185"/>
      <c r="Q7" s="186"/>
    </row>
    <row r="8" spans="2:78" s="3" customFormat="1" ht="47.25">
      <c r="B8" s="22" t="s">
        <v>119</v>
      </c>
      <c r="C8" s="30" t="s">
        <v>46</v>
      </c>
      <c r="D8" s="30" t="s">
        <v>51</v>
      </c>
      <c r="E8" s="30" t="s">
        <v>15</v>
      </c>
      <c r="F8" s="30" t="s">
        <v>65</v>
      </c>
      <c r="G8" s="30" t="s">
        <v>105</v>
      </c>
      <c r="H8" s="30" t="s">
        <v>18</v>
      </c>
      <c r="I8" s="30" t="s">
        <v>104</v>
      </c>
      <c r="J8" s="30" t="s">
        <v>17</v>
      </c>
      <c r="K8" s="30" t="s">
        <v>19</v>
      </c>
      <c r="L8" s="30" t="s">
        <v>236</v>
      </c>
      <c r="M8" s="30" t="s">
        <v>235</v>
      </c>
      <c r="N8" s="30" t="s">
        <v>113</v>
      </c>
      <c r="O8" s="30" t="s">
        <v>59</v>
      </c>
      <c r="P8" s="30" t="s">
        <v>185</v>
      </c>
      <c r="Q8" s="31" t="s">
        <v>187</v>
      </c>
      <c r="R8" s="1"/>
      <c r="S8" s="1"/>
      <c r="T8" s="1"/>
      <c r="U8" s="1"/>
      <c r="V8" s="1"/>
    </row>
    <row r="9" spans="2:78" s="3" customFormat="1" ht="18.75" customHeight="1">
      <c r="B9" s="15"/>
      <c r="C9" s="16"/>
      <c r="D9" s="16"/>
      <c r="E9" s="16"/>
      <c r="F9" s="16"/>
      <c r="G9" s="16" t="s">
        <v>22</v>
      </c>
      <c r="H9" s="16" t="s">
        <v>21</v>
      </c>
      <c r="I9" s="16"/>
      <c r="J9" s="16" t="s">
        <v>20</v>
      </c>
      <c r="K9" s="16" t="s">
        <v>20</v>
      </c>
      <c r="L9" s="16" t="s">
        <v>245</v>
      </c>
      <c r="M9" s="16"/>
      <c r="N9" s="16" t="s">
        <v>239</v>
      </c>
      <c r="O9" s="16" t="s">
        <v>20</v>
      </c>
      <c r="P9" s="32" t="s">
        <v>20</v>
      </c>
      <c r="Q9" s="17" t="s">
        <v>20</v>
      </c>
      <c r="R9" s="1"/>
      <c r="S9" s="1"/>
      <c r="T9" s="1"/>
      <c r="U9" s="1"/>
      <c r="V9" s="1"/>
    </row>
    <row r="10" spans="2:78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19" t="s">
        <v>13</v>
      </c>
      <c r="P10" s="20" t="s">
        <v>14</v>
      </c>
      <c r="Q10" s="20" t="s">
        <v>116</v>
      </c>
      <c r="R10" s="1"/>
      <c r="S10" s="1"/>
      <c r="T10" s="1"/>
      <c r="U10" s="1"/>
      <c r="V10" s="1"/>
    </row>
    <row r="11" spans="2:78" s="4" customFormat="1" ht="18" customHeight="1">
      <c r="B11" s="77"/>
      <c r="C11" s="77"/>
      <c r="D11" s="77"/>
      <c r="E11" s="77"/>
      <c r="F11" s="77"/>
      <c r="G11" s="77"/>
      <c r="H11" s="77"/>
      <c r="I11" s="77"/>
      <c r="J11" s="77"/>
      <c r="K11" s="77"/>
      <c r="L11" s="77"/>
      <c r="M11" s="77"/>
      <c r="N11" s="77"/>
      <c r="O11" s="77"/>
      <c r="P11" s="77"/>
      <c r="Q11" s="77"/>
      <c r="R11" s="1"/>
      <c r="S11" s="1"/>
      <c r="T11" s="1"/>
      <c r="U11" s="1"/>
      <c r="V11" s="1"/>
      <c r="BZ11" s="1"/>
    </row>
    <row r="12" spans="2:78" ht="18" customHeight="1">
      <c r="B12" s="91" t="s">
        <v>249</v>
      </c>
      <c r="C12" s="77"/>
      <c r="D12" s="77"/>
      <c r="E12" s="77"/>
      <c r="F12" s="77"/>
      <c r="G12" s="77"/>
      <c r="H12" s="77"/>
      <c r="I12" s="77"/>
      <c r="J12" s="77"/>
      <c r="K12" s="77"/>
      <c r="L12" s="77"/>
      <c r="M12" s="77"/>
      <c r="N12" s="77"/>
      <c r="O12" s="77"/>
      <c r="P12" s="77"/>
      <c r="Q12" s="77"/>
    </row>
    <row r="13" spans="2:78">
      <c r="B13" s="91" t="s">
        <v>115</v>
      </c>
      <c r="C13" s="77"/>
      <c r="D13" s="77"/>
      <c r="E13" s="77"/>
      <c r="F13" s="77"/>
      <c r="G13" s="77"/>
      <c r="H13" s="77"/>
      <c r="I13" s="77"/>
      <c r="J13" s="77"/>
      <c r="K13" s="77"/>
      <c r="L13" s="77"/>
      <c r="M13" s="77"/>
      <c r="N13" s="77"/>
      <c r="O13" s="77"/>
      <c r="P13" s="77"/>
      <c r="Q13" s="77"/>
    </row>
    <row r="14" spans="2:78">
      <c r="B14" s="91" t="s">
        <v>234</v>
      </c>
      <c r="C14" s="77"/>
      <c r="D14" s="77"/>
      <c r="E14" s="77"/>
      <c r="F14" s="77"/>
      <c r="G14" s="77"/>
      <c r="H14" s="77"/>
      <c r="I14" s="77"/>
      <c r="J14" s="77"/>
      <c r="K14" s="77"/>
      <c r="L14" s="77"/>
      <c r="M14" s="77"/>
      <c r="N14" s="77"/>
      <c r="O14" s="77"/>
      <c r="P14" s="77"/>
      <c r="Q14" s="77"/>
    </row>
    <row r="15" spans="2:78">
      <c r="B15" s="91" t="s">
        <v>244</v>
      </c>
      <c r="C15" s="77"/>
      <c r="D15" s="77"/>
      <c r="E15" s="77"/>
      <c r="F15" s="77"/>
      <c r="G15" s="77"/>
      <c r="H15" s="77"/>
      <c r="I15" s="77"/>
      <c r="J15" s="77"/>
      <c r="K15" s="77"/>
      <c r="L15" s="77"/>
      <c r="M15" s="77"/>
      <c r="N15" s="77"/>
      <c r="O15" s="77"/>
      <c r="P15" s="77"/>
      <c r="Q15" s="77"/>
    </row>
    <row r="16" spans="2:78">
      <c r="B16" s="77"/>
      <c r="C16" s="77"/>
      <c r="D16" s="77"/>
      <c r="E16" s="77"/>
      <c r="F16" s="77"/>
      <c r="G16" s="77"/>
      <c r="H16" s="77"/>
      <c r="I16" s="77"/>
      <c r="J16" s="77"/>
      <c r="K16" s="77"/>
      <c r="L16" s="77"/>
      <c r="M16" s="77"/>
      <c r="N16" s="77"/>
      <c r="O16" s="77"/>
      <c r="P16" s="77"/>
      <c r="Q16" s="77"/>
    </row>
    <row r="17" spans="2:17">
      <c r="B17" s="77"/>
      <c r="C17" s="77"/>
      <c r="D17" s="77"/>
      <c r="E17" s="77"/>
      <c r="F17" s="77"/>
      <c r="G17" s="77"/>
      <c r="H17" s="77"/>
      <c r="I17" s="77"/>
      <c r="J17" s="77"/>
      <c r="K17" s="77"/>
      <c r="L17" s="77"/>
      <c r="M17" s="77"/>
      <c r="N17" s="77"/>
      <c r="O17" s="77"/>
      <c r="P17" s="77"/>
      <c r="Q17" s="77"/>
    </row>
    <row r="18" spans="2:17">
      <c r="B18" s="77"/>
      <c r="C18" s="77"/>
      <c r="D18" s="77"/>
      <c r="E18" s="77"/>
      <c r="F18" s="77"/>
      <c r="G18" s="77"/>
      <c r="H18" s="77"/>
      <c r="I18" s="77"/>
      <c r="J18" s="77"/>
      <c r="K18" s="77"/>
      <c r="L18" s="77"/>
      <c r="M18" s="77"/>
      <c r="N18" s="77"/>
      <c r="O18" s="77"/>
      <c r="P18" s="77"/>
      <c r="Q18" s="77"/>
    </row>
    <row r="19" spans="2:17">
      <c r="B19" s="77"/>
      <c r="C19" s="77"/>
      <c r="D19" s="77"/>
      <c r="E19" s="77"/>
      <c r="F19" s="77"/>
      <c r="G19" s="77"/>
      <c r="H19" s="77"/>
      <c r="I19" s="77"/>
      <c r="J19" s="77"/>
      <c r="K19" s="77"/>
      <c r="L19" s="77"/>
      <c r="M19" s="77"/>
      <c r="N19" s="77"/>
      <c r="O19" s="77"/>
      <c r="P19" s="77"/>
      <c r="Q19" s="77"/>
    </row>
    <row r="20" spans="2:17">
      <c r="B20" s="77"/>
      <c r="C20" s="77"/>
      <c r="D20" s="77"/>
      <c r="E20" s="77"/>
      <c r="F20" s="77"/>
      <c r="G20" s="77"/>
      <c r="H20" s="77"/>
      <c r="I20" s="77"/>
      <c r="J20" s="77"/>
      <c r="K20" s="77"/>
      <c r="L20" s="77"/>
      <c r="M20" s="77"/>
      <c r="N20" s="77"/>
      <c r="O20" s="77"/>
      <c r="P20" s="77"/>
      <c r="Q20" s="77"/>
    </row>
    <row r="21" spans="2:17">
      <c r="B21" s="77"/>
      <c r="C21" s="77"/>
      <c r="D21" s="77"/>
      <c r="E21" s="77"/>
      <c r="F21" s="77"/>
      <c r="G21" s="77"/>
      <c r="H21" s="77"/>
      <c r="I21" s="77"/>
      <c r="J21" s="77"/>
      <c r="K21" s="77"/>
      <c r="L21" s="77"/>
      <c r="M21" s="77"/>
      <c r="N21" s="77"/>
      <c r="O21" s="77"/>
      <c r="P21" s="77"/>
      <c r="Q21" s="77"/>
    </row>
    <row r="22" spans="2:17">
      <c r="B22" s="77"/>
      <c r="C22" s="77"/>
      <c r="D22" s="77"/>
      <c r="E22" s="77"/>
      <c r="F22" s="77"/>
      <c r="G22" s="77"/>
      <c r="H22" s="77"/>
      <c r="I22" s="77"/>
      <c r="J22" s="77"/>
      <c r="K22" s="77"/>
      <c r="L22" s="77"/>
      <c r="M22" s="77"/>
      <c r="N22" s="77"/>
      <c r="O22" s="77"/>
      <c r="P22" s="77"/>
      <c r="Q22" s="77"/>
    </row>
    <row r="23" spans="2:17">
      <c r="B23" s="77"/>
      <c r="C23" s="77"/>
      <c r="D23" s="77"/>
      <c r="E23" s="77"/>
      <c r="F23" s="77"/>
      <c r="G23" s="77"/>
      <c r="H23" s="77"/>
      <c r="I23" s="77"/>
      <c r="J23" s="77"/>
      <c r="K23" s="77"/>
      <c r="L23" s="77"/>
      <c r="M23" s="77"/>
      <c r="N23" s="77"/>
      <c r="O23" s="77"/>
      <c r="P23" s="77"/>
      <c r="Q23" s="77"/>
    </row>
    <row r="24" spans="2:17">
      <c r="B24" s="77"/>
      <c r="C24" s="77"/>
      <c r="D24" s="77"/>
      <c r="E24" s="77"/>
      <c r="F24" s="77"/>
      <c r="G24" s="77"/>
      <c r="H24" s="77"/>
      <c r="I24" s="77"/>
      <c r="J24" s="77"/>
      <c r="K24" s="77"/>
      <c r="L24" s="77"/>
      <c r="M24" s="77"/>
      <c r="N24" s="77"/>
      <c r="O24" s="77"/>
      <c r="P24" s="77"/>
      <c r="Q24" s="77"/>
    </row>
    <row r="25" spans="2:17">
      <c r="B25" s="77"/>
      <c r="C25" s="77"/>
      <c r="D25" s="77"/>
      <c r="E25" s="77"/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7"/>
      <c r="Q25" s="77"/>
    </row>
    <row r="26" spans="2:17">
      <c r="B26" s="77"/>
      <c r="C26" s="77"/>
      <c r="D26" s="77"/>
      <c r="E26" s="77"/>
      <c r="F26" s="77"/>
      <c r="G26" s="77"/>
      <c r="H26" s="77"/>
      <c r="I26" s="77"/>
      <c r="J26" s="77"/>
      <c r="K26" s="77"/>
      <c r="L26" s="77"/>
      <c r="M26" s="77"/>
      <c r="N26" s="77"/>
      <c r="O26" s="77"/>
      <c r="P26" s="77"/>
      <c r="Q26" s="77"/>
    </row>
    <row r="27" spans="2:17">
      <c r="B27" s="77"/>
      <c r="C27" s="77"/>
      <c r="D27" s="77"/>
      <c r="E27" s="77"/>
      <c r="F27" s="77"/>
      <c r="G27" s="77"/>
      <c r="H27" s="77"/>
      <c r="I27" s="77"/>
      <c r="J27" s="77"/>
      <c r="K27" s="77"/>
      <c r="L27" s="77"/>
      <c r="M27" s="77"/>
      <c r="N27" s="77"/>
      <c r="O27" s="77"/>
      <c r="P27" s="77"/>
      <c r="Q27" s="77"/>
    </row>
    <row r="28" spans="2:17">
      <c r="B28" s="77"/>
      <c r="C28" s="77"/>
      <c r="D28" s="77"/>
      <c r="E28" s="77"/>
      <c r="F28" s="77"/>
      <c r="G28" s="77"/>
      <c r="H28" s="77"/>
      <c r="I28" s="77"/>
      <c r="J28" s="77"/>
      <c r="K28" s="77"/>
      <c r="L28" s="77"/>
      <c r="M28" s="77"/>
      <c r="N28" s="77"/>
      <c r="O28" s="77"/>
      <c r="P28" s="77"/>
      <c r="Q28" s="77"/>
    </row>
    <row r="29" spans="2:17">
      <c r="B29" s="77"/>
      <c r="C29" s="77"/>
      <c r="D29" s="77"/>
      <c r="E29" s="77"/>
      <c r="F29" s="77"/>
      <c r="G29" s="77"/>
      <c r="H29" s="77"/>
      <c r="I29" s="77"/>
      <c r="J29" s="77"/>
      <c r="K29" s="77"/>
      <c r="L29" s="77"/>
      <c r="M29" s="77"/>
      <c r="N29" s="77"/>
      <c r="O29" s="77"/>
      <c r="P29" s="77"/>
      <c r="Q29" s="77"/>
    </row>
    <row r="30" spans="2:17">
      <c r="B30" s="77"/>
      <c r="C30" s="77"/>
      <c r="D30" s="77"/>
      <c r="E30" s="77"/>
      <c r="F30" s="77"/>
      <c r="G30" s="77"/>
      <c r="H30" s="77"/>
      <c r="I30" s="77"/>
      <c r="J30" s="77"/>
      <c r="K30" s="77"/>
      <c r="L30" s="77"/>
      <c r="M30" s="77"/>
      <c r="N30" s="77"/>
      <c r="O30" s="77"/>
      <c r="P30" s="77"/>
      <c r="Q30" s="77"/>
    </row>
    <row r="31" spans="2:17">
      <c r="B31" s="77"/>
      <c r="C31" s="77"/>
      <c r="D31" s="77"/>
      <c r="E31" s="77"/>
      <c r="F31" s="77"/>
      <c r="G31" s="77"/>
      <c r="H31" s="77"/>
      <c r="I31" s="77"/>
      <c r="J31" s="77"/>
      <c r="K31" s="77"/>
      <c r="L31" s="77"/>
      <c r="M31" s="77"/>
      <c r="N31" s="77"/>
      <c r="O31" s="77"/>
      <c r="P31" s="77"/>
      <c r="Q31" s="77"/>
    </row>
    <row r="32" spans="2:17">
      <c r="B32" s="77"/>
      <c r="C32" s="77"/>
      <c r="D32" s="77"/>
      <c r="E32" s="77"/>
      <c r="F32" s="77"/>
      <c r="G32" s="77"/>
      <c r="H32" s="77"/>
      <c r="I32" s="77"/>
      <c r="J32" s="77"/>
      <c r="K32" s="77"/>
      <c r="L32" s="77"/>
      <c r="M32" s="77"/>
      <c r="N32" s="77"/>
      <c r="O32" s="77"/>
      <c r="P32" s="77"/>
      <c r="Q32" s="77"/>
    </row>
    <row r="33" spans="2:17">
      <c r="B33" s="77"/>
      <c r="C33" s="77"/>
      <c r="D33" s="77"/>
      <c r="E33" s="77"/>
      <c r="F33" s="77"/>
      <c r="G33" s="77"/>
      <c r="H33" s="77"/>
      <c r="I33" s="77"/>
      <c r="J33" s="77"/>
      <c r="K33" s="77"/>
      <c r="L33" s="77"/>
      <c r="M33" s="77"/>
      <c r="N33" s="77"/>
      <c r="O33" s="77"/>
      <c r="P33" s="77"/>
      <c r="Q33" s="77"/>
    </row>
    <row r="34" spans="2:17">
      <c r="B34" s="77"/>
      <c r="C34" s="77"/>
      <c r="D34" s="77"/>
      <c r="E34" s="77"/>
      <c r="F34" s="77"/>
      <c r="G34" s="77"/>
      <c r="H34" s="77"/>
      <c r="I34" s="77"/>
      <c r="J34" s="77"/>
      <c r="K34" s="77"/>
      <c r="L34" s="77"/>
      <c r="M34" s="77"/>
      <c r="N34" s="77"/>
      <c r="O34" s="77"/>
      <c r="P34" s="77"/>
      <c r="Q34" s="77"/>
    </row>
    <row r="35" spans="2:17">
      <c r="B35" s="77"/>
      <c r="C35" s="77"/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77"/>
    </row>
    <row r="36" spans="2:17">
      <c r="B36" s="77"/>
      <c r="C36" s="77"/>
      <c r="D36" s="77"/>
      <c r="E36" s="77"/>
      <c r="F36" s="77"/>
      <c r="G36" s="77"/>
      <c r="H36" s="77"/>
      <c r="I36" s="77"/>
      <c r="J36" s="77"/>
      <c r="K36" s="77"/>
      <c r="L36" s="77"/>
      <c r="M36" s="77"/>
      <c r="N36" s="77"/>
      <c r="O36" s="77"/>
      <c r="P36" s="77"/>
      <c r="Q36" s="77"/>
    </row>
    <row r="37" spans="2:17">
      <c r="B37" s="77"/>
      <c r="C37" s="77"/>
      <c r="D37" s="77"/>
      <c r="E37" s="77"/>
      <c r="F37" s="77"/>
      <c r="G37" s="77"/>
      <c r="H37" s="77"/>
      <c r="I37" s="77"/>
      <c r="J37" s="77"/>
      <c r="K37" s="77"/>
      <c r="L37" s="77"/>
      <c r="M37" s="77"/>
      <c r="N37" s="77"/>
      <c r="O37" s="77"/>
      <c r="P37" s="77"/>
      <c r="Q37" s="77"/>
    </row>
    <row r="38" spans="2:17">
      <c r="B38" s="77"/>
      <c r="C38" s="77"/>
      <c r="D38" s="77"/>
      <c r="E38" s="77"/>
      <c r="F38" s="77"/>
      <c r="G38" s="77"/>
      <c r="H38" s="77"/>
      <c r="I38" s="77"/>
      <c r="J38" s="77"/>
      <c r="K38" s="77"/>
      <c r="L38" s="77"/>
      <c r="M38" s="77"/>
      <c r="N38" s="77"/>
      <c r="O38" s="77"/>
      <c r="P38" s="77"/>
      <c r="Q38" s="77"/>
    </row>
    <row r="39" spans="2:17">
      <c r="B39" s="77"/>
      <c r="C39" s="77"/>
      <c r="D39" s="77"/>
      <c r="E39" s="77"/>
      <c r="F39" s="77"/>
      <c r="G39" s="77"/>
      <c r="H39" s="77"/>
      <c r="I39" s="77"/>
      <c r="J39" s="77"/>
      <c r="K39" s="77"/>
      <c r="L39" s="77"/>
      <c r="M39" s="77"/>
      <c r="N39" s="77"/>
      <c r="O39" s="77"/>
      <c r="P39" s="77"/>
      <c r="Q39" s="77"/>
    </row>
    <row r="40" spans="2:17">
      <c r="B40" s="77"/>
      <c r="C40" s="77"/>
      <c r="D40" s="77"/>
      <c r="E40" s="77"/>
      <c r="F40" s="77"/>
      <c r="G40" s="77"/>
      <c r="H40" s="77"/>
      <c r="I40" s="77"/>
      <c r="J40" s="77"/>
      <c r="K40" s="77"/>
      <c r="L40" s="77"/>
      <c r="M40" s="77"/>
      <c r="N40" s="77"/>
      <c r="O40" s="77"/>
      <c r="P40" s="77"/>
      <c r="Q40" s="77"/>
    </row>
    <row r="41" spans="2:17">
      <c r="B41" s="77"/>
      <c r="C41" s="77"/>
      <c r="D41" s="77"/>
      <c r="E41" s="77"/>
      <c r="F41" s="77"/>
      <c r="G41" s="77"/>
      <c r="H41" s="77"/>
      <c r="I41" s="77"/>
      <c r="J41" s="77"/>
      <c r="K41" s="77"/>
      <c r="L41" s="77"/>
      <c r="M41" s="77"/>
      <c r="N41" s="77"/>
      <c r="O41" s="77"/>
      <c r="P41" s="77"/>
      <c r="Q41" s="77"/>
    </row>
    <row r="42" spans="2:17">
      <c r="B42" s="77"/>
      <c r="C42" s="77"/>
      <c r="D42" s="77"/>
      <c r="E42" s="77"/>
      <c r="F42" s="77"/>
      <c r="G42" s="77"/>
      <c r="H42" s="77"/>
      <c r="I42" s="77"/>
      <c r="J42" s="77"/>
      <c r="K42" s="77"/>
      <c r="L42" s="77"/>
      <c r="M42" s="77"/>
      <c r="N42" s="77"/>
      <c r="O42" s="77"/>
      <c r="P42" s="77"/>
      <c r="Q42" s="77"/>
    </row>
    <row r="43" spans="2:17">
      <c r="B43" s="77"/>
      <c r="C43" s="77"/>
      <c r="D43" s="77"/>
      <c r="E43" s="77"/>
      <c r="F43" s="77"/>
      <c r="G43" s="77"/>
      <c r="H43" s="77"/>
      <c r="I43" s="77"/>
      <c r="J43" s="77"/>
      <c r="K43" s="77"/>
      <c r="L43" s="77"/>
      <c r="M43" s="77"/>
      <c r="N43" s="77"/>
      <c r="O43" s="77"/>
      <c r="P43" s="77"/>
      <c r="Q43" s="77"/>
    </row>
    <row r="44" spans="2:17">
      <c r="B44" s="77"/>
      <c r="C44" s="77"/>
      <c r="D44" s="77"/>
      <c r="E44" s="77"/>
      <c r="F44" s="77"/>
      <c r="G44" s="77"/>
      <c r="H44" s="77"/>
      <c r="I44" s="77"/>
      <c r="J44" s="77"/>
      <c r="K44" s="77"/>
      <c r="L44" s="77"/>
      <c r="M44" s="77"/>
      <c r="N44" s="77"/>
      <c r="O44" s="77"/>
      <c r="P44" s="77"/>
      <c r="Q44" s="77"/>
    </row>
    <row r="45" spans="2:17">
      <c r="B45" s="77"/>
      <c r="C45" s="77"/>
      <c r="D45" s="77"/>
      <c r="E45" s="77"/>
      <c r="F45" s="77"/>
      <c r="G45" s="77"/>
      <c r="H45" s="77"/>
      <c r="I45" s="77"/>
      <c r="J45" s="77"/>
      <c r="K45" s="77"/>
      <c r="L45" s="77"/>
      <c r="M45" s="77"/>
      <c r="N45" s="77"/>
      <c r="O45" s="77"/>
      <c r="P45" s="77"/>
      <c r="Q45" s="77"/>
    </row>
    <row r="46" spans="2:17">
      <c r="B46" s="77"/>
      <c r="C46" s="77"/>
      <c r="D46" s="77"/>
      <c r="E46" s="77"/>
      <c r="F46" s="77"/>
      <c r="G46" s="77"/>
      <c r="H46" s="77"/>
      <c r="I46" s="77"/>
      <c r="J46" s="77"/>
      <c r="K46" s="77"/>
      <c r="L46" s="77"/>
      <c r="M46" s="77"/>
      <c r="N46" s="77"/>
      <c r="O46" s="77"/>
      <c r="P46" s="77"/>
      <c r="Q46" s="77"/>
    </row>
    <row r="47" spans="2:17">
      <c r="B47" s="77"/>
      <c r="C47" s="77"/>
      <c r="D47" s="77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  <c r="P47" s="77"/>
      <c r="Q47" s="77"/>
    </row>
    <row r="48" spans="2:17">
      <c r="B48" s="77"/>
      <c r="C48" s="77"/>
      <c r="D48" s="77"/>
      <c r="E48" s="77"/>
      <c r="F48" s="77"/>
      <c r="G48" s="77"/>
      <c r="H48" s="77"/>
      <c r="I48" s="77"/>
      <c r="J48" s="77"/>
      <c r="K48" s="77"/>
      <c r="L48" s="77"/>
      <c r="M48" s="77"/>
      <c r="N48" s="77"/>
      <c r="O48" s="77"/>
      <c r="P48" s="77"/>
      <c r="Q48" s="77"/>
    </row>
    <row r="49" spans="2:17">
      <c r="B49" s="77"/>
      <c r="C49" s="77"/>
      <c r="D49" s="77"/>
      <c r="E49" s="77"/>
      <c r="F49" s="77"/>
      <c r="G49" s="77"/>
      <c r="H49" s="77"/>
      <c r="I49" s="77"/>
      <c r="J49" s="77"/>
      <c r="K49" s="77"/>
      <c r="L49" s="77"/>
      <c r="M49" s="77"/>
      <c r="N49" s="77"/>
      <c r="O49" s="77"/>
      <c r="P49" s="77"/>
      <c r="Q49" s="77"/>
    </row>
    <row r="50" spans="2:17">
      <c r="B50" s="77"/>
      <c r="C50" s="77"/>
      <c r="D50" s="77"/>
      <c r="E50" s="77"/>
      <c r="F50" s="77"/>
      <c r="G50" s="77"/>
      <c r="H50" s="77"/>
      <c r="I50" s="77"/>
      <c r="J50" s="77"/>
      <c r="K50" s="77"/>
      <c r="L50" s="77"/>
      <c r="M50" s="77"/>
      <c r="N50" s="77"/>
      <c r="O50" s="77"/>
      <c r="P50" s="77"/>
      <c r="Q50" s="77"/>
    </row>
    <row r="51" spans="2:17">
      <c r="B51" s="77"/>
      <c r="C51" s="77"/>
      <c r="D51" s="77"/>
      <c r="E51" s="77"/>
      <c r="F51" s="77"/>
      <c r="G51" s="77"/>
      <c r="H51" s="77"/>
      <c r="I51" s="77"/>
      <c r="J51" s="77"/>
      <c r="K51" s="77"/>
      <c r="L51" s="77"/>
      <c r="M51" s="77"/>
      <c r="N51" s="77"/>
      <c r="O51" s="77"/>
      <c r="P51" s="77"/>
      <c r="Q51" s="77"/>
    </row>
    <row r="52" spans="2:17">
      <c r="B52" s="77"/>
      <c r="C52" s="77"/>
      <c r="D52" s="77"/>
      <c r="E52" s="77"/>
      <c r="F52" s="77"/>
      <c r="G52" s="77"/>
      <c r="H52" s="77"/>
      <c r="I52" s="77"/>
      <c r="J52" s="77"/>
      <c r="K52" s="77"/>
      <c r="L52" s="77"/>
      <c r="M52" s="77"/>
      <c r="N52" s="77"/>
      <c r="O52" s="77"/>
      <c r="P52" s="77"/>
      <c r="Q52" s="77"/>
    </row>
    <row r="53" spans="2:17">
      <c r="B53" s="77"/>
      <c r="C53" s="77"/>
      <c r="D53" s="77"/>
      <c r="E53" s="77"/>
      <c r="F53" s="77"/>
      <c r="G53" s="77"/>
      <c r="H53" s="77"/>
      <c r="I53" s="77"/>
      <c r="J53" s="77"/>
      <c r="K53" s="77"/>
      <c r="L53" s="77"/>
      <c r="M53" s="77"/>
      <c r="N53" s="77"/>
      <c r="O53" s="77"/>
      <c r="P53" s="77"/>
      <c r="Q53" s="77"/>
    </row>
    <row r="54" spans="2:17">
      <c r="B54" s="77"/>
      <c r="C54" s="77"/>
      <c r="D54" s="77"/>
      <c r="E54" s="77"/>
      <c r="F54" s="77"/>
      <c r="G54" s="77"/>
      <c r="H54" s="77"/>
      <c r="I54" s="77"/>
      <c r="J54" s="77"/>
      <c r="K54" s="77"/>
      <c r="L54" s="77"/>
      <c r="M54" s="77"/>
      <c r="N54" s="77"/>
      <c r="O54" s="77"/>
      <c r="P54" s="77"/>
      <c r="Q54" s="77"/>
    </row>
    <row r="55" spans="2:17">
      <c r="B55" s="77"/>
      <c r="C55" s="77"/>
      <c r="D55" s="77"/>
      <c r="E55" s="77"/>
      <c r="F55" s="77"/>
      <c r="G55" s="77"/>
      <c r="H55" s="77"/>
      <c r="I55" s="77"/>
      <c r="J55" s="77"/>
      <c r="K55" s="77"/>
      <c r="L55" s="77"/>
      <c r="M55" s="77"/>
      <c r="N55" s="77"/>
      <c r="O55" s="77"/>
      <c r="P55" s="77"/>
      <c r="Q55" s="77"/>
    </row>
    <row r="56" spans="2:17">
      <c r="B56" s="77"/>
      <c r="C56" s="77"/>
      <c r="D56" s="77"/>
      <c r="E56" s="77"/>
      <c r="F56" s="77"/>
      <c r="G56" s="77"/>
      <c r="H56" s="77"/>
      <c r="I56" s="77"/>
      <c r="J56" s="77"/>
      <c r="K56" s="77"/>
      <c r="L56" s="77"/>
      <c r="M56" s="77"/>
      <c r="N56" s="77"/>
      <c r="O56" s="77"/>
      <c r="P56" s="77"/>
      <c r="Q56" s="77"/>
    </row>
    <row r="57" spans="2:17">
      <c r="B57" s="77"/>
      <c r="C57" s="77"/>
      <c r="D57" s="77"/>
      <c r="E57" s="77"/>
      <c r="F57" s="77"/>
      <c r="G57" s="77"/>
      <c r="H57" s="77"/>
      <c r="I57" s="77"/>
      <c r="J57" s="77"/>
      <c r="K57" s="77"/>
      <c r="L57" s="77"/>
      <c r="M57" s="77"/>
      <c r="N57" s="77"/>
      <c r="O57" s="77"/>
      <c r="P57" s="77"/>
      <c r="Q57" s="77"/>
    </row>
    <row r="58" spans="2:17">
      <c r="B58" s="77"/>
      <c r="C58" s="77"/>
      <c r="D58" s="77"/>
      <c r="E58" s="77"/>
      <c r="F58" s="77"/>
      <c r="G58" s="77"/>
      <c r="H58" s="77"/>
      <c r="I58" s="77"/>
      <c r="J58" s="77"/>
      <c r="K58" s="77"/>
      <c r="L58" s="77"/>
      <c r="M58" s="77"/>
      <c r="N58" s="77"/>
      <c r="O58" s="77"/>
      <c r="P58" s="77"/>
      <c r="Q58" s="77"/>
    </row>
    <row r="59" spans="2:17">
      <c r="B59" s="77"/>
      <c r="C59" s="77"/>
      <c r="D59" s="77"/>
      <c r="E59" s="77"/>
      <c r="F59" s="77"/>
      <c r="G59" s="77"/>
      <c r="H59" s="77"/>
      <c r="I59" s="77"/>
      <c r="J59" s="77"/>
      <c r="K59" s="77"/>
      <c r="L59" s="77"/>
      <c r="M59" s="77"/>
      <c r="N59" s="77"/>
      <c r="O59" s="77"/>
      <c r="P59" s="77"/>
      <c r="Q59" s="77"/>
    </row>
    <row r="60" spans="2:17">
      <c r="B60" s="77"/>
      <c r="C60" s="77"/>
      <c r="D60" s="77"/>
      <c r="E60" s="77"/>
      <c r="F60" s="77"/>
      <c r="G60" s="77"/>
      <c r="H60" s="77"/>
      <c r="I60" s="77"/>
      <c r="J60" s="77"/>
      <c r="K60" s="77"/>
      <c r="L60" s="77"/>
      <c r="M60" s="77"/>
      <c r="N60" s="77"/>
      <c r="O60" s="77"/>
      <c r="P60" s="77"/>
      <c r="Q60" s="77"/>
    </row>
    <row r="61" spans="2:17">
      <c r="B61" s="77"/>
      <c r="C61" s="77"/>
      <c r="D61" s="77"/>
      <c r="E61" s="77"/>
      <c r="F61" s="77"/>
      <c r="G61" s="77"/>
      <c r="H61" s="77"/>
      <c r="I61" s="77"/>
      <c r="J61" s="77"/>
      <c r="K61" s="77"/>
      <c r="L61" s="77"/>
      <c r="M61" s="77"/>
      <c r="N61" s="77"/>
      <c r="O61" s="77"/>
      <c r="P61" s="77"/>
      <c r="Q61" s="77"/>
    </row>
    <row r="62" spans="2:17">
      <c r="B62" s="77"/>
      <c r="C62" s="77"/>
      <c r="D62" s="77"/>
      <c r="E62" s="77"/>
      <c r="F62" s="77"/>
      <c r="G62" s="77"/>
      <c r="H62" s="77"/>
      <c r="I62" s="77"/>
      <c r="J62" s="77"/>
      <c r="K62" s="77"/>
      <c r="L62" s="77"/>
      <c r="M62" s="77"/>
      <c r="N62" s="77"/>
      <c r="O62" s="77"/>
      <c r="P62" s="77"/>
      <c r="Q62" s="77"/>
    </row>
    <row r="63" spans="2:17">
      <c r="B63" s="77"/>
      <c r="C63" s="77"/>
      <c r="D63" s="77"/>
      <c r="E63" s="77"/>
      <c r="F63" s="77"/>
      <c r="G63" s="77"/>
      <c r="H63" s="77"/>
      <c r="I63" s="77"/>
      <c r="J63" s="77"/>
      <c r="K63" s="77"/>
      <c r="L63" s="77"/>
      <c r="M63" s="77"/>
      <c r="N63" s="77"/>
      <c r="O63" s="77"/>
      <c r="P63" s="77"/>
      <c r="Q63" s="77"/>
    </row>
    <row r="64" spans="2:17">
      <c r="B64" s="77"/>
      <c r="C64" s="77"/>
      <c r="D64" s="77"/>
      <c r="E64" s="77"/>
      <c r="F64" s="77"/>
      <c r="G64" s="77"/>
      <c r="H64" s="77"/>
      <c r="I64" s="77"/>
      <c r="J64" s="77"/>
      <c r="K64" s="77"/>
      <c r="L64" s="77"/>
      <c r="M64" s="77"/>
      <c r="N64" s="77"/>
      <c r="O64" s="77"/>
      <c r="P64" s="77"/>
      <c r="Q64" s="77"/>
    </row>
    <row r="65" spans="2:17">
      <c r="B65" s="77"/>
      <c r="C65" s="77"/>
      <c r="D65" s="77"/>
      <c r="E65" s="77"/>
      <c r="F65" s="77"/>
      <c r="G65" s="77"/>
      <c r="H65" s="77"/>
      <c r="I65" s="77"/>
      <c r="J65" s="77"/>
      <c r="K65" s="77"/>
      <c r="L65" s="77"/>
      <c r="M65" s="77"/>
      <c r="N65" s="77"/>
      <c r="O65" s="77"/>
      <c r="P65" s="77"/>
      <c r="Q65" s="77"/>
    </row>
    <row r="66" spans="2:17">
      <c r="B66" s="77"/>
      <c r="C66" s="77"/>
      <c r="D66" s="77"/>
      <c r="E66" s="77"/>
      <c r="F66" s="77"/>
      <c r="G66" s="77"/>
      <c r="H66" s="77"/>
      <c r="I66" s="77"/>
      <c r="J66" s="77"/>
      <c r="K66" s="77"/>
      <c r="L66" s="77"/>
      <c r="M66" s="77"/>
      <c r="N66" s="77"/>
      <c r="O66" s="77"/>
      <c r="P66" s="77"/>
      <c r="Q66" s="77"/>
    </row>
    <row r="67" spans="2:17">
      <c r="B67" s="77"/>
      <c r="C67" s="77"/>
      <c r="D67" s="77"/>
      <c r="E67" s="77"/>
      <c r="F67" s="77"/>
      <c r="G67" s="77"/>
      <c r="H67" s="77"/>
      <c r="I67" s="77"/>
      <c r="J67" s="77"/>
      <c r="K67" s="77"/>
      <c r="L67" s="77"/>
      <c r="M67" s="77"/>
      <c r="N67" s="77"/>
      <c r="O67" s="77"/>
      <c r="P67" s="77"/>
      <c r="Q67" s="77"/>
    </row>
    <row r="68" spans="2:17">
      <c r="B68" s="77"/>
      <c r="C68" s="77"/>
      <c r="D68" s="77"/>
      <c r="E68" s="77"/>
      <c r="F68" s="77"/>
      <c r="G68" s="77"/>
      <c r="H68" s="77"/>
      <c r="I68" s="77"/>
      <c r="J68" s="77"/>
      <c r="K68" s="77"/>
      <c r="L68" s="77"/>
      <c r="M68" s="77"/>
      <c r="N68" s="77"/>
      <c r="O68" s="77"/>
      <c r="P68" s="77"/>
      <c r="Q68" s="77"/>
    </row>
    <row r="69" spans="2:17">
      <c r="B69" s="77"/>
      <c r="C69" s="77"/>
      <c r="D69" s="77"/>
      <c r="E69" s="77"/>
      <c r="F69" s="77"/>
      <c r="G69" s="77"/>
      <c r="H69" s="77"/>
      <c r="I69" s="77"/>
      <c r="J69" s="77"/>
      <c r="K69" s="77"/>
      <c r="L69" s="77"/>
      <c r="M69" s="77"/>
      <c r="N69" s="77"/>
      <c r="O69" s="77"/>
      <c r="P69" s="77"/>
      <c r="Q69" s="77"/>
    </row>
    <row r="70" spans="2:17">
      <c r="B70" s="77"/>
      <c r="C70" s="77"/>
      <c r="D70" s="77"/>
      <c r="E70" s="77"/>
      <c r="F70" s="77"/>
      <c r="G70" s="77"/>
      <c r="H70" s="77"/>
      <c r="I70" s="77"/>
      <c r="J70" s="77"/>
      <c r="K70" s="77"/>
      <c r="L70" s="77"/>
      <c r="M70" s="77"/>
      <c r="N70" s="77"/>
      <c r="O70" s="77"/>
      <c r="P70" s="77"/>
      <c r="Q70" s="77"/>
    </row>
    <row r="71" spans="2:17">
      <c r="B71" s="77"/>
      <c r="C71" s="77"/>
      <c r="D71" s="77"/>
      <c r="E71" s="77"/>
      <c r="F71" s="77"/>
      <c r="G71" s="77"/>
      <c r="H71" s="77"/>
      <c r="I71" s="77"/>
      <c r="J71" s="77"/>
      <c r="K71" s="77"/>
      <c r="L71" s="77"/>
      <c r="M71" s="77"/>
      <c r="N71" s="77"/>
      <c r="O71" s="77"/>
      <c r="P71" s="77"/>
      <c r="Q71" s="77"/>
    </row>
    <row r="72" spans="2:17">
      <c r="B72" s="77"/>
      <c r="C72" s="77"/>
      <c r="D72" s="77"/>
      <c r="E72" s="77"/>
      <c r="F72" s="77"/>
      <c r="G72" s="77"/>
      <c r="H72" s="77"/>
      <c r="I72" s="77"/>
      <c r="J72" s="77"/>
      <c r="K72" s="77"/>
      <c r="L72" s="77"/>
      <c r="M72" s="77"/>
      <c r="N72" s="77"/>
      <c r="O72" s="77"/>
      <c r="P72" s="77"/>
      <c r="Q72" s="77"/>
    </row>
    <row r="73" spans="2:17">
      <c r="B73" s="77"/>
      <c r="C73" s="77"/>
      <c r="D73" s="77"/>
      <c r="E73" s="77"/>
      <c r="F73" s="77"/>
      <c r="G73" s="77"/>
      <c r="H73" s="77"/>
      <c r="I73" s="77"/>
      <c r="J73" s="77"/>
      <c r="K73" s="77"/>
      <c r="L73" s="77"/>
      <c r="M73" s="77"/>
      <c r="N73" s="77"/>
      <c r="O73" s="77"/>
      <c r="P73" s="77"/>
      <c r="Q73" s="77"/>
    </row>
    <row r="74" spans="2:17">
      <c r="B74" s="77"/>
      <c r="C74" s="77"/>
      <c r="D74" s="77"/>
      <c r="E74" s="77"/>
      <c r="F74" s="77"/>
      <c r="G74" s="77"/>
      <c r="H74" s="77"/>
      <c r="I74" s="77"/>
      <c r="J74" s="77"/>
      <c r="K74" s="77"/>
      <c r="L74" s="77"/>
      <c r="M74" s="77"/>
      <c r="N74" s="77"/>
      <c r="O74" s="77"/>
      <c r="P74" s="77"/>
      <c r="Q74" s="77"/>
    </row>
    <row r="75" spans="2:17">
      <c r="B75" s="77"/>
      <c r="C75" s="77"/>
      <c r="D75" s="77"/>
      <c r="E75" s="77"/>
      <c r="F75" s="77"/>
      <c r="G75" s="77"/>
      <c r="H75" s="77"/>
      <c r="I75" s="77"/>
      <c r="J75" s="77"/>
      <c r="K75" s="77"/>
      <c r="L75" s="77"/>
      <c r="M75" s="77"/>
      <c r="N75" s="77"/>
      <c r="O75" s="77"/>
      <c r="P75" s="77"/>
      <c r="Q75" s="77"/>
    </row>
    <row r="76" spans="2:17">
      <c r="B76" s="77"/>
      <c r="C76" s="77"/>
      <c r="D76" s="77"/>
      <c r="E76" s="77"/>
      <c r="F76" s="77"/>
      <c r="G76" s="77"/>
      <c r="H76" s="77"/>
      <c r="I76" s="77"/>
      <c r="J76" s="77"/>
      <c r="K76" s="77"/>
      <c r="L76" s="77"/>
      <c r="M76" s="77"/>
      <c r="N76" s="77"/>
      <c r="O76" s="77"/>
      <c r="P76" s="77"/>
      <c r="Q76" s="77"/>
    </row>
    <row r="77" spans="2:17">
      <c r="B77" s="77"/>
      <c r="C77" s="77"/>
      <c r="D77" s="77"/>
      <c r="E77" s="77"/>
      <c r="F77" s="77"/>
      <c r="G77" s="77"/>
      <c r="H77" s="77"/>
      <c r="I77" s="77"/>
      <c r="J77" s="77"/>
      <c r="K77" s="77"/>
      <c r="L77" s="77"/>
      <c r="M77" s="77"/>
      <c r="N77" s="77"/>
      <c r="O77" s="77"/>
      <c r="P77" s="77"/>
      <c r="Q77" s="77"/>
    </row>
    <row r="78" spans="2:17">
      <c r="B78" s="77"/>
      <c r="C78" s="77"/>
      <c r="D78" s="77"/>
      <c r="E78" s="77"/>
      <c r="F78" s="77"/>
      <c r="G78" s="77"/>
      <c r="H78" s="77"/>
      <c r="I78" s="77"/>
      <c r="J78" s="77"/>
      <c r="K78" s="77"/>
      <c r="L78" s="77"/>
      <c r="M78" s="77"/>
      <c r="N78" s="77"/>
      <c r="O78" s="77"/>
      <c r="P78" s="77"/>
      <c r="Q78" s="77"/>
    </row>
    <row r="79" spans="2:17">
      <c r="B79" s="77"/>
      <c r="C79" s="77"/>
      <c r="D79" s="77"/>
      <c r="E79" s="77"/>
      <c r="F79" s="77"/>
      <c r="G79" s="77"/>
      <c r="H79" s="77"/>
      <c r="I79" s="77"/>
      <c r="J79" s="77"/>
      <c r="K79" s="77"/>
      <c r="L79" s="77"/>
      <c r="M79" s="77"/>
      <c r="N79" s="77"/>
      <c r="O79" s="77"/>
      <c r="P79" s="77"/>
      <c r="Q79" s="77"/>
    </row>
    <row r="80" spans="2:17">
      <c r="B80" s="77"/>
      <c r="C80" s="77"/>
      <c r="D80" s="77"/>
      <c r="E80" s="77"/>
      <c r="F80" s="77"/>
      <c r="G80" s="77"/>
      <c r="H80" s="77"/>
      <c r="I80" s="77"/>
      <c r="J80" s="77"/>
      <c r="K80" s="77"/>
      <c r="L80" s="77"/>
      <c r="M80" s="77"/>
      <c r="N80" s="77"/>
      <c r="O80" s="77"/>
      <c r="P80" s="77"/>
      <c r="Q80" s="77"/>
    </row>
    <row r="81" spans="2:17">
      <c r="B81" s="77"/>
      <c r="C81" s="77"/>
      <c r="D81" s="77"/>
      <c r="E81" s="77"/>
      <c r="F81" s="77"/>
      <c r="G81" s="77"/>
      <c r="H81" s="77"/>
      <c r="I81" s="77"/>
      <c r="J81" s="77"/>
      <c r="K81" s="77"/>
      <c r="L81" s="77"/>
      <c r="M81" s="77"/>
      <c r="N81" s="77"/>
      <c r="O81" s="77"/>
      <c r="P81" s="77"/>
      <c r="Q81" s="77"/>
    </row>
    <row r="82" spans="2:17">
      <c r="B82" s="77"/>
      <c r="C82" s="77"/>
      <c r="D82" s="77"/>
      <c r="E82" s="77"/>
      <c r="F82" s="77"/>
      <c r="G82" s="77"/>
      <c r="H82" s="77"/>
      <c r="I82" s="77"/>
      <c r="J82" s="77"/>
      <c r="K82" s="77"/>
      <c r="L82" s="77"/>
      <c r="M82" s="77"/>
      <c r="N82" s="77"/>
      <c r="O82" s="77"/>
      <c r="P82" s="77"/>
      <c r="Q82" s="77"/>
    </row>
    <row r="83" spans="2:17">
      <c r="B83" s="77"/>
      <c r="C83" s="77"/>
      <c r="D83" s="77"/>
      <c r="E83" s="77"/>
      <c r="F83" s="77"/>
      <c r="G83" s="77"/>
      <c r="H83" s="77"/>
      <c r="I83" s="77"/>
      <c r="J83" s="77"/>
      <c r="K83" s="77"/>
      <c r="L83" s="77"/>
      <c r="M83" s="77"/>
      <c r="N83" s="77"/>
      <c r="O83" s="77"/>
      <c r="P83" s="77"/>
      <c r="Q83" s="77"/>
    </row>
    <row r="84" spans="2:17">
      <c r="B84" s="77"/>
      <c r="C84" s="77"/>
      <c r="D84" s="77"/>
      <c r="E84" s="77"/>
      <c r="F84" s="77"/>
      <c r="G84" s="77"/>
      <c r="H84" s="77"/>
      <c r="I84" s="77"/>
      <c r="J84" s="77"/>
      <c r="K84" s="77"/>
      <c r="L84" s="77"/>
      <c r="M84" s="77"/>
      <c r="N84" s="77"/>
      <c r="O84" s="77"/>
      <c r="P84" s="77"/>
      <c r="Q84" s="77"/>
    </row>
    <row r="85" spans="2:17">
      <c r="B85" s="77"/>
      <c r="C85" s="77"/>
      <c r="D85" s="77"/>
      <c r="E85" s="77"/>
      <c r="F85" s="77"/>
      <c r="G85" s="77"/>
      <c r="H85" s="77"/>
      <c r="I85" s="77"/>
      <c r="J85" s="77"/>
      <c r="K85" s="77"/>
      <c r="L85" s="77"/>
      <c r="M85" s="77"/>
      <c r="N85" s="77"/>
      <c r="O85" s="77"/>
      <c r="P85" s="77"/>
      <c r="Q85" s="77"/>
    </row>
    <row r="86" spans="2:17">
      <c r="B86" s="77"/>
      <c r="C86" s="77"/>
      <c r="D86" s="77"/>
      <c r="E86" s="77"/>
      <c r="F86" s="77"/>
      <c r="G86" s="77"/>
      <c r="H86" s="77"/>
      <c r="I86" s="77"/>
      <c r="J86" s="77"/>
      <c r="K86" s="77"/>
      <c r="L86" s="77"/>
      <c r="M86" s="77"/>
      <c r="N86" s="77"/>
      <c r="O86" s="77"/>
      <c r="P86" s="77"/>
      <c r="Q86" s="77"/>
    </row>
    <row r="87" spans="2:17">
      <c r="B87" s="77"/>
      <c r="C87" s="77"/>
      <c r="D87" s="77"/>
      <c r="E87" s="77"/>
      <c r="F87" s="77"/>
      <c r="G87" s="77"/>
      <c r="H87" s="77"/>
      <c r="I87" s="77"/>
      <c r="J87" s="77"/>
      <c r="K87" s="77"/>
      <c r="L87" s="77"/>
      <c r="M87" s="77"/>
      <c r="N87" s="77"/>
      <c r="O87" s="77"/>
      <c r="P87" s="77"/>
      <c r="Q87" s="77"/>
    </row>
    <row r="88" spans="2:17">
      <c r="B88" s="77"/>
      <c r="C88" s="77"/>
      <c r="D88" s="77"/>
      <c r="E88" s="77"/>
      <c r="F88" s="77"/>
      <c r="G88" s="77"/>
      <c r="H88" s="77"/>
      <c r="I88" s="77"/>
      <c r="J88" s="77"/>
      <c r="K88" s="77"/>
      <c r="L88" s="77"/>
      <c r="M88" s="77"/>
      <c r="N88" s="77"/>
      <c r="O88" s="77"/>
      <c r="P88" s="77"/>
      <c r="Q88" s="77"/>
    </row>
    <row r="89" spans="2:17">
      <c r="B89" s="77"/>
      <c r="C89" s="77"/>
      <c r="D89" s="77"/>
      <c r="E89" s="77"/>
      <c r="F89" s="77"/>
      <c r="G89" s="77"/>
      <c r="H89" s="77"/>
      <c r="I89" s="77"/>
      <c r="J89" s="77"/>
      <c r="K89" s="77"/>
      <c r="L89" s="77"/>
      <c r="M89" s="77"/>
      <c r="N89" s="77"/>
      <c r="O89" s="77"/>
      <c r="P89" s="77"/>
      <c r="Q89" s="77"/>
    </row>
    <row r="90" spans="2:17">
      <c r="B90" s="77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</row>
    <row r="91" spans="2:17">
      <c r="B91" s="77"/>
      <c r="C91" s="77"/>
      <c r="D91" s="77"/>
      <c r="E91" s="77"/>
      <c r="F91" s="77"/>
      <c r="G91" s="77"/>
      <c r="H91" s="77"/>
      <c r="I91" s="77"/>
      <c r="J91" s="77"/>
      <c r="K91" s="77"/>
      <c r="L91" s="77"/>
      <c r="M91" s="77"/>
      <c r="N91" s="77"/>
      <c r="O91" s="77"/>
      <c r="P91" s="77"/>
      <c r="Q91" s="77"/>
    </row>
    <row r="92" spans="2:17">
      <c r="B92" s="77"/>
      <c r="C92" s="77"/>
      <c r="D92" s="77"/>
      <c r="E92" s="77"/>
      <c r="F92" s="77"/>
      <c r="G92" s="77"/>
      <c r="H92" s="77"/>
      <c r="I92" s="77"/>
      <c r="J92" s="77"/>
      <c r="K92" s="77"/>
      <c r="L92" s="77"/>
      <c r="M92" s="77"/>
      <c r="N92" s="77"/>
      <c r="O92" s="77"/>
      <c r="P92" s="77"/>
      <c r="Q92" s="77"/>
    </row>
    <row r="93" spans="2:17">
      <c r="B93" s="77"/>
      <c r="C93" s="77"/>
      <c r="D93" s="77"/>
      <c r="E93" s="77"/>
      <c r="F93" s="77"/>
      <c r="G93" s="77"/>
      <c r="H93" s="77"/>
      <c r="I93" s="77"/>
      <c r="J93" s="77"/>
      <c r="K93" s="77"/>
      <c r="L93" s="77"/>
      <c r="M93" s="77"/>
      <c r="N93" s="77"/>
      <c r="O93" s="77"/>
      <c r="P93" s="77"/>
      <c r="Q93" s="77"/>
    </row>
    <row r="94" spans="2:17">
      <c r="B94" s="77"/>
      <c r="C94" s="77"/>
      <c r="D94" s="77"/>
      <c r="E94" s="77"/>
      <c r="F94" s="77"/>
      <c r="G94" s="77"/>
      <c r="H94" s="77"/>
      <c r="I94" s="77"/>
      <c r="J94" s="77"/>
      <c r="K94" s="77"/>
      <c r="L94" s="77"/>
      <c r="M94" s="77"/>
      <c r="N94" s="77"/>
      <c r="O94" s="77"/>
      <c r="P94" s="77"/>
      <c r="Q94" s="77"/>
    </row>
    <row r="95" spans="2:17">
      <c r="B95" s="77"/>
      <c r="C95" s="77"/>
      <c r="D95" s="77"/>
      <c r="E95" s="77"/>
      <c r="F95" s="77"/>
      <c r="G95" s="77"/>
      <c r="H95" s="77"/>
      <c r="I95" s="77"/>
      <c r="J95" s="77"/>
      <c r="K95" s="77"/>
      <c r="L95" s="77"/>
      <c r="M95" s="77"/>
      <c r="N95" s="77"/>
      <c r="O95" s="77"/>
      <c r="P95" s="77"/>
      <c r="Q95" s="77"/>
    </row>
    <row r="96" spans="2:17">
      <c r="B96" s="77"/>
      <c r="C96" s="77"/>
      <c r="D96" s="77"/>
      <c r="E96" s="77"/>
      <c r="F96" s="77"/>
      <c r="G96" s="77"/>
      <c r="H96" s="77"/>
      <c r="I96" s="77"/>
      <c r="J96" s="77"/>
      <c r="K96" s="77"/>
      <c r="L96" s="77"/>
      <c r="M96" s="77"/>
      <c r="N96" s="77"/>
      <c r="O96" s="77"/>
      <c r="P96" s="77"/>
      <c r="Q96" s="77"/>
    </row>
    <row r="97" spans="2:17">
      <c r="B97" s="77"/>
      <c r="C97" s="77"/>
      <c r="D97" s="77"/>
      <c r="E97" s="77"/>
      <c r="F97" s="77"/>
      <c r="G97" s="77"/>
      <c r="H97" s="77"/>
      <c r="I97" s="77"/>
      <c r="J97" s="77"/>
      <c r="K97" s="77"/>
      <c r="L97" s="77"/>
      <c r="M97" s="77"/>
      <c r="N97" s="77"/>
      <c r="O97" s="77"/>
      <c r="P97" s="77"/>
      <c r="Q97" s="77"/>
    </row>
    <row r="98" spans="2:17">
      <c r="B98" s="77"/>
      <c r="C98" s="77"/>
      <c r="D98" s="77"/>
      <c r="E98" s="77"/>
      <c r="F98" s="77"/>
      <c r="G98" s="77"/>
      <c r="H98" s="77"/>
      <c r="I98" s="77"/>
      <c r="J98" s="77"/>
      <c r="K98" s="77"/>
      <c r="L98" s="77"/>
      <c r="M98" s="77"/>
      <c r="N98" s="77"/>
      <c r="O98" s="77"/>
      <c r="P98" s="77"/>
      <c r="Q98" s="77"/>
    </row>
    <row r="99" spans="2:17">
      <c r="B99" s="77"/>
      <c r="C99" s="77"/>
      <c r="D99" s="77"/>
      <c r="E99" s="77"/>
      <c r="F99" s="77"/>
      <c r="G99" s="77"/>
      <c r="H99" s="77"/>
      <c r="I99" s="77"/>
      <c r="J99" s="77"/>
      <c r="K99" s="77"/>
      <c r="L99" s="77"/>
      <c r="M99" s="77"/>
      <c r="N99" s="77"/>
      <c r="O99" s="77"/>
      <c r="P99" s="77"/>
      <c r="Q99" s="77"/>
    </row>
    <row r="100" spans="2:17">
      <c r="B100" s="77"/>
      <c r="C100" s="77"/>
      <c r="D100" s="77"/>
      <c r="E100" s="77"/>
      <c r="F100" s="77"/>
      <c r="G100" s="77"/>
      <c r="H100" s="77"/>
      <c r="I100" s="77"/>
      <c r="J100" s="77"/>
      <c r="K100" s="77"/>
      <c r="L100" s="77"/>
      <c r="M100" s="77"/>
      <c r="N100" s="77"/>
      <c r="O100" s="77"/>
      <c r="P100" s="77"/>
      <c r="Q100" s="77"/>
    </row>
    <row r="101" spans="2:17">
      <c r="B101" s="77"/>
      <c r="C101" s="77"/>
      <c r="D101" s="77"/>
      <c r="E101" s="77"/>
      <c r="F101" s="77"/>
      <c r="G101" s="77"/>
      <c r="H101" s="77"/>
      <c r="I101" s="77"/>
      <c r="J101" s="77"/>
      <c r="K101" s="77"/>
      <c r="L101" s="77"/>
      <c r="M101" s="77"/>
      <c r="N101" s="77"/>
      <c r="O101" s="77"/>
      <c r="P101" s="77"/>
      <c r="Q101" s="77"/>
    </row>
    <row r="102" spans="2:17">
      <c r="B102" s="77"/>
      <c r="C102" s="77"/>
      <c r="D102" s="77"/>
      <c r="E102" s="77"/>
      <c r="F102" s="77"/>
      <c r="G102" s="77"/>
      <c r="H102" s="77"/>
      <c r="I102" s="77"/>
      <c r="J102" s="77"/>
      <c r="K102" s="77"/>
      <c r="L102" s="77"/>
      <c r="M102" s="77"/>
      <c r="N102" s="77"/>
      <c r="O102" s="77"/>
      <c r="P102" s="77"/>
      <c r="Q102" s="77"/>
    </row>
    <row r="103" spans="2:17">
      <c r="B103" s="77"/>
      <c r="C103" s="77"/>
      <c r="D103" s="77"/>
      <c r="E103" s="77"/>
      <c r="F103" s="77"/>
      <c r="G103" s="77"/>
      <c r="H103" s="77"/>
      <c r="I103" s="77"/>
      <c r="J103" s="77"/>
      <c r="K103" s="77"/>
      <c r="L103" s="77"/>
      <c r="M103" s="77"/>
      <c r="N103" s="77"/>
      <c r="O103" s="77"/>
      <c r="P103" s="77"/>
      <c r="Q103" s="77"/>
    </row>
    <row r="104" spans="2:17">
      <c r="B104" s="77"/>
      <c r="C104" s="77"/>
      <c r="D104" s="77"/>
      <c r="E104" s="77"/>
      <c r="F104" s="77"/>
      <c r="G104" s="77"/>
      <c r="H104" s="77"/>
      <c r="I104" s="77"/>
      <c r="J104" s="77"/>
      <c r="K104" s="77"/>
      <c r="L104" s="77"/>
      <c r="M104" s="77"/>
      <c r="N104" s="77"/>
      <c r="O104" s="77"/>
      <c r="P104" s="77"/>
      <c r="Q104" s="77"/>
    </row>
    <row r="105" spans="2:17">
      <c r="B105" s="77"/>
      <c r="C105" s="77"/>
      <c r="D105" s="77"/>
      <c r="E105" s="77"/>
      <c r="F105" s="77"/>
      <c r="G105" s="77"/>
      <c r="H105" s="77"/>
      <c r="I105" s="77"/>
      <c r="J105" s="77"/>
      <c r="K105" s="77"/>
      <c r="L105" s="77"/>
      <c r="M105" s="77"/>
      <c r="N105" s="77"/>
      <c r="O105" s="77"/>
      <c r="P105" s="77"/>
      <c r="Q105" s="77"/>
    </row>
    <row r="106" spans="2:17">
      <c r="B106" s="77"/>
      <c r="C106" s="77"/>
      <c r="D106" s="77"/>
      <c r="E106" s="77"/>
      <c r="F106" s="77"/>
      <c r="G106" s="77"/>
      <c r="H106" s="77"/>
      <c r="I106" s="77"/>
      <c r="J106" s="77"/>
      <c r="K106" s="77"/>
      <c r="L106" s="77"/>
      <c r="M106" s="77"/>
      <c r="N106" s="77"/>
      <c r="O106" s="77"/>
      <c r="P106" s="77"/>
      <c r="Q106" s="77"/>
    </row>
    <row r="107" spans="2:17">
      <c r="B107" s="77"/>
      <c r="C107" s="77"/>
      <c r="D107" s="77"/>
      <c r="E107" s="77"/>
      <c r="F107" s="77"/>
      <c r="G107" s="77"/>
      <c r="H107" s="77"/>
      <c r="I107" s="77"/>
      <c r="J107" s="77"/>
      <c r="K107" s="77"/>
      <c r="L107" s="77"/>
      <c r="M107" s="77"/>
      <c r="N107" s="77"/>
      <c r="O107" s="77"/>
      <c r="P107" s="77"/>
      <c r="Q107" s="77"/>
    </row>
    <row r="108" spans="2:17">
      <c r="B108" s="77"/>
      <c r="C108" s="77"/>
      <c r="D108" s="77"/>
      <c r="E108" s="77"/>
      <c r="F108" s="77"/>
      <c r="G108" s="77"/>
      <c r="H108" s="77"/>
      <c r="I108" s="77"/>
      <c r="J108" s="77"/>
      <c r="K108" s="77"/>
      <c r="L108" s="77"/>
      <c r="M108" s="77"/>
      <c r="N108" s="77"/>
      <c r="O108" s="77"/>
      <c r="P108" s="77"/>
      <c r="Q108" s="77"/>
    </row>
    <row r="109" spans="2:17">
      <c r="B109" s="77"/>
      <c r="C109" s="77"/>
      <c r="D109" s="77"/>
      <c r="E109" s="77"/>
      <c r="F109" s="77"/>
      <c r="G109" s="77"/>
      <c r="H109" s="77"/>
      <c r="I109" s="77"/>
      <c r="J109" s="77"/>
      <c r="K109" s="77"/>
      <c r="L109" s="77"/>
      <c r="M109" s="77"/>
      <c r="N109" s="77"/>
      <c r="O109" s="77"/>
      <c r="P109" s="77"/>
      <c r="Q109" s="77"/>
    </row>
    <row r="110" spans="2:17">
      <c r="B110" s="77"/>
      <c r="C110" s="77"/>
      <c r="D110" s="77"/>
      <c r="E110" s="77"/>
      <c r="F110" s="77"/>
      <c r="G110" s="77"/>
      <c r="H110" s="77"/>
      <c r="I110" s="77"/>
      <c r="J110" s="77"/>
      <c r="K110" s="77"/>
      <c r="L110" s="77"/>
      <c r="M110" s="77"/>
      <c r="N110" s="77"/>
      <c r="O110" s="77"/>
      <c r="P110" s="77"/>
      <c r="Q110" s="77"/>
    </row>
    <row r="111" spans="2:17">
      <c r="D111" s="1"/>
    </row>
    <row r="112" spans="2:17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sheetProtection sheet="1" objects="1" scenarios="1"/>
  <mergeCells count="2">
    <mergeCell ref="B6:Q6"/>
    <mergeCell ref="B7:Q7"/>
  </mergeCells>
  <phoneticPr fontId="5" type="noConversion"/>
  <conditionalFormatting sqref="B16:B110">
    <cfRule type="cellIs" dxfId="138" priority="1" operator="equal">
      <formula>"NR3"</formula>
    </cfRule>
  </conditionalFormatting>
  <dataValidations count="1">
    <dataValidation allowBlank="1" showInputMessage="1" showErrorMessage="1" sqref="C5:C1048576 A1:B1048576 D1:XFD35 D40:XFD1048576 D36:AF39 AH36:XFD39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B1:AH125"/>
  <sheetViews>
    <sheetView rightToLeft="1" workbookViewId="0">
      <selection activeCell="E15" sqref="E15"/>
    </sheetView>
  </sheetViews>
  <sheetFormatPr defaultColWidth="9.140625" defaultRowHeight="18"/>
  <cols>
    <col min="1" max="1" width="6.28515625" style="1" customWidth="1"/>
    <col min="2" max="2" width="41.5703125" style="2" bestFit="1" customWidth="1"/>
    <col min="3" max="3" width="41.85546875" style="2" bestFit="1" customWidth="1"/>
    <col min="4" max="4" width="10.140625" style="2" bestFit="1" customWidth="1"/>
    <col min="5" max="5" width="12.7109375" style="2" bestFit="1" customWidth="1"/>
    <col min="6" max="6" width="6.5703125" style="1" bestFit="1" customWidth="1"/>
    <col min="7" max="7" width="11.28515625" style="1" bestFit="1" customWidth="1"/>
    <col min="8" max="8" width="7.85546875" style="1" bestFit="1" customWidth="1"/>
    <col min="9" max="9" width="6.140625" style="1" bestFit="1" customWidth="1"/>
    <col min="10" max="10" width="12" style="1" bestFit="1" customWidth="1"/>
    <col min="11" max="11" width="6.85546875" style="1" bestFit="1" customWidth="1"/>
    <col min="12" max="12" width="10.85546875" style="1" bestFit="1" customWidth="1"/>
    <col min="13" max="13" width="11.28515625" style="1" bestFit="1" customWidth="1"/>
    <col min="14" max="14" width="7.28515625" style="1" bestFit="1" customWidth="1"/>
    <col min="15" max="15" width="9" style="1" bestFit="1" customWidth="1"/>
    <col min="16" max="16" width="9.140625" style="1" bestFit="1" customWidth="1"/>
    <col min="17" max="17" width="10.42578125" style="1" bestFit="1" customWidth="1"/>
    <col min="18" max="21" width="5.7109375" style="1" customWidth="1"/>
    <col min="22" max="16384" width="9.140625" style="1"/>
  </cols>
  <sheetData>
    <row r="1" spans="2:34">
      <c r="B1" s="56" t="s">
        <v>182</v>
      </c>
      <c r="C1" s="76" t="s" vm="1">
        <v>250</v>
      </c>
    </row>
    <row r="2" spans="2:34">
      <c r="B2" s="56" t="s">
        <v>181</v>
      </c>
      <c r="C2" s="76" t="s">
        <v>251</v>
      </c>
    </row>
    <row r="3" spans="2:34">
      <c r="B3" s="56" t="s">
        <v>183</v>
      </c>
      <c r="C3" s="76" t="s">
        <v>252</v>
      </c>
    </row>
    <row r="4" spans="2:34">
      <c r="B4" s="56" t="s">
        <v>184</v>
      </c>
      <c r="C4" s="76">
        <v>8602</v>
      </c>
    </row>
    <row r="6" spans="2:34" ht="26.25" customHeight="1">
      <c r="B6" s="184" t="s">
        <v>214</v>
      </c>
      <c r="C6" s="185"/>
      <c r="D6" s="185"/>
      <c r="E6" s="185"/>
      <c r="F6" s="185"/>
      <c r="G6" s="185"/>
      <c r="H6" s="185"/>
      <c r="I6" s="185"/>
      <c r="J6" s="185"/>
      <c r="K6" s="185"/>
      <c r="L6" s="185"/>
      <c r="M6" s="185"/>
      <c r="N6" s="185"/>
      <c r="O6" s="185"/>
      <c r="P6" s="185"/>
      <c r="Q6" s="186"/>
    </row>
    <row r="7" spans="2:34" s="3" customFormat="1" ht="63">
      <c r="B7" s="22" t="s">
        <v>119</v>
      </c>
      <c r="C7" s="30" t="s">
        <v>226</v>
      </c>
      <c r="D7" s="30" t="s">
        <v>46</v>
      </c>
      <c r="E7" s="30" t="s">
        <v>120</v>
      </c>
      <c r="F7" s="30" t="s">
        <v>15</v>
      </c>
      <c r="G7" s="30" t="s">
        <v>105</v>
      </c>
      <c r="H7" s="30" t="s">
        <v>65</v>
      </c>
      <c r="I7" s="30" t="s">
        <v>18</v>
      </c>
      <c r="J7" s="30" t="s">
        <v>104</v>
      </c>
      <c r="K7" s="13" t="s">
        <v>35</v>
      </c>
      <c r="L7" s="70" t="s">
        <v>19</v>
      </c>
      <c r="M7" s="30" t="s">
        <v>236</v>
      </c>
      <c r="N7" s="30" t="s">
        <v>235</v>
      </c>
      <c r="O7" s="30" t="s">
        <v>113</v>
      </c>
      <c r="P7" s="30" t="s">
        <v>185</v>
      </c>
      <c r="Q7" s="31" t="s">
        <v>187</v>
      </c>
      <c r="AG7" s="3" t="s">
        <v>165</v>
      </c>
      <c r="AH7" s="3" t="s">
        <v>167</v>
      </c>
    </row>
    <row r="8" spans="2:34" s="3" customFormat="1" ht="24" customHeight="1">
      <c r="B8" s="15"/>
      <c r="C8" s="69"/>
      <c r="D8" s="16"/>
      <c r="E8" s="16"/>
      <c r="F8" s="16"/>
      <c r="G8" s="16" t="s">
        <v>22</v>
      </c>
      <c r="H8" s="16"/>
      <c r="I8" s="16" t="s">
        <v>21</v>
      </c>
      <c r="J8" s="16"/>
      <c r="K8" s="16" t="s">
        <v>20</v>
      </c>
      <c r="L8" s="16" t="s">
        <v>20</v>
      </c>
      <c r="M8" s="16" t="s">
        <v>245</v>
      </c>
      <c r="N8" s="16"/>
      <c r="O8" s="16" t="s">
        <v>239</v>
      </c>
      <c r="P8" s="32" t="s">
        <v>20</v>
      </c>
      <c r="Q8" s="17" t="s">
        <v>20</v>
      </c>
      <c r="AG8" s="3" t="s">
        <v>163</v>
      </c>
      <c r="AH8" s="3" t="s">
        <v>166</v>
      </c>
    </row>
    <row r="9" spans="2:34" s="4" customFormat="1" ht="18" customHeight="1">
      <c r="B9" s="18"/>
      <c r="C9" s="13" t="s">
        <v>1</v>
      </c>
      <c r="D9" s="13" t="s">
        <v>2</v>
      </c>
      <c r="E9" s="13" t="s">
        <v>3</v>
      </c>
      <c r="F9" s="13" t="s">
        <v>4</v>
      </c>
      <c r="G9" s="19" t="s">
        <v>5</v>
      </c>
      <c r="H9" s="19" t="s">
        <v>6</v>
      </c>
      <c r="I9" s="19" t="s">
        <v>7</v>
      </c>
      <c r="J9" s="19" t="s">
        <v>8</v>
      </c>
      <c r="K9" s="19" t="s">
        <v>9</v>
      </c>
      <c r="L9" s="19" t="s">
        <v>10</v>
      </c>
      <c r="M9" s="20" t="s">
        <v>11</v>
      </c>
      <c r="N9" s="20" t="s">
        <v>12</v>
      </c>
      <c r="O9" s="20" t="s">
        <v>13</v>
      </c>
      <c r="P9" s="20" t="s">
        <v>14</v>
      </c>
      <c r="Q9" s="20" t="s">
        <v>116</v>
      </c>
      <c r="AG9" s="4" t="s">
        <v>164</v>
      </c>
      <c r="AH9" s="4" t="s">
        <v>168</v>
      </c>
    </row>
    <row r="10" spans="2:34" s="130" customFormat="1" ht="18" customHeight="1">
      <c r="B10" s="93" t="s">
        <v>40</v>
      </c>
      <c r="C10" s="94"/>
      <c r="D10" s="94"/>
      <c r="E10" s="94"/>
      <c r="F10" s="94"/>
      <c r="G10" s="94"/>
      <c r="H10" s="94"/>
      <c r="I10" s="96">
        <v>5.4675522896091699</v>
      </c>
      <c r="J10" s="94"/>
      <c r="K10" s="94"/>
      <c r="L10" s="97">
        <v>4.7875549109253256E-2</v>
      </c>
      <c r="M10" s="96"/>
      <c r="N10" s="98"/>
      <c r="O10" s="96">
        <v>1904.1579499999998</v>
      </c>
      <c r="P10" s="99">
        <v>1</v>
      </c>
      <c r="Q10" s="99">
        <f>O10/'סכום נכסי הקרן'!$C$42</f>
        <v>2.2211606146997936E-2</v>
      </c>
      <c r="AG10" s="127" t="s">
        <v>28</v>
      </c>
      <c r="AH10" s="130" t="s">
        <v>169</v>
      </c>
    </row>
    <row r="11" spans="2:34" s="127" customFormat="1" ht="21.75" customHeight="1">
      <c r="B11" s="79" t="s">
        <v>38</v>
      </c>
      <c r="C11" s="80"/>
      <c r="D11" s="80"/>
      <c r="E11" s="80"/>
      <c r="F11" s="80"/>
      <c r="G11" s="80"/>
      <c r="H11" s="80"/>
      <c r="I11" s="86">
        <v>5.4925607881524661</v>
      </c>
      <c r="J11" s="80"/>
      <c r="K11" s="80"/>
      <c r="L11" s="100">
        <v>4.7840391654308582E-2</v>
      </c>
      <c r="M11" s="86"/>
      <c r="N11" s="88"/>
      <c r="O11" s="86">
        <v>1843.9061799999997</v>
      </c>
      <c r="P11" s="87">
        <v>0.9683577877559999</v>
      </c>
      <c r="Q11" s="87">
        <f>O11/'סכום נכסי הקרן'!$C$42</f>
        <v>2.1508781791014491E-2</v>
      </c>
      <c r="AH11" s="127" t="s">
        <v>175</v>
      </c>
    </row>
    <row r="12" spans="2:34" s="127" customFormat="1">
      <c r="B12" s="95" t="s">
        <v>37</v>
      </c>
      <c r="C12" s="80"/>
      <c r="D12" s="80"/>
      <c r="E12" s="80"/>
      <c r="F12" s="80"/>
      <c r="G12" s="80"/>
      <c r="H12" s="80"/>
      <c r="I12" s="86">
        <v>5.5624838510100627</v>
      </c>
      <c r="J12" s="80"/>
      <c r="K12" s="80"/>
      <c r="L12" s="100">
        <v>4.8313351553415942E-2</v>
      </c>
      <c r="M12" s="86"/>
      <c r="N12" s="88"/>
      <c r="O12" s="86">
        <v>1814.6459999999993</v>
      </c>
      <c r="P12" s="87">
        <v>0.95299132091431782</v>
      </c>
      <c r="Q12" s="87">
        <f>O12/'סכום נכסי הקרן'!$C$42</f>
        <v>2.1167467881656146E-2</v>
      </c>
      <c r="AH12" s="127" t="s">
        <v>170</v>
      </c>
    </row>
    <row r="13" spans="2:34" s="127" customFormat="1">
      <c r="B13" s="82" t="s">
        <v>1280</v>
      </c>
      <c r="C13" s="89" t="s">
        <v>1190</v>
      </c>
      <c r="D13" s="78" t="s">
        <v>1191</v>
      </c>
      <c r="E13" s="78"/>
      <c r="F13" s="78" t="s">
        <v>307</v>
      </c>
      <c r="G13" s="102">
        <v>42368</v>
      </c>
      <c r="H13" s="78" t="s">
        <v>165</v>
      </c>
      <c r="I13" s="83">
        <v>10.429999999999998</v>
      </c>
      <c r="J13" s="89" t="s">
        <v>167</v>
      </c>
      <c r="K13" s="90">
        <v>3.1699999999999999E-2</v>
      </c>
      <c r="L13" s="90">
        <v>2.3099999999999996E-2</v>
      </c>
      <c r="M13" s="83">
        <v>3902.21</v>
      </c>
      <c r="N13" s="85">
        <v>109.89</v>
      </c>
      <c r="O13" s="83">
        <v>4.2881400000000003</v>
      </c>
      <c r="P13" s="84">
        <v>2.2519875517679616E-3</v>
      </c>
      <c r="Q13" s="84">
        <f>O13/'סכום נכסי הקרן'!$C$42</f>
        <v>5.0020260547812091E-5</v>
      </c>
      <c r="AH13" s="127" t="s">
        <v>171</v>
      </c>
    </row>
    <row r="14" spans="2:34" s="127" customFormat="1">
      <c r="B14" s="82" t="s">
        <v>1280</v>
      </c>
      <c r="C14" s="89" t="s">
        <v>1190</v>
      </c>
      <c r="D14" s="78" t="s">
        <v>1192</v>
      </c>
      <c r="E14" s="78"/>
      <c r="F14" s="78" t="s">
        <v>307</v>
      </c>
      <c r="G14" s="102">
        <v>42388</v>
      </c>
      <c r="H14" s="78" t="s">
        <v>165</v>
      </c>
      <c r="I14" s="83">
        <v>10.429999999999998</v>
      </c>
      <c r="J14" s="89" t="s">
        <v>167</v>
      </c>
      <c r="K14" s="90">
        <v>3.1899999999999998E-2</v>
      </c>
      <c r="L14" s="90">
        <v>2.3099999999999999E-2</v>
      </c>
      <c r="M14" s="83">
        <v>5463.09</v>
      </c>
      <c r="N14" s="85">
        <v>110.19</v>
      </c>
      <c r="O14" s="83">
        <v>6.0197700000000003</v>
      </c>
      <c r="P14" s="84">
        <v>3.1613816490380963E-3</v>
      </c>
      <c r="Q14" s="84">
        <f>O14/'סכום נכסי הקרן'!$C$42</f>
        <v>7.0219364068781049E-5</v>
      </c>
      <c r="AH14" s="127" t="s">
        <v>172</v>
      </c>
    </row>
    <row r="15" spans="2:34" s="127" customFormat="1">
      <c r="B15" s="82" t="s">
        <v>1280</v>
      </c>
      <c r="C15" s="89" t="s">
        <v>1190</v>
      </c>
      <c r="D15" s="78" t="s">
        <v>1193</v>
      </c>
      <c r="E15" s="78"/>
      <c r="F15" s="78" t="s">
        <v>307</v>
      </c>
      <c r="G15" s="102">
        <v>42509</v>
      </c>
      <c r="H15" s="78" t="s">
        <v>165</v>
      </c>
      <c r="I15" s="83">
        <v>10.55</v>
      </c>
      <c r="J15" s="89" t="s">
        <v>167</v>
      </c>
      <c r="K15" s="90">
        <v>2.7400000000000001E-2</v>
      </c>
      <c r="L15" s="90">
        <v>2.4500000000000001E-2</v>
      </c>
      <c r="M15" s="83">
        <v>5463.09</v>
      </c>
      <c r="N15" s="85">
        <v>104.45</v>
      </c>
      <c r="O15" s="83">
        <v>5.7061999999999999</v>
      </c>
      <c r="P15" s="84">
        <v>2.996705184042112E-3</v>
      </c>
      <c r="Q15" s="84">
        <f>O15/'סכום נכסי הקרן'!$C$42</f>
        <v>6.6561635286610361E-5</v>
      </c>
      <c r="AH15" s="127" t="s">
        <v>174</v>
      </c>
    </row>
    <row r="16" spans="2:34" s="127" customFormat="1">
      <c r="B16" s="82" t="s">
        <v>1280</v>
      </c>
      <c r="C16" s="89" t="s">
        <v>1190</v>
      </c>
      <c r="D16" s="78" t="s">
        <v>1194</v>
      </c>
      <c r="E16" s="78"/>
      <c r="F16" s="78" t="s">
        <v>307</v>
      </c>
      <c r="G16" s="102">
        <v>42723</v>
      </c>
      <c r="H16" s="78" t="s">
        <v>165</v>
      </c>
      <c r="I16" s="83">
        <v>10.319999999999999</v>
      </c>
      <c r="J16" s="89" t="s">
        <v>167</v>
      </c>
      <c r="K16" s="90">
        <v>3.15E-2</v>
      </c>
      <c r="L16" s="90">
        <v>2.7199999999999998E-2</v>
      </c>
      <c r="M16" s="83">
        <v>780.44</v>
      </c>
      <c r="N16" s="85">
        <v>105.57</v>
      </c>
      <c r="O16" s="83">
        <v>0.82389999999999997</v>
      </c>
      <c r="P16" s="84">
        <v>4.3268469404021871E-4</v>
      </c>
      <c r="Q16" s="84">
        <f>O16/'סכום נכסי הקרן'!$C$42</f>
        <v>9.6106220098556427E-6</v>
      </c>
      <c r="AH16" s="127" t="s">
        <v>173</v>
      </c>
    </row>
    <row r="17" spans="2:34" s="127" customFormat="1">
      <c r="B17" s="82" t="s">
        <v>1281</v>
      </c>
      <c r="C17" s="89" t="s">
        <v>1195</v>
      </c>
      <c r="D17" s="78" t="s">
        <v>1196</v>
      </c>
      <c r="E17" s="78"/>
      <c r="F17" s="78" t="s">
        <v>331</v>
      </c>
      <c r="G17" s="102">
        <v>42901</v>
      </c>
      <c r="H17" s="78" t="s">
        <v>165</v>
      </c>
      <c r="I17" s="83">
        <v>4.4799999999999995</v>
      </c>
      <c r="J17" s="89" t="s">
        <v>167</v>
      </c>
      <c r="K17" s="90">
        <v>0.04</v>
      </c>
      <c r="L17" s="90">
        <v>2.7099999999999996E-2</v>
      </c>
      <c r="M17" s="83">
        <v>36461</v>
      </c>
      <c r="N17" s="85">
        <v>106.08</v>
      </c>
      <c r="O17" s="83">
        <v>38.67783</v>
      </c>
      <c r="P17" s="84">
        <v>2.0312301298324544E-2</v>
      </c>
      <c r="Q17" s="84">
        <f>O17/'סכום נכסי הקרן'!$C$42</f>
        <v>4.5116883637753966E-4</v>
      </c>
      <c r="AH17" s="127" t="s">
        <v>176</v>
      </c>
    </row>
    <row r="18" spans="2:34" s="127" customFormat="1">
      <c r="B18" s="82" t="s">
        <v>1282</v>
      </c>
      <c r="C18" s="89" t="s">
        <v>1190</v>
      </c>
      <c r="D18" s="78" t="s">
        <v>1197</v>
      </c>
      <c r="E18" s="78"/>
      <c r="F18" s="78" t="s">
        <v>331</v>
      </c>
      <c r="G18" s="102">
        <v>42229</v>
      </c>
      <c r="H18" s="78" t="s">
        <v>163</v>
      </c>
      <c r="I18" s="83">
        <v>4.96</v>
      </c>
      <c r="J18" s="89" t="s">
        <v>166</v>
      </c>
      <c r="K18" s="90">
        <v>9.8519999999999996E-2</v>
      </c>
      <c r="L18" s="90">
        <v>3.6600000000000001E-2</v>
      </c>
      <c r="M18" s="83">
        <v>7546.01</v>
      </c>
      <c r="N18" s="85">
        <v>132.76</v>
      </c>
      <c r="O18" s="83">
        <v>35.023199999999996</v>
      </c>
      <c r="P18" s="84">
        <v>1.8393011987267126E-2</v>
      </c>
      <c r="Q18" s="84">
        <f>O18/'סכום נכסי הקרן'!$C$42</f>
        <v>4.0853833811818927E-4</v>
      </c>
      <c r="AH18" s="127" t="s">
        <v>177</v>
      </c>
    </row>
    <row r="19" spans="2:34" s="127" customFormat="1">
      <c r="B19" s="82" t="s">
        <v>1282</v>
      </c>
      <c r="C19" s="89" t="s">
        <v>1190</v>
      </c>
      <c r="D19" s="78" t="s">
        <v>1198</v>
      </c>
      <c r="E19" s="78"/>
      <c r="F19" s="78" t="s">
        <v>331</v>
      </c>
      <c r="G19" s="102">
        <v>41274</v>
      </c>
      <c r="H19" s="78" t="s">
        <v>163</v>
      </c>
      <c r="I19" s="83">
        <v>5.09</v>
      </c>
      <c r="J19" s="89" t="s">
        <v>167</v>
      </c>
      <c r="K19" s="90">
        <v>3.8662000000000002E-2</v>
      </c>
      <c r="L19" s="90">
        <v>1.2699999999999999E-2</v>
      </c>
      <c r="M19" s="83">
        <v>229774.35</v>
      </c>
      <c r="N19" s="85">
        <v>144.88</v>
      </c>
      <c r="O19" s="83">
        <v>332.89721000000003</v>
      </c>
      <c r="P19" s="84">
        <v>0.1748264685710553</v>
      </c>
      <c r="Q19" s="84">
        <f>O19/'סכום נכסי הקרן'!$C$42</f>
        <v>3.8831766639707932E-3</v>
      </c>
      <c r="AH19" s="127" t="s">
        <v>178</v>
      </c>
    </row>
    <row r="20" spans="2:34" s="127" customFormat="1">
      <c r="B20" s="82" t="s">
        <v>1283</v>
      </c>
      <c r="C20" s="89" t="s">
        <v>1190</v>
      </c>
      <c r="D20" s="78" t="s">
        <v>1199</v>
      </c>
      <c r="E20" s="78"/>
      <c r="F20" s="78" t="s">
        <v>331</v>
      </c>
      <c r="G20" s="102">
        <v>41416</v>
      </c>
      <c r="H20" s="78" t="s">
        <v>165</v>
      </c>
      <c r="I20" s="83">
        <v>1.33</v>
      </c>
      <c r="J20" s="89" t="s">
        <v>166</v>
      </c>
      <c r="K20" s="90">
        <v>4.3975999999999994E-2</v>
      </c>
      <c r="L20" s="90">
        <v>2.6499999999999999E-2</v>
      </c>
      <c r="M20" s="83">
        <v>3692.48</v>
      </c>
      <c r="N20" s="85">
        <v>103.74</v>
      </c>
      <c r="O20" s="83">
        <v>13.39174</v>
      </c>
      <c r="P20" s="84">
        <v>7.0328934634860526E-3</v>
      </c>
      <c r="Q20" s="84">
        <f>O20/'סכום נכסי הקרן'!$C$42</f>
        <v>1.5621185968474842E-4</v>
      </c>
      <c r="AH20" s="127" t="s">
        <v>179</v>
      </c>
    </row>
    <row r="21" spans="2:34" s="127" customFormat="1">
      <c r="B21" s="82" t="s">
        <v>1284</v>
      </c>
      <c r="C21" s="89" t="s">
        <v>1195</v>
      </c>
      <c r="D21" s="78" t="s">
        <v>1200</v>
      </c>
      <c r="E21" s="78"/>
      <c r="F21" s="78" t="s">
        <v>331</v>
      </c>
      <c r="G21" s="102">
        <v>42201</v>
      </c>
      <c r="H21" s="78" t="s">
        <v>164</v>
      </c>
      <c r="I21" s="83">
        <v>7.9700000000000015</v>
      </c>
      <c r="J21" s="89" t="s">
        <v>167</v>
      </c>
      <c r="K21" s="90">
        <v>4.2030000000000005E-2</v>
      </c>
      <c r="L21" s="90">
        <v>2.3900000000000001E-2</v>
      </c>
      <c r="M21" s="83">
        <v>5364</v>
      </c>
      <c r="N21" s="85">
        <v>116.15</v>
      </c>
      <c r="O21" s="83">
        <v>6.2302799999999996</v>
      </c>
      <c r="P21" s="84">
        <v>3.2719344527065101E-3</v>
      </c>
      <c r="Q21" s="84">
        <f>O21/'סכום נכסי הקרן'!$C$42</f>
        <v>7.2674919402310255E-5</v>
      </c>
      <c r="AH21" s="127" t="s">
        <v>180</v>
      </c>
    </row>
    <row r="22" spans="2:34" s="127" customFormat="1">
      <c r="B22" s="82" t="s">
        <v>1284</v>
      </c>
      <c r="C22" s="89" t="s">
        <v>1190</v>
      </c>
      <c r="D22" s="78" t="s">
        <v>1201</v>
      </c>
      <c r="E22" s="78"/>
      <c r="F22" s="78" t="s">
        <v>331</v>
      </c>
      <c r="G22" s="102">
        <v>40742</v>
      </c>
      <c r="H22" s="78" t="s">
        <v>164</v>
      </c>
      <c r="I22" s="83">
        <v>6.01</v>
      </c>
      <c r="J22" s="89" t="s">
        <v>167</v>
      </c>
      <c r="K22" s="90">
        <v>4.4999999999999998E-2</v>
      </c>
      <c r="L22" s="90">
        <v>1.3099999999999999E-2</v>
      </c>
      <c r="M22" s="83">
        <v>71123.5</v>
      </c>
      <c r="N22" s="85">
        <v>124.6</v>
      </c>
      <c r="O22" s="83">
        <v>88.619880000000009</v>
      </c>
      <c r="P22" s="84">
        <v>4.6540193790121254E-2</v>
      </c>
      <c r="Q22" s="84">
        <f>O22/'סכום נכסי הקרן'!$C$42</f>
        <v>1.0337324544711325E-3</v>
      </c>
      <c r="AH22" s="127" t="s">
        <v>28</v>
      </c>
    </row>
    <row r="23" spans="2:34" s="127" customFormat="1">
      <c r="B23" s="82" t="s">
        <v>1281</v>
      </c>
      <c r="C23" s="89" t="s">
        <v>1195</v>
      </c>
      <c r="D23" s="78" t="s">
        <v>1202</v>
      </c>
      <c r="E23" s="78"/>
      <c r="F23" s="78" t="s">
        <v>368</v>
      </c>
      <c r="G23" s="102">
        <v>42719</v>
      </c>
      <c r="H23" s="78" t="s">
        <v>164</v>
      </c>
      <c r="I23" s="83">
        <v>4.46</v>
      </c>
      <c r="J23" s="89" t="s">
        <v>167</v>
      </c>
      <c r="K23" s="90">
        <v>4.1500000000000002E-2</v>
      </c>
      <c r="L23" s="90">
        <v>2.4499999999999997E-2</v>
      </c>
      <c r="M23" s="83">
        <v>107255</v>
      </c>
      <c r="N23" s="85">
        <v>107.93</v>
      </c>
      <c r="O23" s="83">
        <v>115.76033</v>
      </c>
      <c r="P23" s="84">
        <v>6.0793449408963161E-2</v>
      </c>
      <c r="Q23" s="84">
        <f>O23/'סכום נכסי הקרן'!$C$42</f>
        <v>1.3503201545893343E-3</v>
      </c>
    </row>
    <row r="24" spans="2:34" s="127" customFormat="1">
      <c r="B24" s="82" t="s">
        <v>1285</v>
      </c>
      <c r="C24" s="89" t="s">
        <v>1190</v>
      </c>
      <c r="D24" s="78" t="s">
        <v>1203</v>
      </c>
      <c r="E24" s="78"/>
      <c r="F24" s="78" t="s">
        <v>368</v>
      </c>
      <c r="G24" s="102">
        <v>42122</v>
      </c>
      <c r="H24" s="78" t="s">
        <v>163</v>
      </c>
      <c r="I24" s="83">
        <v>6.64</v>
      </c>
      <c r="J24" s="89" t="s">
        <v>167</v>
      </c>
      <c r="K24" s="90">
        <v>2.4799999999999999E-2</v>
      </c>
      <c r="L24" s="90">
        <v>2.1700000000000001E-2</v>
      </c>
      <c r="M24" s="83">
        <v>119204.84</v>
      </c>
      <c r="N24" s="85">
        <v>102.99</v>
      </c>
      <c r="O24" s="83">
        <v>122.76906</v>
      </c>
      <c r="P24" s="84">
        <v>6.4474199737474508E-2</v>
      </c>
      <c r="Q24" s="84">
        <f>O24/'סכום נכסי הקרן'!$C$42</f>
        <v>1.4320755312116618E-3</v>
      </c>
    </row>
    <row r="25" spans="2:34" s="127" customFormat="1">
      <c r="B25" s="82" t="s">
        <v>1286</v>
      </c>
      <c r="C25" s="89" t="s">
        <v>1190</v>
      </c>
      <c r="D25" s="78" t="s">
        <v>1204</v>
      </c>
      <c r="E25" s="78"/>
      <c r="F25" s="78" t="s">
        <v>368</v>
      </c>
      <c r="G25" s="102">
        <v>42242</v>
      </c>
      <c r="H25" s="78" t="s">
        <v>164</v>
      </c>
      <c r="I25" s="83">
        <v>6.05</v>
      </c>
      <c r="J25" s="89" t="s">
        <v>167</v>
      </c>
      <c r="K25" s="90">
        <v>2.3599999999999999E-2</v>
      </c>
      <c r="L25" s="90">
        <v>1.61E-2</v>
      </c>
      <c r="M25" s="83">
        <v>42159.48</v>
      </c>
      <c r="N25" s="85">
        <v>104.61</v>
      </c>
      <c r="O25" s="83">
        <v>44.103029999999997</v>
      </c>
      <c r="P25" s="84">
        <v>2.3161434690856398E-2</v>
      </c>
      <c r="Q25" s="84">
        <f>O25/'סכום נכסי הקרן'!$C$42</f>
        <v>5.1445266515271718E-4</v>
      </c>
    </row>
    <row r="26" spans="2:34" s="127" customFormat="1">
      <c r="B26" s="82" t="s">
        <v>1287</v>
      </c>
      <c r="C26" s="89" t="s">
        <v>1190</v>
      </c>
      <c r="D26" s="78" t="s">
        <v>1205</v>
      </c>
      <c r="E26" s="78"/>
      <c r="F26" s="78" t="s">
        <v>368</v>
      </c>
      <c r="G26" s="102">
        <v>42516</v>
      </c>
      <c r="H26" s="78" t="s">
        <v>165</v>
      </c>
      <c r="I26" s="83">
        <v>6.129999999999999</v>
      </c>
      <c r="J26" s="89" t="s">
        <v>167</v>
      </c>
      <c r="K26" s="90">
        <v>2.3269999999999999E-2</v>
      </c>
      <c r="L26" s="90">
        <v>1.9799999999999998E-2</v>
      </c>
      <c r="M26" s="83">
        <v>32976.01</v>
      </c>
      <c r="N26" s="85">
        <v>103.42</v>
      </c>
      <c r="O26" s="83">
        <v>34.1038</v>
      </c>
      <c r="P26" s="84">
        <v>1.7910173890774136E-2</v>
      </c>
      <c r="Q26" s="84">
        <f>O26/'סכום נכסי הקרן'!$C$42</f>
        <v>3.9781372848612077E-4</v>
      </c>
    </row>
    <row r="27" spans="2:34" s="127" customFormat="1">
      <c r="B27" s="82" t="s">
        <v>1288</v>
      </c>
      <c r="C27" s="89" t="s">
        <v>1190</v>
      </c>
      <c r="D27" s="78" t="s">
        <v>1206</v>
      </c>
      <c r="E27" s="78"/>
      <c r="F27" s="78" t="s">
        <v>368</v>
      </c>
      <c r="G27" s="102">
        <v>41767</v>
      </c>
      <c r="H27" s="78" t="s">
        <v>163</v>
      </c>
      <c r="I27" s="83">
        <v>7.080000000000001</v>
      </c>
      <c r="J27" s="89" t="s">
        <v>167</v>
      </c>
      <c r="K27" s="90">
        <v>5.3499999999999999E-2</v>
      </c>
      <c r="L27" s="90">
        <v>2.4E-2</v>
      </c>
      <c r="M27" s="83">
        <v>1512.75</v>
      </c>
      <c r="N27" s="85">
        <v>123.62</v>
      </c>
      <c r="O27" s="83">
        <v>1.8700699999999999</v>
      </c>
      <c r="P27" s="84">
        <v>9.820981499985336E-4</v>
      </c>
      <c r="Q27" s="84">
        <f>O27/'סכום נכסי הקרן'!$C$42</f>
        <v>2.1813977305462729E-5</v>
      </c>
    </row>
    <row r="28" spans="2:34" s="127" customFormat="1">
      <c r="B28" s="82" t="s">
        <v>1288</v>
      </c>
      <c r="C28" s="89" t="s">
        <v>1190</v>
      </c>
      <c r="D28" s="78" t="s">
        <v>1207</v>
      </c>
      <c r="E28" s="78"/>
      <c r="F28" s="78" t="s">
        <v>368</v>
      </c>
      <c r="G28" s="102">
        <v>41269</v>
      </c>
      <c r="H28" s="78" t="s">
        <v>163</v>
      </c>
      <c r="I28" s="83">
        <v>7.21</v>
      </c>
      <c r="J28" s="89" t="s">
        <v>167</v>
      </c>
      <c r="K28" s="90">
        <v>5.3499999999999999E-2</v>
      </c>
      <c r="L28" s="90">
        <v>1.72E-2</v>
      </c>
      <c r="M28" s="83">
        <v>7513.27</v>
      </c>
      <c r="N28" s="85">
        <v>131.28</v>
      </c>
      <c r="O28" s="83">
        <v>9.8634199999999996</v>
      </c>
      <c r="P28" s="84">
        <v>5.1799379352957566E-3</v>
      </c>
      <c r="Q28" s="84">
        <f>O28/'סכום נכסי הקרן'!$C$42</f>
        <v>1.1505474128468304E-4</v>
      </c>
    </row>
    <row r="29" spans="2:34" s="127" customFormat="1">
      <c r="B29" s="82" t="s">
        <v>1288</v>
      </c>
      <c r="C29" s="89" t="s">
        <v>1190</v>
      </c>
      <c r="D29" s="78" t="s">
        <v>1208</v>
      </c>
      <c r="E29" s="78"/>
      <c r="F29" s="78" t="s">
        <v>368</v>
      </c>
      <c r="G29" s="102">
        <v>41767</v>
      </c>
      <c r="H29" s="78" t="s">
        <v>163</v>
      </c>
      <c r="I29" s="83">
        <v>7.08</v>
      </c>
      <c r="J29" s="89" t="s">
        <v>167</v>
      </c>
      <c r="K29" s="90">
        <v>5.3499999999999999E-2</v>
      </c>
      <c r="L29" s="90">
        <v>2.4E-2</v>
      </c>
      <c r="M29" s="83">
        <v>1183.9100000000001</v>
      </c>
      <c r="N29" s="85">
        <v>123.62</v>
      </c>
      <c r="O29" s="83">
        <v>1.4635499999999999</v>
      </c>
      <c r="P29" s="84">
        <v>7.6860745717024159E-4</v>
      </c>
      <c r="Q29" s="84">
        <f>O29/'סכום נכסי הקרן'!$C$42</f>
        <v>1.7072006120310993E-5</v>
      </c>
    </row>
    <row r="30" spans="2:34" s="127" customFormat="1">
      <c r="B30" s="82" t="s">
        <v>1288</v>
      </c>
      <c r="C30" s="89" t="s">
        <v>1190</v>
      </c>
      <c r="D30" s="78" t="s">
        <v>1209</v>
      </c>
      <c r="E30" s="78"/>
      <c r="F30" s="78" t="s">
        <v>368</v>
      </c>
      <c r="G30" s="102">
        <v>41767</v>
      </c>
      <c r="H30" s="78" t="s">
        <v>163</v>
      </c>
      <c r="I30" s="83">
        <v>7.0799999999999992</v>
      </c>
      <c r="J30" s="89" t="s">
        <v>167</v>
      </c>
      <c r="K30" s="90">
        <v>5.3499999999999999E-2</v>
      </c>
      <c r="L30" s="90">
        <v>2.4E-2</v>
      </c>
      <c r="M30" s="83">
        <v>1512.83</v>
      </c>
      <c r="N30" s="85">
        <v>123.62</v>
      </c>
      <c r="O30" s="83">
        <v>1.87016</v>
      </c>
      <c r="P30" s="84">
        <v>9.8214541498513829E-4</v>
      </c>
      <c r="Q30" s="84">
        <f>O30/'סכום נכסי הקרן'!$C$42</f>
        <v>2.181502713672974E-5</v>
      </c>
    </row>
    <row r="31" spans="2:34" s="127" customFormat="1">
      <c r="B31" s="82" t="s">
        <v>1288</v>
      </c>
      <c r="C31" s="89" t="s">
        <v>1190</v>
      </c>
      <c r="D31" s="78" t="s">
        <v>1210</v>
      </c>
      <c r="E31" s="78"/>
      <c r="F31" s="78" t="s">
        <v>368</v>
      </c>
      <c r="G31" s="102">
        <v>41269</v>
      </c>
      <c r="H31" s="78" t="s">
        <v>163</v>
      </c>
      <c r="I31" s="83">
        <v>7.21</v>
      </c>
      <c r="J31" s="89" t="s">
        <v>167</v>
      </c>
      <c r="K31" s="90">
        <v>5.3499999999999999E-2</v>
      </c>
      <c r="L31" s="90">
        <v>1.7199999999999997E-2</v>
      </c>
      <c r="M31" s="83">
        <v>7983.21</v>
      </c>
      <c r="N31" s="85">
        <v>131.28</v>
      </c>
      <c r="O31" s="83">
        <v>10.480360000000001</v>
      </c>
      <c r="P31" s="84">
        <v>5.5039341668058584E-3</v>
      </c>
      <c r="Q31" s="84">
        <f>O31/'סכום נכסי הקרן'!$C$42</f>
        <v>1.2225121797209697E-4</v>
      </c>
    </row>
    <row r="32" spans="2:34" s="127" customFormat="1">
      <c r="B32" s="82" t="s">
        <v>1288</v>
      </c>
      <c r="C32" s="89" t="s">
        <v>1190</v>
      </c>
      <c r="D32" s="78" t="s">
        <v>1211</v>
      </c>
      <c r="E32" s="78"/>
      <c r="F32" s="78" t="s">
        <v>368</v>
      </c>
      <c r="G32" s="102">
        <v>41281</v>
      </c>
      <c r="H32" s="78" t="s">
        <v>163</v>
      </c>
      <c r="I32" s="83">
        <v>7.2100000000000017</v>
      </c>
      <c r="J32" s="89" t="s">
        <v>167</v>
      </c>
      <c r="K32" s="90">
        <v>5.3499999999999999E-2</v>
      </c>
      <c r="L32" s="90">
        <v>1.7400000000000002E-2</v>
      </c>
      <c r="M32" s="83">
        <v>10057.24</v>
      </c>
      <c r="N32" s="85">
        <v>131.12</v>
      </c>
      <c r="O32" s="83">
        <v>13.187049999999999</v>
      </c>
      <c r="P32" s="84">
        <v>6.9253971289514092E-3</v>
      </c>
      <c r="Q32" s="84">
        <f>O32/'סכום נכסי הקרן'!$C$42</f>
        <v>1.5382419343981898E-4</v>
      </c>
    </row>
    <row r="33" spans="2:17" s="127" customFormat="1">
      <c r="B33" s="82" t="s">
        <v>1288</v>
      </c>
      <c r="C33" s="89" t="s">
        <v>1190</v>
      </c>
      <c r="D33" s="78" t="s">
        <v>1212</v>
      </c>
      <c r="E33" s="78"/>
      <c r="F33" s="78" t="s">
        <v>368</v>
      </c>
      <c r="G33" s="102">
        <v>41767</v>
      </c>
      <c r="H33" s="78" t="s">
        <v>163</v>
      </c>
      <c r="I33" s="83">
        <v>7.0799999999999983</v>
      </c>
      <c r="J33" s="89" t="s">
        <v>167</v>
      </c>
      <c r="K33" s="90">
        <v>5.3499999999999999E-2</v>
      </c>
      <c r="L33" s="90">
        <v>2.4E-2</v>
      </c>
      <c r="M33" s="83">
        <v>1775.86</v>
      </c>
      <c r="N33" s="85">
        <v>123.62</v>
      </c>
      <c r="O33" s="83">
        <v>2.1953200000000002</v>
      </c>
      <c r="P33" s="84">
        <v>1.1529085599227735E-3</v>
      </c>
      <c r="Q33" s="84">
        <f>O33/'סכום נכסי הקרן'!$C$42</f>
        <v>2.5607950856507213E-5</v>
      </c>
    </row>
    <row r="34" spans="2:17" s="127" customFormat="1">
      <c r="B34" s="82" t="s">
        <v>1288</v>
      </c>
      <c r="C34" s="89" t="s">
        <v>1190</v>
      </c>
      <c r="D34" s="78" t="s">
        <v>1213</v>
      </c>
      <c r="E34" s="78"/>
      <c r="F34" s="78" t="s">
        <v>368</v>
      </c>
      <c r="G34" s="102">
        <v>41281</v>
      </c>
      <c r="H34" s="78" t="s">
        <v>163</v>
      </c>
      <c r="I34" s="83">
        <v>7.2100000000000009</v>
      </c>
      <c r="J34" s="89" t="s">
        <v>167</v>
      </c>
      <c r="K34" s="90">
        <v>5.3499999999999999E-2</v>
      </c>
      <c r="L34" s="90">
        <v>1.7400000000000002E-2</v>
      </c>
      <c r="M34" s="83">
        <v>7244.61</v>
      </c>
      <c r="N34" s="85">
        <v>131.12</v>
      </c>
      <c r="O34" s="83">
        <v>9.4991399999999988</v>
      </c>
      <c r="P34" s="84">
        <v>4.9886302761806079E-3</v>
      </c>
      <c r="Q34" s="84">
        <f>O34/'סכום נכסי הקרן'!$C$42</f>
        <v>1.108054909075132E-4</v>
      </c>
    </row>
    <row r="35" spans="2:17" s="127" customFormat="1">
      <c r="B35" s="82" t="s">
        <v>1288</v>
      </c>
      <c r="C35" s="89" t="s">
        <v>1190</v>
      </c>
      <c r="D35" s="78" t="s">
        <v>1214</v>
      </c>
      <c r="E35" s="78"/>
      <c r="F35" s="78" t="s">
        <v>368</v>
      </c>
      <c r="G35" s="102">
        <v>41767</v>
      </c>
      <c r="H35" s="78" t="s">
        <v>163</v>
      </c>
      <c r="I35" s="83">
        <v>7.08</v>
      </c>
      <c r="J35" s="89" t="s">
        <v>167</v>
      </c>
      <c r="K35" s="90">
        <v>5.3499999999999999E-2</v>
      </c>
      <c r="L35" s="90">
        <v>2.4E-2</v>
      </c>
      <c r="M35" s="83">
        <v>1446.99</v>
      </c>
      <c r="N35" s="85">
        <v>123.62</v>
      </c>
      <c r="O35" s="83">
        <v>1.78877</v>
      </c>
      <c r="P35" s="84">
        <v>9.3940211209894654E-4</v>
      </c>
      <c r="Q35" s="84">
        <f>O35/'סכום נכסי הקרן'!$C$42</f>
        <v>2.0865629727599806E-5</v>
      </c>
    </row>
    <row r="36" spans="2:17" s="127" customFormat="1">
      <c r="B36" s="82" t="s">
        <v>1289</v>
      </c>
      <c r="C36" s="89" t="s">
        <v>1190</v>
      </c>
      <c r="D36" s="78" t="s">
        <v>1215</v>
      </c>
      <c r="E36" s="78"/>
      <c r="F36" s="78" t="s">
        <v>368</v>
      </c>
      <c r="G36" s="102">
        <v>41281</v>
      </c>
      <c r="H36" s="78" t="s">
        <v>163</v>
      </c>
      <c r="I36" s="83">
        <v>7.21</v>
      </c>
      <c r="J36" s="89" t="s">
        <v>167</v>
      </c>
      <c r="K36" s="90">
        <v>5.3499999999999999E-2</v>
      </c>
      <c r="L36" s="90">
        <v>1.7399999999999999E-2</v>
      </c>
      <c r="M36" s="83">
        <v>8700.66</v>
      </c>
      <c r="N36" s="85">
        <v>131.12</v>
      </c>
      <c r="O36" s="83">
        <v>11.40831</v>
      </c>
      <c r="P36" s="84">
        <v>5.9912624370262986E-3</v>
      </c>
      <c r="Q36" s="84">
        <f>O36/'סכום נכסי הקרן'!$C$42</f>
        <v>1.3307556157453118E-4</v>
      </c>
    </row>
    <row r="37" spans="2:17" s="127" customFormat="1">
      <c r="B37" s="82" t="s">
        <v>1289</v>
      </c>
      <c r="C37" s="89" t="s">
        <v>1195</v>
      </c>
      <c r="D37" s="78">
        <v>4069</v>
      </c>
      <c r="E37" s="78"/>
      <c r="F37" s="78" t="s">
        <v>461</v>
      </c>
      <c r="G37" s="102">
        <v>42052</v>
      </c>
      <c r="H37" s="78" t="s">
        <v>163</v>
      </c>
      <c r="I37" s="83">
        <v>6.39</v>
      </c>
      <c r="J37" s="89" t="s">
        <v>167</v>
      </c>
      <c r="K37" s="90">
        <v>2.9779E-2</v>
      </c>
      <c r="L37" s="90">
        <v>1.84E-2</v>
      </c>
      <c r="M37" s="83">
        <v>21089.03</v>
      </c>
      <c r="N37" s="85">
        <v>108.63</v>
      </c>
      <c r="O37" s="83">
        <v>22.909009999999999</v>
      </c>
      <c r="P37" s="84">
        <v>1.203104500863492E-2</v>
      </c>
      <c r="Q37" s="84">
        <f>O37/'סכום נכסי הקרן'!$C$42</f>
        <v>2.6722883326860423E-4</v>
      </c>
    </row>
    <row r="38" spans="2:17" s="127" customFormat="1">
      <c r="B38" s="82" t="s">
        <v>1290</v>
      </c>
      <c r="C38" s="89" t="s">
        <v>1195</v>
      </c>
      <c r="D38" s="78">
        <v>2963</v>
      </c>
      <c r="E38" s="78"/>
      <c r="F38" s="78" t="s">
        <v>461</v>
      </c>
      <c r="G38" s="102">
        <v>41423</v>
      </c>
      <c r="H38" s="78" t="s">
        <v>163</v>
      </c>
      <c r="I38" s="83">
        <v>5.59</v>
      </c>
      <c r="J38" s="89" t="s">
        <v>167</v>
      </c>
      <c r="K38" s="90">
        <v>0.05</v>
      </c>
      <c r="L38" s="90">
        <v>1.77E-2</v>
      </c>
      <c r="M38" s="83">
        <v>20686.32</v>
      </c>
      <c r="N38" s="85">
        <v>119.56</v>
      </c>
      <c r="O38" s="83">
        <v>24.73255</v>
      </c>
      <c r="P38" s="84">
        <v>1.298870716055882E-2</v>
      </c>
      <c r="Q38" s="84">
        <f>O38/'סכום נכסי הקרן'!$C$42</f>
        <v>2.8850004780902439E-4</v>
      </c>
    </row>
    <row r="39" spans="2:17" s="127" customFormat="1">
      <c r="B39" s="82" t="s">
        <v>1290</v>
      </c>
      <c r="C39" s="89" t="s">
        <v>1195</v>
      </c>
      <c r="D39" s="78">
        <v>2968</v>
      </c>
      <c r="E39" s="78"/>
      <c r="F39" s="78" t="s">
        <v>461</v>
      </c>
      <c r="G39" s="102">
        <v>41423</v>
      </c>
      <c r="H39" s="78" t="s">
        <v>163</v>
      </c>
      <c r="I39" s="83">
        <v>5.5900000000000007</v>
      </c>
      <c r="J39" s="89" t="s">
        <v>167</v>
      </c>
      <c r="K39" s="90">
        <v>0.05</v>
      </c>
      <c r="L39" s="90">
        <v>1.7699999999999997E-2</v>
      </c>
      <c r="M39" s="83">
        <v>6653.12</v>
      </c>
      <c r="N39" s="85">
        <v>119.56</v>
      </c>
      <c r="O39" s="83">
        <v>7.9544700000000006</v>
      </c>
      <c r="P39" s="84">
        <v>4.177421311083989E-3</v>
      </c>
      <c r="Q39" s="84">
        <f>O39/'סכום נכסי הקרן'!$C$42</f>
        <v>9.2787236871873317E-5</v>
      </c>
    </row>
    <row r="40" spans="2:17" s="127" customFormat="1">
      <c r="B40" s="82" t="s">
        <v>1290</v>
      </c>
      <c r="C40" s="89" t="s">
        <v>1195</v>
      </c>
      <c r="D40" s="78">
        <v>4605</v>
      </c>
      <c r="E40" s="78"/>
      <c r="F40" s="78" t="s">
        <v>461</v>
      </c>
      <c r="G40" s="102">
        <v>42352</v>
      </c>
      <c r="H40" s="78" t="s">
        <v>163</v>
      </c>
      <c r="I40" s="83">
        <v>7.5200000000000005</v>
      </c>
      <c r="J40" s="89" t="s">
        <v>167</v>
      </c>
      <c r="K40" s="90">
        <v>0.05</v>
      </c>
      <c r="L40" s="90">
        <v>2.5600000000000001E-2</v>
      </c>
      <c r="M40" s="83">
        <v>19345.71</v>
      </c>
      <c r="N40" s="85">
        <v>119.02</v>
      </c>
      <c r="O40" s="83">
        <v>23.025259999999999</v>
      </c>
      <c r="P40" s="84">
        <v>1.209209561633267E-2</v>
      </c>
      <c r="Q40" s="84">
        <f>O40/'סכום נכסי הקרן'!$C$42</f>
        <v>2.6858486532182151E-4</v>
      </c>
    </row>
    <row r="41" spans="2:17" s="127" customFormat="1">
      <c r="B41" s="82" t="s">
        <v>1290</v>
      </c>
      <c r="C41" s="89" t="s">
        <v>1195</v>
      </c>
      <c r="D41" s="78">
        <v>4606</v>
      </c>
      <c r="E41" s="78"/>
      <c r="F41" s="78" t="s">
        <v>461</v>
      </c>
      <c r="G41" s="102">
        <v>42352</v>
      </c>
      <c r="H41" s="78" t="s">
        <v>163</v>
      </c>
      <c r="I41" s="83">
        <v>9.6</v>
      </c>
      <c r="J41" s="89" t="s">
        <v>167</v>
      </c>
      <c r="K41" s="90">
        <v>4.0999999999999995E-2</v>
      </c>
      <c r="L41" s="90">
        <v>2.6399999999999996E-2</v>
      </c>
      <c r="M41" s="83">
        <v>49359</v>
      </c>
      <c r="N41" s="85">
        <v>114.54</v>
      </c>
      <c r="O41" s="83">
        <v>56.535800000000002</v>
      </c>
      <c r="P41" s="84">
        <v>2.9690709218738922E-2</v>
      </c>
      <c r="Q41" s="84">
        <f>O41/'סכום נכסי הקרן'!$C$42</f>
        <v>6.5947833939166973E-4</v>
      </c>
    </row>
    <row r="42" spans="2:17" s="127" customFormat="1">
      <c r="B42" s="82" t="s">
        <v>1290</v>
      </c>
      <c r="C42" s="89" t="s">
        <v>1195</v>
      </c>
      <c r="D42" s="78">
        <v>5150</v>
      </c>
      <c r="E42" s="78"/>
      <c r="F42" s="78" t="s">
        <v>461</v>
      </c>
      <c r="G42" s="102">
        <v>42631</v>
      </c>
      <c r="H42" s="78" t="s">
        <v>163</v>
      </c>
      <c r="I42" s="83">
        <v>9.3400000000000016</v>
      </c>
      <c r="J42" s="89" t="s">
        <v>167</v>
      </c>
      <c r="K42" s="90">
        <v>4.0999999999999995E-2</v>
      </c>
      <c r="L42" s="90">
        <v>3.4199999999999994E-2</v>
      </c>
      <c r="M42" s="83">
        <v>14647.32</v>
      </c>
      <c r="N42" s="85">
        <v>106.98</v>
      </c>
      <c r="O42" s="83">
        <v>15.669709999999998</v>
      </c>
      <c r="P42" s="84">
        <v>8.2292070361074821E-3</v>
      </c>
      <c r="Q42" s="84">
        <f>O42/'סכום נכסי הקרן'!$C$42</f>
        <v>1.8278390558812364E-4</v>
      </c>
    </row>
    <row r="43" spans="2:17" s="127" customFormat="1">
      <c r="B43" s="82" t="s">
        <v>1291</v>
      </c>
      <c r="C43" s="89" t="s">
        <v>1190</v>
      </c>
      <c r="D43" s="78" t="s">
        <v>1216</v>
      </c>
      <c r="E43" s="78"/>
      <c r="F43" s="78" t="s">
        <v>461</v>
      </c>
      <c r="G43" s="102">
        <v>42093</v>
      </c>
      <c r="H43" s="78" t="s">
        <v>164</v>
      </c>
      <c r="I43" s="83">
        <v>2.3600000000000003</v>
      </c>
      <c r="J43" s="89" t="s">
        <v>167</v>
      </c>
      <c r="K43" s="90">
        <v>4.4000000000000004E-2</v>
      </c>
      <c r="L43" s="90">
        <v>2.9600000000000001E-2</v>
      </c>
      <c r="M43" s="83">
        <v>2274.2800000000002</v>
      </c>
      <c r="N43" s="85">
        <v>103.53</v>
      </c>
      <c r="O43" s="83">
        <v>2.3545599999999998</v>
      </c>
      <c r="P43" s="84">
        <v>1.2365360762220381E-3</v>
      </c>
      <c r="Q43" s="84">
        <f>O43/'סכום נכסי הקרן'!$C$42</f>
        <v>2.7465452311598134E-5</v>
      </c>
    </row>
    <row r="44" spans="2:17" s="127" customFormat="1">
      <c r="B44" s="82" t="s">
        <v>1291</v>
      </c>
      <c r="C44" s="89" t="s">
        <v>1190</v>
      </c>
      <c r="D44" s="78" t="s">
        <v>1217</v>
      </c>
      <c r="E44" s="78"/>
      <c r="F44" s="78" t="s">
        <v>461</v>
      </c>
      <c r="G44" s="102">
        <v>42093</v>
      </c>
      <c r="H44" s="78" t="s">
        <v>164</v>
      </c>
      <c r="I44" s="83">
        <v>2.35</v>
      </c>
      <c r="J44" s="89" t="s">
        <v>167</v>
      </c>
      <c r="K44" s="90">
        <v>4.4500000000000005E-2</v>
      </c>
      <c r="L44" s="90">
        <v>2.9900000000000003E-2</v>
      </c>
      <c r="M44" s="83">
        <v>1329.99</v>
      </c>
      <c r="N44" s="85">
        <v>104.66</v>
      </c>
      <c r="O44" s="83">
        <v>1.3919699999999999</v>
      </c>
      <c r="P44" s="84">
        <v>7.3101603782396317E-4</v>
      </c>
      <c r="Q44" s="84">
        <f>O44/'סכום נכסי הקרן'!$C$42</f>
        <v>1.6237040319284817E-5</v>
      </c>
    </row>
    <row r="45" spans="2:17" s="127" customFormat="1">
      <c r="B45" s="82" t="s">
        <v>1291</v>
      </c>
      <c r="C45" s="89" t="s">
        <v>1190</v>
      </c>
      <c r="D45" s="78">
        <v>4985</v>
      </c>
      <c r="E45" s="78"/>
      <c r="F45" s="78" t="s">
        <v>461</v>
      </c>
      <c r="G45" s="102">
        <v>42551</v>
      </c>
      <c r="H45" s="78" t="s">
        <v>164</v>
      </c>
      <c r="I45" s="83">
        <v>2.3499999999999996</v>
      </c>
      <c r="J45" s="89" t="s">
        <v>167</v>
      </c>
      <c r="K45" s="90">
        <v>4.4500000000000005E-2</v>
      </c>
      <c r="L45" s="90">
        <v>2.9899999999999996E-2</v>
      </c>
      <c r="M45" s="83">
        <v>1522.72</v>
      </c>
      <c r="N45" s="85">
        <v>104.66</v>
      </c>
      <c r="O45" s="83">
        <v>1.59368</v>
      </c>
      <c r="P45" s="84">
        <v>8.3694737613547248E-4</v>
      </c>
      <c r="Q45" s="84">
        <f>O45/'סכום נכסי הקרן'!$C$42</f>
        <v>1.8589945484484454E-5</v>
      </c>
    </row>
    <row r="46" spans="2:17" s="127" customFormat="1">
      <c r="B46" s="82" t="s">
        <v>1291</v>
      </c>
      <c r="C46" s="89" t="s">
        <v>1190</v>
      </c>
      <c r="D46" s="78">
        <v>4987</v>
      </c>
      <c r="E46" s="78"/>
      <c r="F46" s="78" t="s">
        <v>461</v>
      </c>
      <c r="G46" s="102">
        <v>42551</v>
      </c>
      <c r="H46" s="78" t="s">
        <v>164</v>
      </c>
      <c r="I46" s="83">
        <v>3.02</v>
      </c>
      <c r="J46" s="89" t="s">
        <v>167</v>
      </c>
      <c r="K46" s="90">
        <v>3.4065999999999999E-2</v>
      </c>
      <c r="L46" s="90">
        <v>2.06E-2</v>
      </c>
      <c r="M46" s="83">
        <v>5462.88</v>
      </c>
      <c r="N46" s="85">
        <v>106.21</v>
      </c>
      <c r="O46" s="83">
        <v>5.8021199999999995</v>
      </c>
      <c r="P46" s="84">
        <v>3.0470791564323747E-3</v>
      </c>
      <c r="Q46" s="84">
        <f>O46/'סכום נכסי הקרן'!$C$42</f>
        <v>6.7680522121402621E-5</v>
      </c>
    </row>
    <row r="47" spans="2:17" s="127" customFormat="1">
      <c r="B47" s="82" t="s">
        <v>1291</v>
      </c>
      <c r="C47" s="89" t="s">
        <v>1190</v>
      </c>
      <c r="D47" s="78" t="s">
        <v>1218</v>
      </c>
      <c r="E47" s="78"/>
      <c r="F47" s="78" t="s">
        <v>461</v>
      </c>
      <c r="G47" s="102">
        <v>42093</v>
      </c>
      <c r="H47" s="78" t="s">
        <v>164</v>
      </c>
      <c r="I47" s="83">
        <v>3.02</v>
      </c>
      <c r="J47" s="89" t="s">
        <v>167</v>
      </c>
      <c r="K47" s="90">
        <v>3.4000000000000002E-2</v>
      </c>
      <c r="L47" s="90">
        <v>2.0499999999999994E-2</v>
      </c>
      <c r="M47" s="83">
        <v>4967.1899999999996</v>
      </c>
      <c r="N47" s="85">
        <v>106.21</v>
      </c>
      <c r="O47" s="83">
        <v>5.2756600000000002</v>
      </c>
      <c r="P47" s="84">
        <v>2.7705999914555413E-3</v>
      </c>
      <c r="Q47" s="84">
        <f>O47/'סכום נכסי הקרן'!$C$42</f>
        <v>6.1539475801086337E-5</v>
      </c>
    </row>
    <row r="48" spans="2:17" s="127" customFormat="1">
      <c r="B48" s="82" t="s">
        <v>1291</v>
      </c>
      <c r="C48" s="89" t="s">
        <v>1190</v>
      </c>
      <c r="D48" s="78" t="s">
        <v>1219</v>
      </c>
      <c r="E48" s="78"/>
      <c r="F48" s="78" t="s">
        <v>461</v>
      </c>
      <c r="G48" s="102">
        <v>42093</v>
      </c>
      <c r="H48" s="78" t="s">
        <v>164</v>
      </c>
      <c r="I48" s="83">
        <v>2.36</v>
      </c>
      <c r="J48" s="89" t="s">
        <v>167</v>
      </c>
      <c r="K48" s="90">
        <v>4.4000000000000004E-2</v>
      </c>
      <c r="L48" s="90">
        <v>2.9600000000000001E-2</v>
      </c>
      <c r="M48" s="83">
        <v>1010.79</v>
      </c>
      <c r="N48" s="85">
        <v>103.53</v>
      </c>
      <c r="O48" s="83">
        <v>1.04647</v>
      </c>
      <c r="P48" s="84">
        <v>5.4957100591366387E-4</v>
      </c>
      <c r="Q48" s="84">
        <f>O48/'סכום נכסי הקרן'!$C$42</f>
        <v>1.2206854733163776E-5</v>
      </c>
    </row>
    <row r="49" spans="2:17" s="127" customFormat="1">
      <c r="B49" s="82" t="s">
        <v>1291</v>
      </c>
      <c r="C49" s="89" t="s">
        <v>1190</v>
      </c>
      <c r="D49" s="78">
        <v>4983</v>
      </c>
      <c r="E49" s="78"/>
      <c r="F49" s="78" t="s">
        <v>461</v>
      </c>
      <c r="G49" s="102">
        <v>42551</v>
      </c>
      <c r="H49" s="78" t="s">
        <v>164</v>
      </c>
      <c r="I49" s="83">
        <v>2.36</v>
      </c>
      <c r="J49" s="89" t="s">
        <v>167</v>
      </c>
      <c r="K49" s="90">
        <v>4.4000000000000004E-2</v>
      </c>
      <c r="L49" s="90">
        <v>2.9599999999999994E-2</v>
      </c>
      <c r="M49" s="83">
        <v>1207.57</v>
      </c>
      <c r="N49" s="85">
        <v>103.53</v>
      </c>
      <c r="O49" s="83">
        <v>1.2501900000000001</v>
      </c>
      <c r="P49" s="84">
        <v>6.5655792892601174E-4</v>
      </c>
      <c r="Q49" s="84">
        <f>O49/'סכום נכסי הקרן'!$C$42</f>
        <v>1.4583206129993238E-5</v>
      </c>
    </row>
    <row r="50" spans="2:17" s="127" customFormat="1">
      <c r="B50" s="82" t="s">
        <v>1291</v>
      </c>
      <c r="C50" s="89" t="s">
        <v>1190</v>
      </c>
      <c r="D50" s="78" t="s">
        <v>1220</v>
      </c>
      <c r="E50" s="78"/>
      <c r="F50" s="78" t="s">
        <v>461</v>
      </c>
      <c r="G50" s="102">
        <v>42093</v>
      </c>
      <c r="H50" s="78" t="s">
        <v>164</v>
      </c>
      <c r="I50" s="83">
        <v>3.1600000000000006</v>
      </c>
      <c r="J50" s="89" t="s">
        <v>167</v>
      </c>
      <c r="K50" s="90">
        <v>3.5000000000000003E-2</v>
      </c>
      <c r="L50" s="90">
        <v>2.0299999999999999E-2</v>
      </c>
      <c r="M50" s="83">
        <v>1861.99</v>
      </c>
      <c r="N50" s="85">
        <v>113.95</v>
      </c>
      <c r="O50" s="83">
        <v>2.1217299999999999</v>
      </c>
      <c r="P50" s="84">
        <v>1.1142615558756563E-3</v>
      </c>
      <c r="Q50" s="84">
        <f>O50/'סכום נכסי הקרן'!$C$42</f>
        <v>2.4749538823851212E-5</v>
      </c>
    </row>
    <row r="51" spans="2:17" s="127" customFormat="1">
      <c r="B51" s="82" t="s">
        <v>1291</v>
      </c>
      <c r="C51" s="89" t="s">
        <v>1190</v>
      </c>
      <c r="D51" s="78">
        <v>4989</v>
      </c>
      <c r="E51" s="78"/>
      <c r="F51" s="78" t="s">
        <v>461</v>
      </c>
      <c r="G51" s="102">
        <v>42551</v>
      </c>
      <c r="H51" s="78" t="s">
        <v>164</v>
      </c>
      <c r="I51" s="83">
        <v>3.1600000000000006</v>
      </c>
      <c r="J51" s="89" t="s">
        <v>167</v>
      </c>
      <c r="K51" s="90">
        <v>3.5000000000000003E-2</v>
      </c>
      <c r="L51" s="90">
        <v>2.0300000000000002E-2</v>
      </c>
      <c r="M51" s="83">
        <v>1827.26</v>
      </c>
      <c r="N51" s="85">
        <v>113.95</v>
      </c>
      <c r="O51" s="83">
        <v>2.08216</v>
      </c>
      <c r="P51" s="84">
        <v>1.0934807167651192E-3</v>
      </c>
      <c r="Q51" s="84">
        <f>O51/'סכום נכסי הקרן'!$C$42</f>
        <v>2.4287963010123833E-5</v>
      </c>
    </row>
    <row r="52" spans="2:17" s="127" customFormat="1">
      <c r="B52" s="82" t="s">
        <v>1291</v>
      </c>
      <c r="C52" s="89" t="s">
        <v>1190</v>
      </c>
      <c r="D52" s="78">
        <v>4986</v>
      </c>
      <c r="E52" s="78"/>
      <c r="F52" s="78" t="s">
        <v>461</v>
      </c>
      <c r="G52" s="102">
        <v>42551</v>
      </c>
      <c r="H52" s="78" t="s">
        <v>164</v>
      </c>
      <c r="I52" s="83">
        <v>2.36</v>
      </c>
      <c r="J52" s="89" t="s">
        <v>167</v>
      </c>
      <c r="K52" s="90">
        <v>4.4000000000000004E-2</v>
      </c>
      <c r="L52" s="90">
        <v>2.9600000000000001E-2</v>
      </c>
      <c r="M52" s="83">
        <v>2717.06</v>
      </c>
      <c r="N52" s="85">
        <v>103.53</v>
      </c>
      <c r="O52" s="83">
        <v>2.81298</v>
      </c>
      <c r="P52" s="84">
        <v>1.4772829113257125E-3</v>
      </c>
      <c r="Q52" s="84">
        <f>O52/'סכום נכסי הקרן'!$C$42</f>
        <v>3.2812826194057203E-5</v>
      </c>
    </row>
    <row r="53" spans="2:17" s="127" customFormat="1">
      <c r="B53" s="82" t="s">
        <v>1291</v>
      </c>
      <c r="C53" s="89" t="s">
        <v>1190</v>
      </c>
      <c r="D53" s="78" t="s">
        <v>1221</v>
      </c>
      <c r="E53" s="78"/>
      <c r="F53" s="78" t="s">
        <v>461</v>
      </c>
      <c r="G53" s="102">
        <v>42871</v>
      </c>
      <c r="H53" s="78" t="s">
        <v>164</v>
      </c>
      <c r="I53" s="83">
        <v>0.73</v>
      </c>
      <c r="J53" s="89" t="s">
        <v>167</v>
      </c>
      <c r="K53" s="90">
        <v>0.03</v>
      </c>
      <c r="L53" s="90">
        <v>2.98E-2</v>
      </c>
      <c r="M53" s="83">
        <v>9223.1200000000008</v>
      </c>
      <c r="N53" s="85">
        <v>100.41</v>
      </c>
      <c r="O53" s="83">
        <v>9.2609300000000001</v>
      </c>
      <c r="P53" s="84">
        <v>4.8635303599683004E-3</v>
      </c>
      <c r="Q53" s="84">
        <f>O53/'סכום נכסי הקרן'!$C$42</f>
        <v>1.0802682083958299E-4</v>
      </c>
    </row>
    <row r="54" spans="2:17" s="127" customFormat="1">
      <c r="B54" s="82" t="s">
        <v>1291</v>
      </c>
      <c r="C54" s="89" t="s">
        <v>1195</v>
      </c>
      <c r="D54" s="78" t="s">
        <v>1222</v>
      </c>
      <c r="E54" s="78"/>
      <c r="F54" s="78" t="s">
        <v>461</v>
      </c>
      <c r="G54" s="102">
        <v>42871</v>
      </c>
      <c r="H54" s="78" t="s">
        <v>164</v>
      </c>
      <c r="I54" s="83">
        <v>3.72</v>
      </c>
      <c r="J54" s="89" t="s">
        <v>167</v>
      </c>
      <c r="K54" s="90">
        <v>4.7E-2</v>
      </c>
      <c r="L54" s="90">
        <v>4.7100000000000003E-2</v>
      </c>
      <c r="M54" s="83">
        <v>11068.8</v>
      </c>
      <c r="N54" s="85">
        <v>100.75</v>
      </c>
      <c r="O54" s="83">
        <v>11.151809999999999</v>
      </c>
      <c r="P54" s="84">
        <v>5.8565572252028781E-3</v>
      </c>
      <c r="Q54" s="84">
        <f>O54/'סכום נכסי הקרן'!$C$42</f>
        <v>1.3008354246356142E-4</v>
      </c>
    </row>
    <row r="55" spans="2:17" s="127" customFormat="1">
      <c r="B55" s="82" t="s">
        <v>1292</v>
      </c>
      <c r="C55" s="89" t="s">
        <v>1195</v>
      </c>
      <c r="D55" s="78">
        <v>4099</v>
      </c>
      <c r="E55" s="78"/>
      <c r="F55" s="78" t="s">
        <v>461</v>
      </c>
      <c r="G55" s="102">
        <v>42052</v>
      </c>
      <c r="H55" s="78" t="s">
        <v>163</v>
      </c>
      <c r="I55" s="83">
        <v>6.38</v>
      </c>
      <c r="J55" s="89" t="s">
        <v>167</v>
      </c>
      <c r="K55" s="90">
        <v>2.9779E-2</v>
      </c>
      <c r="L55" s="90">
        <v>1.8400000000000003E-2</v>
      </c>
      <c r="M55" s="83">
        <v>15443.03</v>
      </c>
      <c r="N55" s="85">
        <v>108.58</v>
      </c>
      <c r="O55" s="83">
        <v>16.768049999999999</v>
      </c>
      <c r="P55" s="84">
        <v>8.8060184293009946E-3</v>
      </c>
      <c r="Q55" s="84">
        <f>O55/'סכום נכסי הקרן'!$C$42</f>
        <v>1.9559581307483908E-4</v>
      </c>
    </row>
    <row r="56" spans="2:17" s="127" customFormat="1">
      <c r="B56" s="82" t="s">
        <v>1292</v>
      </c>
      <c r="C56" s="89" t="s">
        <v>1195</v>
      </c>
      <c r="D56" s="78" t="s">
        <v>1223</v>
      </c>
      <c r="E56" s="78"/>
      <c r="F56" s="78" t="s">
        <v>461</v>
      </c>
      <c r="G56" s="102">
        <v>42054</v>
      </c>
      <c r="H56" s="78" t="s">
        <v>163</v>
      </c>
      <c r="I56" s="83">
        <v>6.38</v>
      </c>
      <c r="J56" s="89" t="s">
        <v>167</v>
      </c>
      <c r="K56" s="90">
        <v>2.9779E-2</v>
      </c>
      <c r="L56" s="90">
        <v>1.8499999999999999E-2</v>
      </c>
      <c r="M56" s="83">
        <v>436.74</v>
      </c>
      <c r="N56" s="85">
        <v>108.53</v>
      </c>
      <c r="O56" s="83">
        <v>0.47399000000000002</v>
      </c>
      <c r="P56" s="84">
        <v>2.489236777862887E-4</v>
      </c>
      <c r="Q56" s="84">
        <f>O56/'סכום נכסי הקרן'!$C$42</f>
        <v>5.5289946916512644E-6</v>
      </c>
    </row>
    <row r="57" spans="2:17" s="127" customFormat="1">
      <c r="B57" s="82" t="s">
        <v>1284</v>
      </c>
      <c r="C57" s="89" t="s">
        <v>1195</v>
      </c>
      <c r="D57" s="78" t="s">
        <v>1224</v>
      </c>
      <c r="E57" s="78"/>
      <c r="F57" s="78" t="s">
        <v>461</v>
      </c>
      <c r="G57" s="102">
        <v>40742</v>
      </c>
      <c r="H57" s="78" t="s">
        <v>164</v>
      </c>
      <c r="I57" s="83">
        <v>8.94</v>
      </c>
      <c r="J57" s="89" t="s">
        <v>167</v>
      </c>
      <c r="K57" s="90">
        <v>0.06</v>
      </c>
      <c r="L57" s="90">
        <v>1.77E-2</v>
      </c>
      <c r="M57" s="83">
        <v>64199.79</v>
      </c>
      <c r="N57" s="85">
        <v>148.82</v>
      </c>
      <c r="O57" s="83">
        <v>95.54213</v>
      </c>
      <c r="P57" s="84">
        <v>5.0175527718170652E-2</v>
      </c>
      <c r="Q57" s="84">
        <f>O57/'סכום נכסי הקרן'!$C$42</f>
        <v>1.1144790598937846E-3</v>
      </c>
    </row>
    <row r="58" spans="2:17" s="127" customFormat="1">
      <c r="B58" s="82" t="s">
        <v>1293</v>
      </c>
      <c r="C58" s="89" t="s">
        <v>1195</v>
      </c>
      <c r="D58" s="78">
        <v>4100</v>
      </c>
      <c r="E58" s="78"/>
      <c r="F58" s="78" t="s">
        <v>461</v>
      </c>
      <c r="G58" s="102">
        <v>42052</v>
      </c>
      <c r="H58" s="78" t="s">
        <v>163</v>
      </c>
      <c r="I58" s="83">
        <v>6.3599999999999994</v>
      </c>
      <c r="J58" s="89" t="s">
        <v>167</v>
      </c>
      <c r="K58" s="90">
        <v>2.9779E-2</v>
      </c>
      <c r="L58" s="90">
        <v>1.84E-2</v>
      </c>
      <c r="M58" s="83">
        <v>17592.43</v>
      </c>
      <c r="N58" s="85">
        <v>108.58</v>
      </c>
      <c r="O58" s="83">
        <v>19.101860000000002</v>
      </c>
      <c r="P58" s="84">
        <v>1.0031657300278059E-2</v>
      </c>
      <c r="Q58" s="84">
        <f>O58/'סכום נכסי הקרן'!$C$42</f>
        <v>2.2281922095543287E-4</v>
      </c>
    </row>
    <row r="59" spans="2:17" s="127" customFormat="1">
      <c r="B59" s="82" t="s">
        <v>1294</v>
      </c>
      <c r="C59" s="89" t="s">
        <v>1190</v>
      </c>
      <c r="D59" s="78" t="s">
        <v>1225</v>
      </c>
      <c r="E59" s="78"/>
      <c r="F59" s="78" t="s">
        <v>461</v>
      </c>
      <c r="G59" s="102">
        <v>41816</v>
      </c>
      <c r="H59" s="78" t="s">
        <v>163</v>
      </c>
      <c r="I59" s="83">
        <v>9.0499999999999989</v>
      </c>
      <c r="J59" s="89" t="s">
        <v>167</v>
      </c>
      <c r="K59" s="90">
        <v>4.4999999999999998E-2</v>
      </c>
      <c r="L59" s="90">
        <v>2.4399999999999998E-2</v>
      </c>
      <c r="M59" s="83">
        <v>4858.5200000000004</v>
      </c>
      <c r="N59" s="85">
        <v>120.01</v>
      </c>
      <c r="O59" s="83">
        <v>5.8307099999999998</v>
      </c>
      <c r="P59" s="84">
        <v>3.0620936671771374E-3</v>
      </c>
      <c r="Q59" s="84">
        <f>O59/'סכום נכסי הקרן'!$C$42</f>
        <v>6.8014018520555169E-5</v>
      </c>
    </row>
    <row r="60" spans="2:17" s="127" customFormat="1">
      <c r="B60" s="82" t="s">
        <v>1294</v>
      </c>
      <c r="C60" s="89" t="s">
        <v>1190</v>
      </c>
      <c r="D60" s="78" t="s">
        <v>1226</v>
      </c>
      <c r="E60" s="78"/>
      <c r="F60" s="78" t="s">
        <v>461</v>
      </c>
      <c r="G60" s="102">
        <v>42625</v>
      </c>
      <c r="H60" s="78" t="s">
        <v>163</v>
      </c>
      <c r="I60" s="83">
        <v>8.7799999999999994</v>
      </c>
      <c r="J60" s="89" t="s">
        <v>167</v>
      </c>
      <c r="K60" s="90">
        <v>4.4999999999999998E-2</v>
      </c>
      <c r="L60" s="90">
        <v>3.7200000000000011E-2</v>
      </c>
      <c r="M60" s="83">
        <v>1352.9</v>
      </c>
      <c r="N60" s="85">
        <v>107.92</v>
      </c>
      <c r="O60" s="83">
        <v>1.4600499999999998</v>
      </c>
      <c r="P60" s="84">
        <v>7.6676937435783622E-4</v>
      </c>
      <c r="Q60" s="84">
        <f>O60/'סכום נכסי הקרן'!$C$42</f>
        <v>1.7031179348816279E-5</v>
      </c>
    </row>
    <row r="61" spans="2:17" s="127" customFormat="1">
      <c r="B61" s="82" t="s">
        <v>1294</v>
      </c>
      <c r="C61" s="89" t="s">
        <v>1190</v>
      </c>
      <c r="D61" s="78" t="s">
        <v>1227</v>
      </c>
      <c r="E61" s="78"/>
      <c r="F61" s="78" t="s">
        <v>461</v>
      </c>
      <c r="G61" s="102">
        <v>42716</v>
      </c>
      <c r="H61" s="78" t="s">
        <v>163</v>
      </c>
      <c r="I61" s="83">
        <v>8.84</v>
      </c>
      <c r="J61" s="89" t="s">
        <v>167</v>
      </c>
      <c r="K61" s="90">
        <v>4.4999999999999998E-2</v>
      </c>
      <c r="L61" s="90">
        <v>3.4700000000000002E-2</v>
      </c>
      <c r="M61" s="83">
        <v>1023.54</v>
      </c>
      <c r="N61" s="85">
        <v>110.45</v>
      </c>
      <c r="O61" s="83">
        <v>1.1305099999999999</v>
      </c>
      <c r="P61" s="84">
        <v>5.9370600007210535E-4</v>
      </c>
      <c r="Q61" s="84">
        <f>O61/'סכום נכסי הקרן'!$C$42</f>
        <v>1.3187163840711134E-5</v>
      </c>
    </row>
    <row r="62" spans="2:17" s="127" customFormat="1">
      <c r="B62" s="82" t="s">
        <v>1294</v>
      </c>
      <c r="C62" s="89" t="s">
        <v>1190</v>
      </c>
      <c r="D62" s="78" t="s">
        <v>1228</v>
      </c>
      <c r="E62" s="78"/>
      <c r="F62" s="78" t="s">
        <v>461</v>
      </c>
      <c r="G62" s="102">
        <v>42803</v>
      </c>
      <c r="H62" s="78" t="s">
        <v>163</v>
      </c>
      <c r="I62" s="83">
        <v>8.7100000000000009</v>
      </c>
      <c r="J62" s="89" t="s">
        <v>167</v>
      </c>
      <c r="K62" s="90">
        <v>4.4999999999999998E-2</v>
      </c>
      <c r="L62" s="90">
        <v>4.0600000000000004E-2</v>
      </c>
      <c r="M62" s="83">
        <v>6559.64</v>
      </c>
      <c r="N62" s="85">
        <v>105.73</v>
      </c>
      <c r="O62" s="83">
        <v>6.9355000000000002</v>
      </c>
      <c r="P62" s="84">
        <v>3.6422923844106531E-3</v>
      </c>
      <c r="Q62" s="84">
        <f>O62/'סכום נכסי הקרן'!$C$42</f>
        <v>8.0901163914739438E-5</v>
      </c>
    </row>
    <row r="63" spans="2:17" s="127" customFormat="1">
      <c r="B63" s="82" t="s">
        <v>1294</v>
      </c>
      <c r="C63" s="89" t="s">
        <v>1190</v>
      </c>
      <c r="D63" s="78" t="s">
        <v>1229</v>
      </c>
      <c r="E63" s="78"/>
      <c r="F63" s="78" t="s">
        <v>461</v>
      </c>
      <c r="G63" s="102">
        <v>42898</v>
      </c>
      <c r="H63" s="78" t="s">
        <v>163</v>
      </c>
      <c r="I63" s="83">
        <v>8.57</v>
      </c>
      <c r="J63" s="89" t="s">
        <v>167</v>
      </c>
      <c r="K63" s="90">
        <v>4.4999999999999998E-2</v>
      </c>
      <c r="L63" s="90">
        <v>4.7E-2</v>
      </c>
      <c r="M63" s="83">
        <v>1233.7</v>
      </c>
      <c r="N63" s="85">
        <v>99.79</v>
      </c>
      <c r="O63" s="83">
        <v>1.2311099999999999</v>
      </c>
      <c r="P63" s="84">
        <v>6.4653775176581332E-4</v>
      </c>
      <c r="Q63" s="84">
        <f>O63/'סכום נכסי הקרן'!$C$42</f>
        <v>1.4360641901387766E-5</v>
      </c>
    </row>
    <row r="64" spans="2:17" s="127" customFormat="1">
      <c r="B64" s="82" t="s">
        <v>1294</v>
      </c>
      <c r="C64" s="89" t="s">
        <v>1190</v>
      </c>
      <c r="D64" s="78" t="s">
        <v>1230</v>
      </c>
      <c r="E64" s="78"/>
      <c r="F64" s="78" t="s">
        <v>461</v>
      </c>
      <c r="G64" s="102">
        <v>41893</v>
      </c>
      <c r="H64" s="78" t="s">
        <v>163</v>
      </c>
      <c r="I64" s="83">
        <v>9.0699999999999985</v>
      </c>
      <c r="J64" s="89" t="s">
        <v>167</v>
      </c>
      <c r="K64" s="90">
        <v>4.4999999999999998E-2</v>
      </c>
      <c r="L64" s="90">
        <v>2.3799999999999998E-2</v>
      </c>
      <c r="M64" s="83">
        <v>953.2</v>
      </c>
      <c r="N64" s="85">
        <v>120.69</v>
      </c>
      <c r="O64" s="83">
        <v>1.1504100000000002</v>
      </c>
      <c r="P64" s="84">
        <v>6.0415681377692443E-4</v>
      </c>
      <c r="Q64" s="84">
        <f>O64/'סכום נכסי הקרן'!$C$42</f>
        <v>1.3419293198638225E-5</v>
      </c>
    </row>
    <row r="65" spans="2:17" s="127" customFormat="1">
      <c r="B65" s="82" t="s">
        <v>1294</v>
      </c>
      <c r="C65" s="89" t="s">
        <v>1190</v>
      </c>
      <c r="D65" s="78" t="s">
        <v>1231</v>
      </c>
      <c r="E65" s="78"/>
      <c r="F65" s="78" t="s">
        <v>461</v>
      </c>
      <c r="G65" s="102">
        <v>42151</v>
      </c>
      <c r="H65" s="78" t="s">
        <v>163</v>
      </c>
      <c r="I65" s="83">
        <v>9.0400000000000009</v>
      </c>
      <c r="J65" s="89" t="s">
        <v>167</v>
      </c>
      <c r="K65" s="90">
        <v>4.4999999999999998E-2</v>
      </c>
      <c r="L65" s="90">
        <v>2.5499999999999995E-2</v>
      </c>
      <c r="M65" s="83">
        <v>3490.75</v>
      </c>
      <c r="N65" s="85">
        <v>119.57</v>
      </c>
      <c r="O65" s="83">
        <v>4.1738800000000005</v>
      </c>
      <c r="P65" s="84">
        <v>2.1919820254406946E-3</v>
      </c>
      <c r="Q65" s="84">
        <f>O65/'סכום נכסי הקרן'!$C$42</f>
        <v>4.868744143038752E-5</v>
      </c>
    </row>
    <row r="66" spans="2:17" s="127" customFormat="1">
      <c r="B66" s="82" t="s">
        <v>1294</v>
      </c>
      <c r="C66" s="89" t="s">
        <v>1190</v>
      </c>
      <c r="D66" s="78" t="s">
        <v>1232</v>
      </c>
      <c r="E66" s="78"/>
      <c r="F66" s="78" t="s">
        <v>461</v>
      </c>
      <c r="G66" s="102">
        <v>42166</v>
      </c>
      <c r="H66" s="78" t="s">
        <v>163</v>
      </c>
      <c r="I66" s="83">
        <v>9.0500000000000007</v>
      </c>
      <c r="J66" s="89" t="s">
        <v>167</v>
      </c>
      <c r="K66" s="90">
        <v>4.4999999999999998E-2</v>
      </c>
      <c r="L66" s="90">
        <v>2.4999999999999994E-2</v>
      </c>
      <c r="M66" s="83">
        <v>3284.41</v>
      </c>
      <c r="N66" s="85">
        <v>120.08</v>
      </c>
      <c r="O66" s="83">
        <v>3.9439199999999999</v>
      </c>
      <c r="P66" s="84">
        <v>2.0712147330004846E-3</v>
      </c>
      <c r="Q66" s="84">
        <f>O66/'סכום נכסי הקרן'!$C$42</f>
        <v>4.600500589526626E-5</v>
      </c>
    </row>
    <row r="67" spans="2:17" s="127" customFormat="1">
      <c r="B67" s="82" t="s">
        <v>1294</v>
      </c>
      <c r="C67" s="89" t="s">
        <v>1190</v>
      </c>
      <c r="D67" s="78" t="s">
        <v>1233</v>
      </c>
      <c r="E67" s="78"/>
      <c r="F67" s="78" t="s">
        <v>461</v>
      </c>
      <c r="G67" s="102">
        <v>42257</v>
      </c>
      <c r="H67" s="78" t="s">
        <v>163</v>
      </c>
      <c r="I67" s="83">
        <v>9.0400000000000009</v>
      </c>
      <c r="J67" s="89" t="s">
        <v>167</v>
      </c>
      <c r="K67" s="90">
        <v>4.4999999999999998E-2</v>
      </c>
      <c r="L67" s="90">
        <v>2.5099999999999997E-2</v>
      </c>
      <c r="M67" s="83">
        <v>1745.37</v>
      </c>
      <c r="N67" s="85">
        <v>119.71</v>
      </c>
      <c r="O67" s="83">
        <v>2.0893800000000002</v>
      </c>
      <c r="P67" s="84">
        <v>1.0972724190238528E-3</v>
      </c>
      <c r="Q67" s="84">
        <f>O67/'סכום נכסי הקרן'!$C$42</f>
        <v>2.4372182807321506E-5</v>
      </c>
    </row>
    <row r="68" spans="2:17" s="127" customFormat="1">
      <c r="B68" s="82" t="s">
        <v>1294</v>
      </c>
      <c r="C68" s="89" t="s">
        <v>1190</v>
      </c>
      <c r="D68" s="78" t="s">
        <v>1234</v>
      </c>
      <c r="E68" s="78"/>
      <c r="F68" s="78" t="s">
        <v>461</v>
      </c>
      <c r="G68" s="102">
        <v>42348</v>
      </c>
      <c r="H68" s="78" t="s">
        <v>163</v>
      </c>
      <c r="I68" s="83">
        <v>9.0299999999999994</v>
      </c>
      <c r="J68" s="89" t="s">
        <v>167</v>
      </c>
      <c r="K68" s="90">
        <v>4.4999999999999998E-2</v>
      </c>
      <c r="L68" s="90">
        <v>2.58E-2</v>
      </c>
      <c r="M68" s="83">
        <v>3022.4</v>
      </c>
      <c r="N68" s="85">
        <v>118.99</v>
      </c>
      <c r="O68" s="83">
        <v>3.5963600000000002</v>
      </c>
      <c r="P68" s="84">
        <v>1.8886878580634556E-3</v>
      </c>
      <c r="Q68" s="84">
        <f>O68/'סכום נכסי הקרן'!$C$42</f>
        <v>4.1950790837922618E-5</v>
      </c>
    </row>
    <row r="69" spans="2:17" s="127" customFormat="1">
      <c r="B69" s="82" t="s">
        <v>1294</v>
      </c>
      <c r="C69" s="89" t="s">
        <v>1190</v>
      </c>
      <c r="D69" s="78" t="s">
        <v>1235</v>
      </c>
      <c r="E69" s="78"/>
      <c r="F69" s="78" t="s">
        <v>461</v>
      </c>
      <c r="G69" s="102">
        <v>42439</v>
      </c>
      <c r="H69" s="78" t="s">
        <v>163</v>
      </c>
      <c r="I69" s="83">
        <v>9.01</v>
      </c>
      <c r="J69" s="89" t="s">
        <v>167</v>
      </c>
      <c r="K69" s="90">
        <v>4.4999999999999998E-2</v>
      </c>
      <c r="L69" s="90">
        <v>2.6699999999999998E-2</v>
      </c>
      <c r="M69" s="83">
        <v>3589.66</v>
      </c>
      <c r="N69" s="85">
        <v>119.24</v>
      </c>
      <c r="O69" s="83">
        <v>4.2803199999999997</v>
      </c>
      <c r="P69" s="84">
        <v>2.2478807495985298E-3</v>
      </c>
      <c r="Q69" s="84">
        <f>O69/'סכום נכסי הקרן'!$C$42</f>
        <v>4.9929041875501042E-5</v>
      </c>
    </row>
    <row r="70" spans="2:17" s="127" customFormat="1">
      <c r="B70" s="82" t="s">
        <v>1294</v>
      </c>
      <c r="C70" s="89" t="s">
        <v>1190</v>
      </c>
      <c r="D70" s="78" t="s">
        <v>1236</v>
      </c>
      <c r="E70" s="78"/>
      <c r="F70" s="78" t="s">
        <v>461</v>
      </c>
      <c r="G70" s="102">
        <v>42549</v>
      </c>
      <c r="H70" s="78" t="s">
        <v>163</v>
      </c>
      <c r="I70" s="83">
        <v>8.8600000000000012</v>
      </c>
      <c r="J70" s="89" t="s">
        <v>167</v>
      </c>
      <c r="K70" s="90">
        <v>4.4999999999999998E-2</v>
      </c>
      <c r="L70" s="90">
        <v>3.3599999999999998E-2</v>
      </c>
      <c r="M70" s="83">
        <v>2524.92</v>
      </c>
      <c r="N70" s="85">
        <v>112.13</v>
      </c>
      <c r="O70" s="83">
        <v>2.8311899999999999</v>
      </c>
      <c r="P70" s="84">
        <v>1.4868461936153985E-3</v>
      </c>
      <c r="Q70" s="84">
        <f>O70/'סכום נכסי הקרן'!$C$42</f>
        <v>3.3025242053748271E-5</v>
      </c>
    </row>
    <row r="71" spans="2:17" s="127" customFormat="1">
      <c r="B71" s="82" t="s">
        <v>1294</v>
      </c>
      <c r="C71" s="89" t="s">
        <v>1190</v>
      </c>
      <c r="D71" s="78" t="s">
        <v>1237</v>
      </c>
      <c r="E71" s="78"/>
      <c r="F71" s="78" t="s">
        <v>461</v>
      </c>
      <c r="G71" s="102">
        <v>42604</v>
      </c>
      <c r="H71" s="78" t="s">
        <v>163</v>
      </c>
      <c r="I71" s="83">
        <v>8.7799999999999994</v>
      </c>
      <c r="J71" s="89" t="s">
        <v>167</v>
      </c>
      <c r="K71" s="90">
        <v>4.4999999999999998E-2</v>
      </c>
      <c r="L71" s="90">
        <v>3.7199999999999997E-2</v>
      </c>
      <c r="M71" s="83">
        <v>3301.78</v>
      </c>
      <c r="N71" s="85">
        <v>107.94</v>
      </c>
      <c r="O71" s="83">
        <v>3.5639400000000001</v>
      </c>
      <c r="P71" s="84">
        <v>1.8716619595554038E-3</v>
      </c>
      <c r="Q71" s="84">
        <f>O71/'סכום נכסי הקרן'!$C$42</f>
        <v>4.157261828596301E-5</v>
      </c>
    </row>
    <row r="72" spans="2:17" s="127" customFormat="1">
      <c r="B72" s="82" t="s">
        <v>1295</v>
      </c>
      <c r="C72" s="89" t="s">
        <v>1195</v>
      </c>
      <c r="D72" s="78">
        <v>22333</v>
      </c>
      <c r="E72" s="78"/>
      <c r="F72" s="78" t="s">
        <v>461</v>
      </c>
      <c r="G72" s="102">
        <v>41639</v>
      </c>
      <c r="H72" s="78" t="s">
        <v>165</v>
      </c>
      <c r="I72" s="83">
        <v>3.07</v>
      </c>
      <c r="J72" s="89" t="s">
        <v>167</v>
      </c>
      <c r="K72" s="90">
        <v>3.7000000000000005E-2</v>
      </c>
      <c r="L72" s="90">
        <v>1.34E-2</v>
      </c>
      <c r="M72" s="83">
        <v>66651.42</v>
      </c>
      <c r="N72" s="85">
        <v>109.29</v>
      </c>
      <c r="O72" s="83">
        <v>72.843330000000009</v>
      </c>
      <c r="P72" s="84">
        <v>3.82548779632488E-2</v>
      </c>
      <c r="Q72" s="84">
        <f>O72/'סכום נכסי הקרן'!$C$42</f>
        <v>8.497022825211531E-4</v>
      </c>
    </row>
    <row r="73" spans="2:17" s="127" customFormat="1">
      <c r="B73" s="82" t="s">
        <v>1295</v>
      </c>
      <c r="C73" s="89" t="s">
        <v>1195</v>
      </c>
      <c r="D73" s="78">
        <v>22334</v>
      </c>
      <c r="E73" s="78"/>
      <c r="F73" s="78" t="s">
        <v>461</v>
      </c>
      <c r="G73" s="102">
        <v>42004</v>
      </c>
      <c r="H73" s="78" t="s">
        <v>165</v>
      </c>
      <c r="I73" s="83">
        <v>3.6500000000000004</v>
      </c>
      <c r="J73" s="89" t="s">
        <v>167</v>
      </c>
      <c r="K73" s="90">
        <v>3.7000000000000005E-2</v>
      </c>
      <c r="L73" s="90">
        <v>1.47E-2</v>
      </c>
      <c r="M73" s="83">
        <v>24321.56</v>
      </c>
      <c r="N73" s="85">
        <v>110.23</v>
      </c>
      <c r="O73" s="83">
        <v>26.809660000000001</v>
      </c>
      <c r="P73" s="84">
        <v>1.4079535786408897E-2</v>
      </c>
      <c r="Q73" s="84">
        <f>O73/'סכום נכסי הקרן'!$C$42</f>
        <v>3.1272910362027732E-4</v>
      </c>
    </row>
    <row r="74" spans="2:17" s="127" customFormat="1">
      <c r="B74" s="82" t="s">
        <v>1296</v>
      </c>
      <c r="C74" s="89" t="s">
        <v>1190</v>
      </c>
      <c r="D74" s="78" t="s">
        <v>1238</v>
      </c>
      <c r="E74" s="78"/>
      <c r="F74" s="78" t="s">
        <v>506</v>
      </c>
      <c r="G74" s="102">
        <v>41339</v>
      </c>
      <c r="H74" s="78" t="s">
        <v>164</v>
      </c>
      <c r="I74" s="83">
        <v>3.35</v>
      </c>
      <c r="J74" s="89" t="s">
        <v>167</v>
      </c>
      <c r="K74" s="90">
        <v>4.7500000000000001E-2</v>
      </c>
      <c r="L74" s="90">
        <v>1.0999999999999999E-2</v>
      </c>
      <c r="M74" s="83">
        <v>95647.92</v>
      </c>
      <c r="N74" s="85">
        <v>116.52</v>
      </c>
      <c r="O74" s="83">
        <v>111.44897</v>
      </c>
      <c r="P74" s="84">
        <v>5.8529267490651189E-2</v>
      </c>
      <c r="Q74" s="84">
        <f>O74/'סכום נכסי הקרן'!$C$42</f>
        <v>1.3000290375746344E-3</v>
      </c>
    </row>
    <row r="75" spans="2:17" s="127" customFormat="1">
      <c r="B75" s="82" t="s">
        <v>1296</v>
      </c>
      <c r="C75" s="89" t="s">
        <v>1190</v>
      </c>
      <c r="D75" s="78" t="s">
        <v>1239</v>
      </c>
      <c r="E75" s="78"/>
      <c r="F75" s="78" t="s">
        <v>506</v>
      </c>
      <c r="G75" s="102">
        <v>41338</v>
      </c>
      <c r="H75" s="78" t="s">
        <v>164</v>
      </c>
      <c r="I75" s="83">
        <v>3.36</v>
      </c>
      <c r="J75" s="89" t="s">
        <v>167</v>
      </c>
      <c r="K75" s="90">
        <v>4.4999999999999998E-2</v>
      </c>
      <c r="L75" s="90">
        <v>1.1000000000000001E-2</v>
      </c>
      <c r="M75" s="83">
        <v>162685.42000000001</v>
      </c>
      <c r="N75" s="85">
        <v>115.51</v>
      </c>
      <c r="O75" s="83">
        <v>187.91792999999998</v>
      </c>
      <c r="P75" s="84">
        <v>9.8688204935940327E-2</v>
      </c>
      <c r="Q75" s="84">
        <f>O75/'סכום נכסי הקרן'!$C$42</f>
        <v>2.1920235393913241E-3</v>
      </c>
    </row>
    <row r="76" spans="2:17" s="127" customFormat="1">
      <c r="B76" s="82" t="s">
        <v>1297</v>
      </c>
      <c r="C76" s="89" t="s">
        <v>1195</v>
      </c>
      <c r="D76" s="78" t="s">
        <v>1240</v>
      </c>
      <c r="E76" s="78"/>
      <c r="F76" s="78" t="s">
        <v>506</v>
      </c>
      <c r="G76" s="102">
        <v>42432</v>
      </c>
      <c r="H76" s="78" t="s">
        <v>163</v>
      </c>
      <c r="I76" s="83">
        <v>6.8699999999999992</v>
      </c>
      <c r="J76" s="89" t="s">
        <v>167</v>
      </c>
      <c r="K76" s="90">
        <v>2.5399999999999999E-2</v>
      </c>
      <c r="L76" s="90">
        <v>1.9099999999999999E-2</v>
      </c>
      <c r="M76" s="83">
        <v>21961.33</v>
      </c>
      <c r="N76" s="85">
        <v>105.91</v>
      </c>
      <c r="O76" s="83">
        <v>23.253970000000002</v>
      </c>
      <c r="P76" s="84">
        <v>1.2212206450625592E-2</v>
      </c>
      <c r="Q76" s="84">
        <f>O76/'סכום נכסי הקרן'!$C$42</f>
        <v>2.7125271986712331E-4</v>
      </c>
    </row>
    <row r="77" spans="2:17" s="127" customFormat="1">
      <c r="B77" s="82" t="s">
        <v>1298</v>
      </c>
      <c r="C77" s="89" t="s">
        <v>1195</v>
      </c>
      <c r="D77" s="78">
        <v>4176</v>
      </c>
      <c r="E77" s="78"/>
      <c r="F77" s="78" t="s">
        <v>506</v>
      </c>
      <c r="G77" s="102">
        <v>42082</v>
      </c>
      <c r="H77" s="78" t="s">
        <v>163</v>
      </c>
      <c r="I77" s="83">
        <v>0.92</v>
      </c>
      <c r="J77" s="89" t="s">
        <v>167</v>
      </c>
      <c r="K77" s="90">
        <v>1E-3</v>
      </c>
      <c r="L77" s="90">
        <v>2.0100000000000003E-2</v>
      </c>
      <c r="M77" s="83">
        <v>2316.02</v>
      </c>
      <c r="N77" s="85">
        <v>101.39</v>
      </c>
      <c r="O77" s="83">
        <v>2.34822</v>
      </c>
      <c r="P77" s="84">
        <v>1.2332065204989954E-3</v>
      </c>
      <c r="Q77" s="84">
        <f>O77/'סכום נכסי הקרן'!$C$42</f>
        <v>2.7391497531233425E-5</v>
      </c>
    </row>
    <row r="78" spans="2:17" s="127" customFormat="1">
      <c r="B78" s="82" t="s">
        <v>1298</v>
      </c>
      <c r="C78" s="89" t="s">
        <v>1195</v>
      </c>
      <c r="D78" s="78" t="s">
        <v>1241</v>
      </c>
      <c r="E78" s="78"/>
      <c r="F78" s="78" t="s">
        <v>506</v>
      </c>
      <c r="G78" s="102">
        <v>42592</v>
      </c>
      <c r="H78" s="78" t="s">
        <v>163</v>
      </c>
      <c r="I78" s="83">
        <v>0.92</v>
      </c>
      <c r="J78" s="89" t="s">
        <v>167</v>
      </c>
      <c r="K78" s="90">
        <v>1E-3</v>
      </c>
      <c r="L78" s="90">
        <v>3.2199999999999999E-2</v>
      </c>
      <c r="M78" s="83">
        <v>3254.87</v>
      </c>
      <c r="N78" s="85">
        <v>100.3</v>
      </c>
      <c r="O78" s="83">
        <v>3.26464</v>
      </c>
      <c r="P78" s="84">
        <v>1.714479620768855E-3</v>
      </c>
      <c r="Q78" s="84">
        <f>O78/'סכום נכסי הקרן'!$C$42</f>
        <v>3.8081346083572191E-5</v>
      </c>
    </row>
    <row r="79" spans="2:17" s="127" customFormat="1">
      <c r="B79" s="82" t="s">
        <v>1298</v>
      </c>
      <c r="C79" s="89" t="s">
        <v>1195</v>
      </c>
      <c r="D79" s="78" t="s">
        <v>1242</v>
      </c>
      <c r="E79" s="78"/>
      <c r="F79" s="78" t="s">
        <v>506</v>
      </c>
      <c r="G79" s="102">
        <v>42704</v>
      </c>
      <c r="H79" s="78" t="s">
        <v>163</v>
      </c>
      <c r="I79" s="83">
        <v>0.92000000000000015</v>
      </c>
      <c r="J79" s="89" t="s">
        <v>167</v>
      </c>
      <c r="K79" s="90">
        <v>1E-3</v>
      </c>
      <c r="L79" s="90">
        <v>3.1699999999999999E-2</v>
      </c>
      <c r="M79" s="83">
        <v>1957.18</v>
      </c>
      <c r="N79" s="85">
        <v>100.34</v>
      </c>
      <c r="O79" s="83">
        <v>1.96383</v>
      </c>
      <c r="P79" s="84">
        <v>1.0313377627102836E-3</v>
      </c>
      <c r="Q79" s="84">
        <f>O79/'סכום נכסי הקרן'!$C$42</f>
        <v>2.2907668189846836E-5</v>
      </c>
    </row>
    <row r="80" spans="2:17" s="127" customFormat="1">
      <c r="B80" s="82" t="s">
        <v>1298</v>
      </c>
      <c r="C80" s="89" t="s">
        <v>1195</v>
      </c>
      <c r="D80" s="78">
        <v>4260</v>
      </c>
      <c r="E80" s="78"/>
      <c r="F80" s="78" t="s">
        <v>506</v>
      </c>
      <c r="G80" s="102">
        <v>42124</v>
      </c>
      <c r="H80" s="78" t="s">
        <v>163</v>
      </c>
      <c r="I80" s="83">
        <v>0.91999999999999993</v>
      </c>
      <c r="J80" s="89" t="s">
        <v>167</v>
      </c>
      <c r="K80" s="90">
        <v>1E-3</v>
      </c>
      <c r="L80" s="90">
        <v>2.0099999999999996E-2</v>
      </c>
      <c r="M80" s="83">
        <v>4349.32</v>
      </c>
      <c r="N80" s="85">
        <v>101.39</v>
      </c>
      <c r="O80" s="83">
        <v>4.4097700000000009</v>
      </c>
      <c r="P80" s="84">
        <v>2.315863555331637E-3</v>
      </c>
      <c r="Q80" s="84">
        <f>O80/'סכום נכסי הקרן'!$C$42</f>
        <v>5.1439049181212684E-5</v>
      </c>
    </row>
    <row r="81" spans="2:17" s="127" customFormat="1">
      <c r="B81" s="82" t="s">
        <v>1298</v>
      </c>
      <c r="C81" s="89" t="s">
        <v>1195</v>
      </c>
      <c r="D81" s="78">
        <v>4280</v>
      </c>
      <c r="E81" s="78"/>
      <c r="F81" s="78" t="s">
        <v>506</v>
      </c>
      <c r="G81" s="102">
        <v>42137</v>
      </c>
      <c r="H81" s="78" t="s">
        <v>163</v>
      </c>
      <c r="I81" s="83">
        <v>0.91999999999999993</v>
      </c>
      <c r="J81" s="89" t="s">
        <v>167</v>
      </c>
      <c r="K81" s="90">
        <v>1E-3</v>
      </c>
      <c r="L81" s="90">
        <v>2.0099999999999996E-2</v>
      </c>
      <c r="M81" s="83">
        <v>4523.04</v>
      </c>
      <c r="N81" s="85">
        <v>101.39</v>
      </c>
      <c r="O81" s="83">
        <v>4.5859100000000002</v>
      </c>
      <c r="P81" s="84">
        <v>2.4083663857822303E-3</v>
      </c>
      <c r="Q81" s="84">
        <f>O81/'סכום נכסי הקרן'!$C$42</f>
        <v>5.3493685618663789E-5</v>
      </c>
    </row>
    <row r="82" spans="2:17" s="127" customFormat="1">
      <c r="B82" s="82" t="s">
        <v>1298</v>
      </c>
      <c r="C82" s="89" t="s">
        <v>1195</v>
      </c>
      <c r="D82" s="78">
        <v>4344</v>
      </c>
      <c r="E82" s="78"/>
      <c r="F82" s="78" t="s">
        <v>506</v>
      </c>
      <c r="G82" s="102">
        <v>42169</v>
      </c>
      <c r="H82" s="78" t="s">
        <v>163</v>
      </c>
      <c r="I82" s="83">
        <v>0.92</v>
      </c>
      <c r="J82" s="89" t="s">
        <v>167</v>
      </c>
      <c r="K82" s="90">
        <v>1E-3</v>
      </c>
      <c r="L82" s="90">
        <v>2.0100000000000003E-2</v>
      </c>
      <c r="M82" s="83">
        <v>3554.29</v>
      </c>
      <c r="N82" s="85">
        <v>101.39</v>
      </c>
      <c r="O82" s="83">
        <v>3.6036899999999998</v>
      </c>
      <c r="P82" s="84">
        <v>1.8925373286391501E-3</v>
      </c>
      <c r="Q82" s="84">
        <f>O82/'סכום נכסי הקרן'!$C$42</f>
        <v>4.20362937622244E-5</v>
      </c>
    </row>
    <row r="83" spans="2:17" s="127" customFormat="1">
      <c r="B83" s="82" t="s">
        <v>1298</v>
      </c>
      <c r="C83" s="89" t="s">
        <v>1195</v>
      </c>
      <c r="D83" s="78">
        <v>4452</v>
      </c>
      <c r="E83" s="78"/>
      <c r="F83" s="78" t="s">
        <v>506</v>
      </c>
      <c r="G83" s="102">
        <v>42227</v>
      </c>
      <c r="H83" s="78" t="s">
        <v>163</v>
      </c>
      <c r="I83" s="83">
        <v>0.92</v>
      </c>
      <c r="J83" s="89" t="s">
        <v>167</v>
      </c>
      <c r="K83" s="90">
        <v>1E-3</v>
      </c>
      <c r="L83" s="90">
        <v>2.0300000000000002E-2</v>
      </c>
      <c r="M83" s="83">
        <v>1406.5</v>
      </c>
      <c r="N83" s="85">
        <v>101.37</v>
      </c>
      <c r="O83" s="83">
        <v>1.4257599999999999</v>
      </c>
      <c r="P83" s="84">
        <v>7.4876141446144219E-4</v>
      </c>
      <c r="Q83" s="84">
        <f>O83/'סכום נכסי הקרן'!$C$42</f>
        <v>1.6631193636086637E-5</v>
      </c>
    </row>
    <row r="84" spans="2:17" s="127" customFormat="1">
      <c r="B84" s="82" t="s">
        <v>1298</v>
      </c>
      <c r="C84" s="89" t="s">
        <v>1195</v>
      </c>
      <c r="D84" s="78">
        <v>4464</v>
      </c>
      <c r="E84" s="78"/>
      <c r="F84" s="78" t="s">
        <v>506</v>
      </c>
      <c r="G84" s="102">
        <v>42247</v>
      </c>
      <c r="H84" s="78" t="s">
        <v>163</v>
      </c>
      <c r="I84" s="83">
        <v>0.91999999999999993</v>
      </c>
      <c r="J84" s="89" t="s">
        <v>167</v>
      </c>
      <c r="K84" s="90">
        <v>1E-3</v>
      </c>
      <c r="L84" s="90">
        <v>2.0099999999999996E-2</v>
      </c>
      <c r="M84" s="83">
        <v>2200.2800000000002</v>
      </c>
      <c r="N84" s="85">
        <v>101.39</v>
      </c>
      <c r="O84" s="83">
        <v>2.2308600000000003</v>
      </c>
      <c r="P84" s="84">
        <v>1.1715729779664553E-3</v>
      </c>
      <c r="Q84" s="84">
        <f>O84/'סכום נכסי הקרן'!$C$42</f>
        <v>2.6022517559056396E-5</v>
      </c>
    </row>
    <row r="85" spans="2:17" s="127" customFormat="1">
      <c r="B85" s="82" t="s">
        <v>1298</v>
      </c>
      <c r="C85" s="89" t="s">
        <v>1195</v>
      </c>
      <c r="D85" s="78">
        <v>4495</v>
      </c>
      <c r="E85" s="78"/>
      <c r="F85" s="78" t="s">
        <v>506</v>
      </c>
      <c r="G85" s="102">
        <v>42271</v>
      </c>
      <c r="H85" s="78" t="s">
        <v>163</v>
      </c>
      <c r="I85" s="83">
        <v>0.92</v>
      </c>
      <c r="J85" s="89" t="s">
        <v>167</v>
      </c>
      <c r="K85" s="90">
        <v>1E-3</v>
      </c>
      <c r="L85" s="90">
        <v>2.0099999999999996E-2</v>
      </c>
      <c r="M85" s="83">
        <v>995.22</v>
      </c>
      <c r="N85" s="85">
        <v>101.39</v>
      </c>
      <c r="O85" s="83">
        <v>1.0090599999999998</v>
      </c>
      <c r="P85" s="84">
        <v>5.2992452648163984E-4</v>
      </c>
      <c r="Q85" s="84">
        <f>O85/'סכום נכסי הקרן'!$C$42</f>
        <v>1.1770474869844562E-5</v>
      </c>
    </row>
    <row r="86" spans="2:17" s="127" customFormat="1">
      <c r="B86" s="82" t="s">
        <v>1298</v>
      </c>
      <c r="C86" s="89" t="s">
        <v>1195</v>
      </c>
      <c r="D86" s="78">
        <v>4680</v>
      </c>
      <c r="E86" s="78"/>
      <c r="F86" s="78" t="s">
        <v>506</v>
      </c>
      <c r="G86" s="102">
        <v>42376</v>
      </c>
      <c r="H86" s="78" t="s">
        <v>163</v>
      </c>
      <c r="I86" s="83">
        <v>0.92</v>
      </c>
      <c r="J86" s="89" t="s">
        <v>167</v>
      </c>
      <c r="K86" s="90">
        <v>1E-3</v>
      </c>
      <c r="L86" s="90">
        <v>2.2700000000000001E-2</v>
      </c>
      <c r="M86" s="83">
        <v>424.53</v>
      </c>
      <c r="N86" s="85">
        <v>101.15</v>
      </c>
      <c r="O86" s="83">
        <v>0.42941000000000001</v>
      </c>
      <c r="P86" s="84">
        <v>2.2551175442142289E-4</v>
      </c>
      <c r="Q86" s="84">
        <f>O86/'סכום נכסי הקרן'!$C$42</f>
        <v>5.0089782707271659E-6</v>
      </c>
    </row>
    <row r="87" spans="2:17" s="127" customFormat="1">
      <c r="B87" s="82" t="s">
        <v>1298</v>
      </c>
      <c r="C87" s="89" t="s">
        <v>1195</v>
      </c>
      <c r="D87" s="78">
        <v>4859</v>
      </c>
      <c r="E87" s="78"/>
      <c r="F87" s="78" t="s">
        <v>506</v>
      </c>
      <c r="G87" s="102">
        <v>42480</v>
      </c>
      <c r="H87" s="78" t="s">
        <v>163</v>
      </c>
      <c r="I87" s="83">
        <v>0.91999999999999993</v>
      </c>
      <c r="J87" s="89" t="s">
        <v>167</v>
      </c>
      <c r="K87" s="90">
        <v>1E-3</v>
      </c>
      <c r="L87" s="90">
        <v>2.0100000000000003E-2</v>
      </c>
      <c r="M87" s="83">
        <v>4458.04</v>
      </c>
      <c r="N87" s="85">
        <v>101.39</v>
      </c>
      <c r="O87" s="83">
        <v>4.5199999999999996</v>
      </c>
      <c r="P87" s="84">
        <v>2.3737526605920479E-3</v>
      </c>
      <c r="Q87" s="84">
        <f>O87/'סכום נכסי הקרן'!$C$42</f>
        <v>5.2724859187459045E-5</v>
      </c>
    </row>
    <row r="88" spans="2:17" s="127" customFormat="1">
      <c r="B88" s="82" t="s">
        <v>1299</v>
      </c>
      <c r="C88" s="89" t="s">
        <v>1190</v>
      </c>
      <c r="D88" s="78" t="s">
        <v>1243</v>
      </c>
      <c r="E88" s="78"/>
      <c r="F88" s="78" t="s">
        <v>506</v>
      </c>
      <c r="G88" s="102">
        <v>42326</v>
      </c>
      <c r="H88" s="78" t="s">
        <v>163</v>
      </c>
      <c r="I88" s="83">
        <v>16.310000000000002</v>
      </c>
      <c r="J88" s="89" t="s">
        <v>167</v>
      </c>
      <c r="K88" s="90">
        <v>3.4000000000000002E-2</v>
      </c>
      <c r="L88" s="90">
        <v>2.4399999999999998E-2</v>
      </c>
      <c r="M88" s="83">
        <v>597.22</v>
      </c>
      <c r="N88" s="85">
        <v>117.8</v>
      </c>
      <c r="O88" s="83">
        <v>0.70352000000000003</v>
      </c>
      <c r="P88" s="84">
        <v>3.6946514862383137E-4</v>
      </c>
      <c r="Q88" s="84">
        <f>O88/'סכום נכסי הקרן'!$C$42</f>
        <v>8.2064143662746002E-6</v>
      </c>
    </row>
    <row r="89" spans="2:17" s="127" customFormat="1">
      <c r="B89" s="82" t="s">
        <v>1299</v>
      </c>
      <c r="C89" s="89" t="s">
        <v>1190</v>
      </c>
      <c r="D89" s="78" t="s">
        <v>1244</v>
      </c>
      <c r="E89" s="78"/>
      <c r="F89" s="78" t="s">
        <v>506</v>
      </c>
      <c r="G89" s="102">
        <v>42606</v>
      </c>
      <c r="H89" s="78" t="s">
        <v>163</v>
      </c>
      <c r="I89" s="83">
        <v>16.39</v>
      </c>
      <c r="J89" s="89" t="s">
        <v>167</v>
      </c>
      <c r="K89" s="90">
        <v>3.4000000000000002E-2</v>
      </c>
      <c r="L89" s="90">
        <v>2.75E-2</v>
      </c>
      <c r="M89" s="83">
        <v>2512.08</v>
      </c>
      <c r="N89" s="85">
        <v>112.36</v>
      </c>
      <c r="O89" s="83">
        <v>2.8225599999999997</v>
      </c>
      <c r="P89" s="84">
        <v>1.4823140065665247E-3</v>
      </c>
      <c r="Q89" s="84">
        <f>O89/'סכום נכסי הקרן'!$C$42</f>
        <v>3.2924574900034159E-5</v>
      </c>
    </row>
    <row r="90" spans="2:17" s="127" customFormat="1">
      <c r="B90" s="82" t="s">
        <v>1299</v>
      </c>
      <c r="C90" s="89" t="s">
        <v>1190</v>
      </c>
      <c r="D90" s="78" t="s">
        <v>1245</v>
      </c>
      <c r="E90" s="78"/>
      <c r="F90" s="78" t="s">
        <v>506</v>
      </c>
      <c r="G90" s="102">
        <v>42648</v>
      </c>
      <c r="H90" s="78" t="s">
        <v>163</v>
      </c>
      <c r="I90" s="83">
        <v>16.420000000000002</v>
      </c>
      <c r="J90" s="89" t="s">
        <v>167</v>
      </c>
      <c r="K90" s="90">
        <v>3.4000000000000002E-2</v>
      </c>
      <c r="L90" s="90">
        <v>2.6800000000000001E-2</v>
      </c>
      <c r="M90" s="83">
        <v>2304.34</v>
      </c>
      <c r="N90" s="85">
        <v>113.48</v>
      </c>
      <c r="O90" s="83">
        <v>2.61496</v>
      </c>
      <c r="P90" s="84">
        <v>1.3732894374649961E-3</v>
      </c>
      <c r="Q90" s="84">
        <f>O90/'סכום נכסי הקרן'!$C$42</f>
        <v>3.0502964110804846E-5</v>
      </c>
    </row>
    <row r="91" spans="2:17" s="127" customFormat="1">
      <c r="B91" s="82" t="s">
        <v>1299</v>
      </c>
      <c r="C91" s="89" t="s">
        <v>1190</v>
      </c>
      <c r="D91" s="78" t="s">
        <v>1246</v>
      </c>
      <c r="E91" s="78"/>
      <c r="F91" s="78" t="s">
        <v>506</v>
      </c>
      <c r="G91" s="102">
        <v>42718</v>
      </c>
      <c r="H91" s="78" t="s">
        <v>163</v>
      </c>
      <c r="I91" s="83">
        <v>16.340000000000003</v>
      </c>
      <c r="J91" s="89" t="s">
        <v>167</v>
      </c>
      <c r="K91" s="90">
        <v>3.4000000000000002E-2</v>
      </c>
      <c r="L91" s="90">
        <v>2.8199999999999999E-2</v>
      </c>
      <c r="M91" s="83">
        <v>1609.99</v>
      </c>
      <c r="N91" s="85">
        <v>111</v>
      </c>
      <c r="O91" s="83">
        <v>1.7870899999999998</v>
      </c>
      <c r="P91" s="84">
        <v>9.3851983234899189E-4</v>
      </c>
      <c r="Q91" s="84">
        <f>O91/'סכום נכסי הקרן'!$C$42</f>
        <v>2.0846032877282341E-5</v>
      </c>
    </row>
    <row r="92" spans="2:17" s="127" customFormat="1">
      <c r="B92" s="82" t="s">
        <v>1299</v>
      </c>
      <c r="C92" s="89" t="s">
        <v>1190</v>
      </c>
      <c r="D92" s="78" t="s">
        <v>1247</v>
      </c>
      <c r="E92" s="78"/>
      <c r="F92" s="78" t="s">
        <v>506</v>
      </c>
      <c r="G92" s="102">
        <v>42900</v>
      </c>
      <c r="H92" s="78" t="s">
        <v>163</v>
      </c>
      <c r="I92" s="83">
        <v>16.040000000000003</v>
      </c>
      <c r="J92" s="89" t="s">
        <v>167</v>
      </c>
      <c r="K92" s="90">
        <v>3.4000000000000002E-2</v>
      </c>
      <c r="L92" s="90">
        <v>3.44E-2</v>
      </c>
      <c r="M92" s="83">
        <v>1907.09</v>
      </c>
      <c r="N92" s="85">
        <v>100.21</v>
      </c>
      <c r="O92" s="83">
        <v>1.91109</v>
      </c>
      <c r="P92" s="84">
        <v>1.0036404805599242E-3</v>
      </c>
      <c r="Q92" s="84">
        <f>O92/'סכום נכסי הקרן'!$C$42</f>
        <v>2.2292467067380777E-5</v>
      </c>
    </row>
    <row r="93" spans="2:17" s="127" customFormat="1">
      <c r="B93" s="82" t="s">
        <v>1300</v>
      </c>
      <c r="C93" s="89" t="s">
        <v>1190</v>
      </c>
      <c r="D93" s="78" t="s">
        <v>1248</v>
      </c>
      <c r="E93" s="78"/>
      <c r="F93" s="78" t="s">
        <v>506</v>
      </c>
      <c r="G93" s="102">
        <v>42326</v>
      </c>
      <c r="H93" s="78" t="s">
        <v>163</v>
      </c>
      <c r="I93" s="83">
        <v>11.54</v>
      </c>
      <c r="J93" s="89" t="s">
        <v>167</v>
      </c>
      <c r="K93" s="90">
        <v>3.4000000000000002E-2</v>
      </c>
      <c r="L93" s="90">
        <v>2.0199999999999999E-2</v>
      </c>
      <c r="M93" s="83">
        <v>1329.3</v>
      </c>
      <c r="N93" s="85">
        <v>117.73</v>
      </c>
      <c r="O93" s="83">
        <v>1.5649900000000001</v>
      </c>
      <c r="P93" s="84">
        <v>8.2188034873892694E-4</v>
      </c>
      <c r="Q93" s="84">
        <f>O93/'סכום נכסי הקרן'!$C$42</f>
        <v>1.8255282606146357E-5</v>
      </c>
    </row>
    <row r="94" spans="2:17" s="127" customFormat="1">
      <c r="B94" s="82" t="s">
        <v>1300</v>
      </c>
      <c r="C94" s="89" t="s">
        <v>1190</v>
      </c>
      <c r="D94" s="78" t="s">
        <v>1249</v>
      </c>
      <c r="E94" s="78"/>
      <c r="F94" s="78" t="s">
        <v>506</v>
      </c>
      <c r="G94" s="102">
        <v>42606</v>
      </c>
      <c r="H94" s="78" t="s">
        <v>163</v>
      </c>
      <c r="I94" s="83">
        <v>11.33</v>
      </c>
      <c r="J94" s="89" t="s">
        <v>167</v>
      </c>
      <c r="K94" s="90">
        <v>3.4000000000000002E-2</v>
      </c>
      <c r="L94" s="90">
        <v>2.5099999999999997E-2</v>
      </c>
      <c r="M94" s="83">
        <v>5591.42</v>
      </c>
      <c r="N94" s="85">
        <v>111.42</v>
      </c>
      <c r="O94" s="83">
        <v>6.2299600000000002</v>
      </c>
      <c r="P94" s="84">
        <v>3.2717663994208048E-3</v>
      </c>
      <c r="Q94" s="84">
        <f>O94/'סכום נכסי הקרן'!$C$42</f>
        <v>7.2671186668916458E-5</v>
      </c>
    </row>
    <row r="95" spans="2:17" s="127" customFormat="1">
      <c r="B95" s="82" t="s">
        <v>1300</v>
      </c>
      <c r="C95" s="89" t="s">
        <v>1190</v>
      </c>
      <c r="D95" s="78" t="s">
        <v>1250</v>
      </c>
      <c r="E95" s="78"/>
      <c r="F95" s="78" t="s">
        <v>506</v>
      </c>
      <c r="G95" s="102">
        <v>42648</v>
      </c>
      <c r="H95" s="78" t="s">
        <v>163</v>
      </c>
      <c r="I95" s="83">
        <v>11.350000000000001</v>
      </c>
      <c r="J95" s="89" t="s">
        <v>167</v>
      </c>
      <c r="K95" s="90">
        <v>3.4000000000000002E-2</v>
      </c>
      <c r="L95" s="90">
        <v>2.4699999999999996E-2</v>
      </c>
      <c r="M95" s="83">
        <v>5129.05</v>
      </c>
      <c r="N95" s="85">
        <v>111.94</v>
      </c>
      <c r="O95" s="83">
        <v>5.74146</v>
      </c>
      <c r="P95" s="84">
        <v>3.0152225554608012E-3</v>
      </c>
      <c r="Q95" s="84">
        <f>O95/'סכום נכסי הקרן'!$C$42</f>
        <v>6.6972935847439956E-5</v>
      </c>
    </row>
    <row r="96" spans="2:17" s="127" customFormat="1">
      <c r="B96" s="82" t="s">
        <v>1300</v>
      </c>
      <c r="C96" s="89" t="s">
        <v>1190</v>
      </c>
      <c r="D96" s="78" t="s">
        <v>1251</v>
      </c>
      <c r="E96" s="78"/>
      <c r="F96" s="78" t="s">
        <v>506</v>
      </c>
      <c r="G96" s="102">
        <v>42718</v>
      </c>
      <c r="H96" s="78" t="s">
        <v>163</v>
      </c>
      <c r="I96" s="83">
        <v>11.32</v>
      </c>
      <c r="J96" s="89" t="s">
        <v>167</v>
      </c>
      <c r="K96" s="90">
        <v>3.4000000000000002E-2</v>
      </c>
      <c r="L96" s="90">
        <v>2.5600000000000005E-2</v>
      </c>
      <c r="M96" s="83">
        <v>3583.54</v>
      </c>
      <c r="N96" s="85">
        <v>110.86</v>
      </c>
      <c r="O96" s="83">
        <v>3.9727199999999998</v>
      </c>
      <c r="P96" s="84">
        <v>2.0863395287139914E-3</v>
      </c>
      <c r="Q96" s="84">
        <f>O96/'סכום נכסי הקרן'!$C$42</f>
        <v>4.6340951900708471E-5</v>
      </c>
    </row>
    <row r="97" spans="2:17" s="127" customFormat="1">
      <c r="B97" s="82" t="s">
        <v>1300</v>
      </c>
      <c r="C97" s="89" t="s">
        <v>1190</v>
      </c>
      <c r="D97" s="78" t="s">
        <v>1252</v>
      </c>
      <c r="E97" s="78"/>
      <c r="F97" s="78" t="s">
        <v>506</v>
      </c>
      <c r="G97" s="102">
        <v>42900</v>
      </c>
      <c r="H97" s="78" t="s">
        <v>163</v>
      </c>
      <c r="I97" s="83">
        <v>11.010000000000002</v>
      </c>
      <c r="J97" s="89" t="s">
        <v>167</v>
      </c>
      <c r="K97" s="90">
        <v>3.4000000000000002E-2</v>
      </c>
      <c r="L97" s="90">
        <v>3.4399999999999993E-2</v>
      </c>
      <c r="M97" s="83">
        <v>4244.83</v>
      </c>
      <c r="N97" s="85">
        <v>100.21</v>
      </c>
      <c r="O97" s="83">
        <v>4.2537399999999996</v>
      </c>
      <c r="P97" s="84">
        <v>2.2339218235546058E-3</v>
      </c>
      <c r="Q97" s="84">
        <f>O97/'סכום נכסי הקרן'!$C$42</f>
        <v>4.9618991707978329E-5</v>
      </c>
    </row>
    <row r="98" spans="2:17" s="127" customFormat="1">
      <c r="B98" s="82" t="s">
        <v>1301</v>
      </c>
      <c r="C98" s="89" t="s">
        <v>1190</v>
      </c>
      <c r="D98" s="78">
        <v>4180</v>
      </c>
      <c r="E98" s="78"/>
      <c r="F98" s="78" t="s">
        <v>506</v>
      </c>
      <c r="G98" s="102">
        <v>42082</v>
      </c>
      <c r="H98" s="78" t="s">
        <v>164</v>
      </c>
      <c r="I98" s="83">
        <v>2.17</v>
      </c>
      <c r="J98" s="89" t="s">
        <v>166</v>
      </c>
      <c r="K98" s="90">
        <v>5.3350000000000002E-2</v>
      </c>
      <c r="L98" s="90">
        <v>4.8299999999999989E-2</v>
      </c>
      <c r="M98" s="83">
        <v>2387.67</v>
      </c>
      <c r="N98" s="85">
        <v>101.65</v>
      </c>
      <c r="O98" s="83">
        <v>8.4850400000000015</v>
      </c>
      <c r="P98" s="84">
        <v>4.4560589104491056E-3</v>
      </c>
      <c r="Q98" s="84">
        <f>O98/'סכום נכסי הקרן'!$C$42</f>
        <v>9.897622548671629E-5</v>
      </c>
    </row>
    <row r="99" spans="2:17" s="127" customFormat="1">
      <c r="B99" s="82" t="s">
        <v>1301</v>
      </c>
      <c r="C99" s="89" t="s">
        <v>1190</v>
      </c>
      <c r="D99" s="78">
        <v>4179</v>
      </c>
      <c r="E99" s="78"/>
      <c r="F99" s="78" t="s">
        <v>506</v>
      </c>
      <c r="G99" s="102">
        <v>42082</v>
      </c>
      <c r="H99" s="78" t="s">
        <v>164</v>
      </c>
      <c r="I99" s="83">
        <v>2.1599999999999997</v>
      </c>
      <c r="J99" s="89" t="s">
        <v>168</v>
      </c>
      <c r="K99" s="90">
        <v>0</v>
      </c>
      <c r="L99" s="90">
        <v>3.2500000000000001E-2</v>
      </c>
      <c r="M99" s="83">
        <v>2261.08</v>
      </c>
      <c r="N99" s="85">
        <v>101.59</v>
      </c>
      <c r="O99" s="83">
        <v>9.1557300000000001</v>
      </c>
      <c r="P99" s="84">
        <v>4.8082828422925739E-3</v>
      </c>
      <c r="Q99" s="84">
        <f>O99/'סכום נכסי הקרן'!$C$42</f>
        <v>1.0679968473637045E-4</v>
      </c>
    </row>
    <row r="100" spans="2:17" s="127" customFormat="1">
      <c r="B100" s="82" t="s">
        <v>1308</v>
      </c>
      <c r="C100" s="89" t="s">
        <v>1195</v>
      </c>
      <c r="D100" s="78" t="s">
        <v>1253</v>
      </c>
      <c r="E100" s="78"/>
      <c r="F100" s="78" t="s">
        <v>671</v>
      </c>
      <c r="G100" s="102">
        <v>42372</v>
      </c>
      <c r="H100" s="78" t="s">
        <v>163</v>
      </c>
      <c r="I100" s="83">
        <v>11.1</v>
      </c>
      <c r="J100" s="89" t="s">
        <v>167</v>
      </c>
      <c r="K100" s="90">
        <v>6.7000000000000004E-2</v>
      </c>
      <c r="L100" s="90">
        <v>3.85E-2</v>
      </c>
      <c r="M100" s="83">
        <v>18270.28</v>
      </c>
      <c r="N100" s="85">
        <v>137.19999999999999</v>
      </c>
      <c r="O100" s="83">
        <v>25.06681</v>
      </c>
      <c r="P100" s="84">
        <v>1.3164249320808709E-2</v>
      </c>
      <c r="Q100" s="84">
        <f>O100/'סכום נכסי הקרן'!$C$42</f>
        <v>2.9239912113468815E-4</v>
      </c>
    </row>
    <row r="101" spans="2:17" s="127" customFormat="1">
      <c r="B101" s="82" t="s">
        <v>1302</v>
      </c>
      <c r="C101" s="89" t="s">
        <v>1190</v>
      </c>
      <c r="D101" s="78" t="s">
        <v>1254</v>
      </c>
      <c r="E101" s="78"/>
      <c r="F101" s="78" t="s">
        <v>1255</v>
      </c>
      <c r="G101" s="102">
        <v>41529</v>
      </c>
      <c r="H101" s="78" t="s">
        <v>164</v>
      </c>
      <c r="I101" s="83">
        <v>0.39</v>
      </c>
      <c r="J101" s="89" t="s">
        <v>167</v>
      </c>
      <c r="K101" s="90">
        <v>9.0638999999999997E-2</v>
      </c>
      <c r="L101" s="90">
        <v>10.472599999999998</v>
      </c>
      <c r="M101" s="83">
        <v>32718.52</v>
      </c>
      <c r="N101" s="85">
        <v>15.76</v>
      </c>
      <c r="O101" s="83">
        <v>5.1564300000000003</v>
      </c>
      <c r="P101" s="84">
        <v>2.7079843875346585E-3</v>
      </c>
      <c r="Q101" s="84">
        <f>O101/'סכום נכסי הקרן'!$C$42</f>
        <v>6.0148682668139263E-5</v>
      </c>
    </row>
    <row r="102" spans="2:17" s="127" customFormat="1">
      <c r="B102" s="81"/>
      <c r="C102" s="78"/>
      <c r="D102" s="78"/>
      <c r="E102" s="78"/>
      <c r="F102" s="78"/>
      <c r="G102" s="78"/>
      <c r="H102" s="78"/>
      <c r="I102" s="78"/>
      <c r="J102" s="78"/>
      <c r="K102" s="78"/>
      <c r="L102" s="78"/>
      <c r="M102" s="83"/>
      <c r="N102" s="85"/>
      <c r="O102" s="78"/>
      <c r="P102" s="84"/>
      <c r="Q102" s="78"/>
    </row>
    <row r="103" spans="2:17" s="127" customFormat="1">
      <c r="B103" s="95" t="s">
        <v>36</v>
      </c>
      <c r="C103" s="80"/>
      <c r="D103" s="80"/>
      <c r="E103" s="80"/>
      <c r="F103" s="80"/>
      <c r="G103" s="80"/>
      <c r="H103" s="80"/>
      <c r="I103" s="86">
        <v>1.1561005776451134</v>
      </c>
      <c r="J103" s="80"/>
      <c r="K103" s="80"/>
      <c r="L103" s="100">
        <v>1.850855606493193E-2</v>
      </c>
      <c r="M103" s="86"/>
      <c r="N103" s="88"/>
      <c r="O103" s="86">
        <v>29.260180000000002</v>
      </c>
      <c r="P103" s="87">
        <v>1.5366466841681912E-2</v>
      </c>
      <c r="Q103" s="87">
        <f>O103/'סכום נכסי הקרן'!$C$42</f>
        <v>3.4131390935834193E-4</v>
      </c>
    </row>
    <row r="104" spans="2:17" s="127" customFormat="1">
      <c r="B104" s="82" t="s">
        <v>1303</v>
      </c>
      <c r="C104" s="89" t="s">
        <v>1195</v>
      </c>
      <c r="D104" s="78">
        <v>4351</v>
      </c>
      <c r="E104" s="78"/>
      <c r="F104" s="78" t="s">
        <v>506</v>
      </c>
      <c r="G104" s="102">
        <v>42183</v>
      </c>
      <c r="H104" s="78" t="s">
        <v>164</v>
      </c>
      <c r="I104" s="83">
        <v>1.49</v>
      </c>
      <c r="J104" s="89" t="s">
        <v>167</v>
      </c>
      <c r="K104" s="90">
        <v>3.61E-2</v>
      </c>
      <c r="L104" s="90">
        <v>1.61E-2</v>
      </c>
      <c r="M104" s="83">
        <v>14730.66</v>
      </c>
      <c r="N104" s="85">
        <v>103.06</v>
      </c>
      <c r="O104" s="83">
        <v>15.181419999999999</v>
      </c>
      <c r="P104" s="84">
        <v>7.972773477116224E-3</v>
      </c>
      <c r="Q104" s="84">
        <f>O104/'סכום נכסי הקרן'!$C$42</f>
        <v>1.7708810437293683E-4</v>
      </c>
    </row>
    <row r="105" spans="2:17" s="127" customFormat="1">
      <c r="B105" s="82" t="s">
        <v>1304</v>
      </c>
      <c r="C105" s="89" t="s">
        <v>1195</v>
      </c>
      <c r="D105" s="78">
        <v>10510</v>
      </c>
      <c r="E105" s="78"/>
      <c r="F105" s="78" t="s">
        <v>506</v>
      </c>
      <c r="G105" s="102">
        <v>37713</v>
      </c>
      <c r="H105" s="78" t="s">
        <v>164</v>
      </c>
      <c r="I105" s="83">
        <v>0.48</v>
      </c>
      <c r="J105" s="89" t="s">
        <v>167</v>
      </c>
      <c r="K105" s="90">
        <v>4.2500000000000003E-2</v>
      </c>
      <c r="L105" s="90">
        <v>2.6900000000000004E-2</v>
      </c>
      <c r="M105" s="83">
        <v>4768.25</v>
      </c>
      <c r="N105" s="85">
        <v>100.85</v>
      </c>
      <c r="O105" s="83">
        <v>4.8087799999999996</v>
      </c>
      <c r="P105" s="84">
        <v>2.5254102476110242E-3</v>
      </c>
      <c r="Q105" s="84">
        <f>O105/'סכום נכסי הקרן'!$C$42</f>
        <v>5.609341777952861E-5</v>
      </c>
    </row>
    <row r="106" spans="2:17" s="127" customFormat="1">
      <c r="B106" s="82" t="s">
        <v>1304</v>
      </c>
      <c r="C106" s="89" t="s">
        <v>1195</v>
      </c>
      <c r="D106" s="78">
        <v>3880</v>
      </c>
      <c r="E106" s="78"/>
      <c r="F106" s="78" t="s">
        <v>528</v>
      </c>
      <c r="G106" s="102">
        <v>41959</v>
      </c>
      <c r="H106" s="78" t="s">
        <v>164</v>
      </c>
      <c r="I106" s="83">
        <v>0.96000000000000008</v>
      </c>
      <c r="J106" s="89" t="s">
        <v>167</v>
      </c>
      <c r="K106" s="90">
        <v>4.4999999999999998E-2</v>
      </c>
      <c r="L106" s="90">
        <v>1.8099999999999998E-2</v>
      </c>
      <c r="M106" s="83">
        <v>9019.25</v>
      </c>
      <c r="N106" s="85">
        <v>102.78</v>
      </c>
      <c r="O106" s="83">
        <v>9.2699800000000003</v>
      </c>
      <c r="P106" s="84">
        <v>4.8682831169546631E-3</v>
      </c>
      <c r="Q106" s="84">
        <f>O106/'סכום נכסי הקרן'!$C$42</f>
        <v>1.0813238720587647E-4</v>
      </c>
    </row>
    <row r="107" spans="2:17" s="127" customFormat="1">
      <c r="B107" s="81"/>
      <c r="C107" s="78"/>
      <c r="D107" s="78"/>
      <c r="E107" s="78"/>
      <c r="F107" s="78"/>
      <c r="G107" s="78"/>
      <c r="H107" s="78"/>
      <c r="I107" s="78"/>
      <c r="J107" s="78"/>
      <c r="K107" s="78"/>
      <c r="L107" s="78"/>
      <c r="M107" s="83"/>
      <c r="N107" s="85"/>
      <c r="O107" s="78"/>
      <c r="P107" s="84"/>
      <c r="Q107" s="78"/>
    </row>
    <row r="108" spans="2:17" s="127" customFormat="1">
      <c r="B108" s="79" t="s">
        <v>39</v>
      </c>
      <c r="C108" s="80"/>
      <c r="D108" s="80"/>
      <c r="E108" s="80"/>
      <c r="F108" s="80"/>
      <c r="G108" s="80"/>
      <c r="H108" s="80"/>
      <c r="I108" s="86">
        <v>4.7022083832557939</v>
      </c>
      <c r="J108" s="80"/>
      <c r="K108" s="80"/>
      <c r="L108" s="100">
        <v>4.8951485109898003E-2</v>
      </c>
      <c r="M108" s="86"/>
      <c r="N108" s="88"/>
      <c r="O108" s="86">
        <v>60.251770000000015</v>
      </c>
      <c r="P108" s="87">
        <v>3.1642212244000045E-2</v>
      </c>
      <c r="Q108" s="87">
        <f>O108/'סכום נכסי הקרן'!$C$42</f>
        <v>7.0282435598344477E-4</v>
      </c>
    </row>
    <row r="109" spans="2:17" s="127" customFormat="1">
      <c r="B109" s="95" t="s">
        <v>37</v>
      </c>
      <c r="C109" s="80"/>
      <c r="D109" s="80"/>
      <c r="E109" s="80"/>
      <c r="F109" s="80"/>
      <c r="G109" s="80"/>
      <c r="H109" s="80"/>
      <c r="I109" s="86">
        <v>4.7022083832557939</v>
      </c>
      <c r="J109" s="80"/>
      <c r="K109" s="80"/>
      <c r="L109" s="100">
        <v>4.8951485109898003E-2</v>
      </c>
      <c r="M109" s="86"/>
      <c r="N109" s="88"/>
      <c r="O109" s="86">
        <v>60.251770000000015</v>
      </c>
      <c r="P109" s="87">
        <v>3.1642212244000045E-2</v>
      </c>
      <c r="Q109" s="87">
        <f>O109/'סכום נכסי הקרן'!$C$42</f>
        <v>7.0282435598344477E-4</v>
      </c>
    </row>
    <row r="110" spans="2:17" s="127" customFormat="1">
      <c r="B110" s="82" t="s">
        <v>1306</v>
      </c>
      <c r="C110" s="89" t="s">
        <v>1190</v>
      </c>
      <c r="D110" s="78">
        <v>4623</v>
      </c>
      <c r="E110" s="78"/>
      <c r="F110" s="78" t="s">
        <v>1141</v>
      </c>
      <c r="G110" s="102">
        <v>42354</v>
      </c>
      <c r="H110" s="78" t="s">
        <v>1142</v>
      </c>
      <c r="I110" s="83">
        <v>6.6599999999999993</v>
      </c>
      <c r="J110" s="89" t="s">
        <v>166</v>
      </c>
      <c r="K110" s="90">
        <v>5.0199999999999995E-2</v>
      </c>
      <c r="L110" s="90">
        <v>4.7699999999999992E-2</v>
      </c>
      <c r="M110" s="83">
        <v>4375</v>
      </c>
      <c r="N110" s="85">
        <v>101.95</v>
      </c>
      <c r="O110" s="83">
        <v>15.59324</v>
      </c>
      <c r="P110" s="84">
        <v>8.189047552489016E-3</v>
      </c>
      <c r="Q110" s="84">
        <f>O110/'סכום נכסי הקרן'!$C$42</f>
        <v>1.8189189895492344E-4</v>
      </c>
    </row>
    <row r="111" spans="2:17" s="127" customFormat="1">
      <c r="B111" s="82" t="s">
        <v>1305</v>
      </c>
      <c r="C111" s="89" t="s">
        <v>1190</v>
      </c>
      <c r="D111" s="78" t="s">
        <v>1256</v>
      </c>
      <c r="E111" s="78"/>
      <c r="F111" s="78" t="s">
        <v>1122</v>
      </c>
      <c r="G111" s="102">
        <v>42824</v>
      </c>
      <c r="H111" s="78" t="s">
        <v>164</v>
      </c>
      <c r="I111" s="83">
        <v>4.08</v>
      </c>
      <c r="J111" s="89" t="s">
        <v>166</v>
      </c>
      <c r="K111" s="90">
        <v>4.9737999999999997E-2</v>
      </c>
      <c r="L111" s="90">
        <v>4.2300000000000004E-2</v>
      </c>
      <c r="M111" s="83">
        <v>218.65</v>
      </c>
      <c r="N111" s="85">
        <v>103.72</v>
      </c>
      <c r="O111" s="83">
        <v>0.7928099999999999</v>
      </c>
      <c r="P111" s="84">
        <v>4.1635726700088089E-4</v>
      </c>
      <c r="Q111" s="84">
        <f>O111/'סכום נכסי הקרן'!$C$42</f>
        <v>9.2479636310640273E-6</v>
      </c>
    </row>
    <row r="112" spans="2:17" s="127" customFormat="1">
      <c r="B112" s="82" t="s">
        <v>1305</v>
      </c>
      <c r="C112" s="89" t="s">
        <v>1190</v>
      </c>
      <c r="D112" s="78" t="s">
        <v>1257</v>
      </c>
      <c r="E112" s="78"/>
      <c r="F112" s="78" t="s">
        <v>1122</v>
      </c>
      <c r="G112" s="102">
        <v>42853</v>
      </c>
      <c r="H112" s="78" t="s">
        <v>164</v>
      </c>
      <c r="I112" s="83">
        <v>4.0799999999999992</v>
      </c>
      <c r="J112" s="89" t="s">
        <v>166</v>
      </c>
      <c r="K112" s="90">
        <v>4.9737999999999997E-2</v>
      </c>
      <c r="L112" s="90">
        <v>4.2300000000000004E-2</v>
      </c>
      <c r="M112" s="83">
        <v>284.24</v>
      </c>
      <c r="N112" s="85">
        <v>103.72</v>
      </c>
      <c r="O112" s="83">
        <v>1.0306500000000001</v>
      </c>
      <c r="P112" s="84">
        <v>5.4126287160159172E-4</v>
      </c>
      <c r="Q112" s="84">
        <f>O112/'סכום נכסי הקרן'!$C$42</f>
        <v>1.202231772600767E-5</v>
      </c>
    </row>
    <row r="113" spans="2:17" s="127" customFormat="1">
      <c r="B113" s="82" t="s">
        <v>1305</v>
      </c>
      <c r="C113" s="89" t="s">
        <v>1190</v>
      </c>
      <c r="D113" s="78" t="s">
        <v>1258</v>
      </c>
      <c r="E113" s="78"/>
      <c r="F113" s="78" t="s">
        <v>1122</v>
      </c>
      <c r="G113" s="102">
        <v>42885</v>
      </c>
      <c r="H113" s="78" t="s">
        <v>164</v>
      </c>
      <c r="I113" s="83">
        <v>4.08</v>
      </c>
      <c r="J113" s="89" t="s">
        <v>166</v>
      </c>
      <c r="K113" s="90">
        <v>4.9737999999999997E-2</v>
      </c>
      <c r="L113" s="90">
        <v>4.2299999999999997E-2</v>
      </c>
      <c r="M113" s="83">
        <v>415.43</v>
      </c>
      <c r="N113" s="85">
        <v>103.72</v>
      </c>
      <c r="O113" s="83">
        <v>1.5063900000000001</v>
      </c>
      <c r="P113" s="84">
        <v>7.9110559079408321E-4</v>
      </c>
      <c r="Q113" s="84">
        <f>O113/'סכום נכסי הקרן'!$C$42</f>
        <v>1.7571725803406293E-5</v>
      </c>
    </row>
    <row r="114" spans="2:17" s="127" customFormat="1">
      <c r="B114" s="82" t="s">
        <v>1305</v>
      </c>
      <c r="C114" s="89" t="s">
        <v>1190</v>
      </c>
      <c r="D114" s="78" t="s">
        <v>1259</v>
      </c>
      <c r="E114" s="78"/>
      <c r="F114" s="78" t="s">
        <v>1122</v>
      </c>
      <c r="G114" s="102">
        <v>42915</v>
      </c>
      <c r="H114" s="78" t="s">
        <v>164</v>
      </c>
      <c r="I114" s="83">
        <v>4.0600000000000005</v>
      </c>
      <c r="J114" s="89" t="s">
        <v>166</v>
      </c>
      <c r="K114" s="90">
        <v>4.9761E-2</v>
      </c>
      <c r="L114" s="90">
        <v>5.1500000000000004E-2</v>
      </c>
      <c r="M114" s="83">
        <v>327.97</v>
      </c>
      <c r="N114" s="85">
        <v>100</v>
      </c>
      <c r="O114" s="83">
        <v>1.1465799999999999</v>
      </c>
      <c r="P114" s="84">
        <v>6.0214542601363507E-4</v>
      </c>
      <c r="Q114" s="84">
        <f>O114/'סכום נכסי הקרן'!$C$42</f>
        <v>1.3374617045831149E-5</v>
      </c>
    </row>
    <row r="115" spans="2:17" s="127" customFormat="1">
      <c r="B115" s="82" t="s">
        <v>1305</v>
      </c>
      <c r="C115" s="89" t="s">
        <v>1190</v>
      </c>
      <c r="D115" s="78" t="s">
        <v>1260</v>
      </c>
      <c r="E115" s="78"/>
      <c r="F115" s="78" t="s">
        <v>1122</v>
      </c>
      <c r="G115" s="102">
        <v>42438</v>
      </c>
      <c r="H115" s="78"/>
      <c r="I115" s="83">
        <v>4.3800000000000008</v>
      </c>
      <c r="J115" s="89" t="s">
        <v>166</v>
      </c>
      <c r="K115" s="90">
        <v>7.2245999999999991E-2</v>
      </c>
      <c r="L115" s="90">
        <v>6.6800000000000012E-2</v>
      </c>
      <c r="M115" s="83">
        <v>1366.55</v>
      </c>
      <c r="N115" s="85">
        <v>103.72</v>
      </c>
      <c r="O115" s="83">
        <v>4.9551499999999997</v>
      </c>
      <c r="P115" s="84">
        <v>2.6022788708258159E-3</v>
      </c>
      <c r="Q115" s="84">
        <f>O115/'סכום נכסי הקרן'!$C$42</f>
        <v>5.7800793363437543E-5</v>
      </c>
    </row>
    <row r="116" spans="2:17" s="127" customFormat="1">
      <c r="B116" s="82" t="s">
        <v>1305</v>
      </c>
      <c r="C116" s="89" t="s">
        <v>1190</v>
      </c>
      <c r="D116" s="78" t="s">
        <v>1261</v>
      </c>
      <c r="E116" s="78"/>
      <c r="F116" s="78" t="s">
        <v>1122</v>
      </c>
      <c r="G116" s="102">
        <v>42641</v>
      </c>
      <c r="H116" s="78"/>
      <c r="I116" s="83">
        <v>4.38</v>
      </c>
      <c r="J116" s="89" t="s">
        <v>166</v>
      </c>
      <c r="K116" s="90">
        <v>7.2272000000000003E-2</v>
      </c>
      <c r="L116" s="90">
        <v>6.6799999999999984E-2</v>
      </c>
      <c r="M116" s="83">
        <v>455.52</v>
      </c>
      <c r="N116" s="85">
        <v>103.72</v>
      </c>
      <c r="O116" s="83">
        <v>1.6517200000000001</v>
      </c>
      <c r="P116" s="84">
        <v>8.6742804083033147E-4</v>
      </c>
      <c r="Q116" s="84">
        <f>O116/'סכום נכסי הקרן'!$C$42</f>
        <v>1.9266970003785368E-5</v>
      </c>
    </row>
    <row r="117" spans="2:17" s="127" customFormat="1">
      <c r="B117" s="82" t="s">
        <v>1307</v>
      </c>
      <c r="C117" s="89" t="s">
        <v>1190</v>
      </c>
      <c r="D117" s="78" t="s">
        <v>1262</v>
      </c>
      <c r="E117" s="78"/>
      <c r="F117" s="78" t="s">
        <v>1122</v>
      </c>
      <c r="G117" s="102">
        <v>42887</v>
      </c>
      <c r="H117" s="78"/>
      <c r="I117" s="83">
        <v>3.9400000000000004</v>
      </c>
      <c r="J117" s="89" t="s">
        <v>166</v>
      </c>
      <c r="K117" s="90">
        <v>4.5486000000000006E-2</v>
      </c>
      <c r="L117" s="90">
        <v>4.6699999999999998E-2</v>
      </c>
      <c r="M117" s="83">
        <v>7014.54</v>
      </c>
      <c r="N117" s="85">
        <v>100.34</v>
      </c>
      <c r="O117" s="83">
        <v>24.606210000000001</v>
      </c>
      <c r="P117" s="84">
        <v>1.2922357622696164E-2</v>
      </c>
      <c r="Q117" s="84">
        <f>O117/'סכום נכסי הקרן'!$C$42</f>
        <v>2.8702631800598381E-4</v>
      </c>
    </row>
    <row r="118" spans="2:17" s="127" customFormat="1">
      <c r="B118" s="82" t="s">
        <v>1307</v>
      </c>
      <c r="C118" s="89" t="s">
        <v>1190</v>
      </c>
      <c r="D118" s="78" t="s">
        <v>1263</v>
      </c>
      <c r="E118" s="78"/>
      <c r="F118" s="78" t="s">
        <v>1122</v>
      </c>
      <c r="G118" s="102">
        <v>42887</v>
      </c>
      <c r="H118" s="78"/>
      <c r="I118" s="83">
        <v>3.9400000000000004</v>
      </c>
      <c r="J118" s="89" t="s">
        <v>166</v>
      </c>
      <c r="K118" s="90">
        <v>4.3005000000000002E-2</v>
      </c>
      <c r="L118" s="90">
        <v>4.6300000000000001E-2</v>
      </c>
      <c r="M118" s="83">
        <v>2565.98</v>
      </c>
      <c r="N118" s="85">
        <v>99.981620000000007</v>
      </c>
      <c r="O118" s="83">
        <v>8.9690200000000004</v>
      </c>
      <c r="P118" s="84">
        <v>4.7102290017485161E-3</v>
      </c>
      <c r="Q118" s="84">
        <f>O118/'סכום נכסי הקרן'!$C$42</f>
        <v>1.046217514490053E-4</v>
      </c>
    </row>
    <row r="119" spans="2:17" s="127" customFormat="1">
      <c r="B119" s="128"/>
      <c r="C119" s="128"/>
      <c r="D119" s="128"/>
      <c r="E119" s="128"/>
    </row>
    <row r="122" spans="2:17">
      <c r="B122" s="91" t="s">
        <v>249</v>
      </c>
    </row>
    <row r="123" spans="2:17">
      <c r="B123" s="91" t="s">
        <v>115</v>
      </c>
    </row>
    <row r="124" spans="2:17">
      <c r="B124" s="91" t="s">
        <v>234</v>
      </c>
    </row>
    <row r="125" spans="2:17">
      <c r="B125" s="91" t="s">
        <v>244</v>
      </c>
    </row>
  </sheetData>
  <sheetProtection password="E9C5" sheet="1" objects="1" scenarios="1"/>
  <mergeCells count="1">
    <mergeCell ref="B6:Q6"/>
  </mergeCells>
  <phoneticPr fontId="5" type="noConversion"/>
  <conditionalFormatting sqref="B102:B103 B107:B109">
    <cfRule type="cellIs" dxfId="137" priority="140" operator="equal">
      <formula>2958465</formula>
    </cfRule>
    <cfRule type="cellIs" dxfId="136" priority="141" operator="equal">
      <formula>"NR3"</formula>
    </cfRule>
    <cfRule type="cellIs" dxfId="135" priority="142" operator="equal">
      <formula>"דירוג פנימי"</formula>
    </cfRule>
  </conditionalFormatting>
  <conditionalFormatting sqref="B102:B103 B107:B109">
    <cfRule type="cellIs" dxfId="134" priority="139" operator="equal">
      <formula>2958465</formula>
    </cfRule>
  </conditionalFormatting>
  <conditionalFormatting sqref="B11:B12">
    <cfRule type="cellIs" dxfId="133" priority="138" operator="equal">
      <formula>"NR3"</formula>
    </cfRule>
  </conditionalFormatting>
  <conditionalFormatting sqref="B13:B17">
    <cfRule type="cellIs" dxfId="132" priority="132" operator="equal">
      <formula>"NR3"</formula>
    </cfRule>
  </conditionalFormatting>
  <conditionalFormatting sqref="B18:B19">
    <cfRule type="cellIs" dxfId="131" priority="131" operator="equal">
      <formula>"NR3"</formula>
    </cfRule>
  </conditionalFormatting>
  <conditionalFormatting sqref="B20">
    <cfRule type="cellIs" dxfId="130" priority="130" operator="equal">
      <formula>"NR3"</formula>
    </cfRule>
  </conditionalFormatting>
  <conditionalFormatting sqref="B21:B23">
    <cfRule type="cellIs" dxfId="129" priority="129" operator="equal">
      <formula>"NR3"</formula>
    </cfRule>
  </conditionalFormatting>
  <conditionalFormatting sqref="B36">
    <cfRule type="cellIs" dxfId="128" priority="126" operator="equal">
      <formula>2958465</formula>
    </cfRule>
    <cfRule type="cellIs" dxfId="127" priority="127" operator="equal">
      <formula>"NR3"</formula>
    </cfRule>
    <cfRule type="cellIs" dxfId="126" priority="128" operator="equal">
      <formula>"דירוג פנימי"</formula>
    </cfRule>
  </conditionalFormatting>
  <conditionalFormatting sqref="B36">
    <cfRule type="cellIs" dxfId="125" priority="125" operator="equal">
      <formula>2958465</formula>
    </cfRule>
  </conditionalFormatting>
  <conditionalFormatting sqref="B38:B41">
    <cfRule type="cellIs" dxfId="124" priority="122" operator="equal">
      <formula>2958465</formula>
    </cfRule>
    <cfRule type="cellIs" dxfId="123" priority="123" operator="equal">
      <formula>"NR3"</formula>
    </cfRule>
    <cfRule type="cellIs" dxfId="122" priority="124" operator="equal">
      <formula>"דירוג פנימי"</formula>
    </cfRule>
  </conditionalFormatting>
  <conditionalFormatting sqref="B38:B41">
    <cfRule type="cellIs" dxfId="121" priority="121" operator="equal">
      <formula>2958465</formula>
    </cfRule>
  </conditionalFormatting>
  <conditionalFormatting sqref="B37">
    <cfRule type="cellIs" dxfId="120" priority="118" operator="equal">
      <formula>2958465</formula>
    </cfRule>
    <cfRule type="cellIs" dxfId="119" priority="119" operator="equal">
      <formula>"NR3"</formula>
    </cfRule>
    <cfRule type="cellIs" dxfId="118" priority="120" operator="equal">
      <formula>"דירוג פנימי"</formula>
    </cfRule>
  </conditionalFormatting>
  <conditionalFormatting sqref="B37">
    <cfRule type="cellIs" dxfId="117" priority="117" operator="equal">
      <formula>2958465</formula>
    </cfRule>
  </conditionalFormatting>
  <conditionalFormatting sqref="B42">
    <cfRule type="cellIs" dxfId="116" priority="114" operator="equal">
      <formula>2958465</formula>
    </cfRule>
    <cfRule type="cellIs" dxfId="115" priority="115" operator="equal">
      <formula>"NR3"</formula>
    </cfRule>
    <cfRule type="cellIs" dxfId="114" priority="116" operator="equal">
      <formula>"דירוג פנימי"</formula>
    </cfRule>
  </conditionalFormatting>
  <conditionalFormatting sqref="B42">
    <cfRule type="cellIs" dxfId="113" priority="113" operator="equal">
      <formula>2958465</formula>
    </cfRule>
  </conditionalFormatting>
  <conditionalFormatting sqref="B43:B44">
    <cfRule type="cellIs" dxfId="112" priority="110" operator="equal">
      <formula>2958465</formula>
    </cfRule>
    <cfRule type="cellIs" dxfId="111" priority="111" operator="equal">
      <formula>"NR3"</formula>
    </cfRule>
    <cfRule type="cellIs" dxfId="110" priority="112" operator="equal">
      <formula>"דירוג פנימי"</formula>
    </cfRule>
  </conditionalFormatting>
  <conditionalFormatting sqref="B43:B44">
    <cfRule type="cellIs" dxfId="109" priority="109" operator="equal">
      <formula>2958465</formula>
    </cfRule>
  </conditionalFormatting>
  <conditionalFormatting sqref="B45:B46">
    <cfRule type="cellIs" dxfId="108" priority="106" operator="equal">
      <formula>2958465</formula>
    </cfRule>
    <cfRule type="cellIs" dxfId="107" priority="107" operator="equal">
      <formula>"NR3"</formula>
    </cfRule>
    <cfRule type="cellIs" dxfId="106" priority="108" operator="equal">
      <formula>"דירוג פנימי"</formula>
    </cfRule>
  </conditionalFormatting>
  <conditionalFormatting sqref="B45:B46">
    <cfRule type="cellIs" dxfId="105" priority="105" operator="equal">
      <formula>2958465</formula>
    </cfRule>
  </conditionalFormatting>
  <conditionalFormatting sqref="B47:B48">
    <cfRule type="cellIs" dxfId="104" priority="102" operator="equal">
      <formula>2958465</formula>
    </cfRule>
    <cfRule type="cellIs" dxfId="103" priority="103" operator="equal">
      <formula>"NR3"</formula>
    </cfRule>
    <cfRule type="cellIs" dxfId="102" priority="104" operator="equal">
      <formula>"דירוג פנימי"</formula>
    </cfRule>
  </conditionalFormatting>
  <conditionalFormatting sqref="B47:B48">
    <cfRule type="cellIs" dxfId="101" priority="101" operator="equal">
      <formula>2958465</formula>
    </cfRule>
  </conditionalFormatting>
  <conditionalFormatting sqref="B49:B50">
    <cfRule type="cellIs" dxfId="100" priority="98" operator="equal">
      <formula>2958465</formula>
    </cfRule>
    <cfRule type="cellIs" dxfId="99" priority="99" operator="equal">
      <formula>"NR3"</formula>
    </cfRule>
    <cfRule type="cellIs" dxfId="98" priority="100" operator="equal">
      <formula>"דירוג פנימי"</formula>
    </cfRule>
  </conditionalFormatting>
  <conditionalFormatting sqref="B49:B50">
    <cfRule type="cellIs" dxfId="97" priority="97" operator="equal">
      <formula>2958465</formula>
    </cfRule>
  </conditionalFormatting>
  <conditionalFormatting sqref="B51:B52">
    <cfRule type="cellIs" dxfId="96" priority="94" operator="equal">
      <formula>2958465</formula>
    </cfRule>
    <cfRule type="cellIs" dxfId="95" priority="95" operator="equal">
      <formula>"NR3"</formula>
    </cfRule>
    <cfRule type="cellIs" dxfId="94" priority="96" operator="equal">
      <formula>"דירוג פנימי"</formula>
    </cfRule>
  </conditionalFormatting>
  <conditionalFormatting sqref="B51:B52">
    <cfRule type="cellIs" dxfId="93" priority="93" operator="equal">
      <formula>2958465</formula>
    </cfRule>
  </conditionalFormatting>
  <conditionalFormatting sqref="B53">
    <cfRule type="cellIs" dxfId="92" priority="90" operator="equal">
      <formula>2958465</formula>
    </cfRule>
    <cfRule type="cellIs" dxfId="91" priority="91" operator="equal">
      <formula>"NR3"</formula>
    </cfRule>
    <cfRule type="cellIs" dxfId="90" priority="92" operator="equal">
      <formula>"דירוג פנימי"</formula>
    </cfRule>
  </conditionalFormatting>
  <conditionalFormatting sqref="B53">
    <cfRule type="cellIs" dxfId="89" priority="89" operator="equal">
      <formula>2958465</formula>
    </cfRule>
  </conditionalFormatting>
  <conditionalFormatting sqref="B54">
    <cfRule type="cellIs" dxfId="88" priority="86" operator="equal">
      <formula>2958465</formula>
    </cfRule>
    <cfRule type="cellIs" dxfId="87" priority="87" operator="equal">
      <formula>"NR3"</formula>
    </cfRule>
    <cfRule type="cellIs" dxfId="86" priority="88" operator="equal">
      <formula>"דירוג פנימי"</formula>
    </cfRule>
  </conditionalFormatting>
  <conditionalFormatting sqref="B54">
    <cfRule type="cellIs" dxfId="85" priority="85" operator="equal">
      <formula>2958465</formula>
    </cfRule>
  </conditionalFormatting>
  <conditionalFormatting sqref="B55:B56">
    <cfRule type="cellIs" dxfId="84" priority="82" operator="equal">
      <formula>2958465</formula>
    </cfRule>
    <cfRule type="cellIs" dxfId="83" priority="83" operator="equal">
      <formula>"NR3"</formula>
    </cfRule>
    <cfRule type="cellIs" dxfId="82" priority="84" operator="equal">
      <formula>"דירוג פנימי"</formula>
    </cfRule>
  </conditionalFormatting>
  <conditionalFormatting sqref="B55:B56">
    <cfRule type="cellIs" dxfId="81" priority="81" operator="equal">
      <formula>2958465</formula>
    </cfRule>
  </conditionalFormatting>
  <conditionalFormatting sqref="B57">
    <cfRule type="cellIs" dxfId="80" priority="78" operator="equal">
      <formula>2958465</formula>
    </cfRule>
    <cfRule type="cellIs" dxfId="79" priority="79" operator="equal">
      <formula>"NR3"</formula>
    </cfRule>
    <cfRule type="cellIs" dxfId="78" priority="80" operator="equal">
      <formula>"דירוג פנימי"</formula>
    </cfRule>
  </conditionalFormatting>
  <conditionalFormatting sqref="B57">
    <cfRule type="cellIs" dxfId="77" priority="77" operator="equal">
      <formula>2958465</formula>
    </cfRule>
  </conditionalFormatting>
  <conditionalFormatting sqref="B58">
    <cfRule type="cellIs" dxfId="76" priority="74" operator="equal">
      <formula>2958465</formula>
    </cfRule>
    <cfRule type="cellIs" dxfId="75" priority="75" operator="equal">
      <formula>"NR3"</formula>
    </cfRule>
    <cfRule type="cellIs" dxfId="74" priority="76" operator="equal">
      <formula>"דירוג פנימי"</formula>
    </cfRule>
  </conditionalFormatting>
  <conditionalFormatting sqref="B58">
    <cfRule type="cellIs" dxfId="73" priority="73" operator="equal">
      <formula>2958465</formula>
    </cfRule>
  </conditionalFormatting>
  <conditionalFormatting sqref="B59:B71">
    <cfRule type="cellIs" dxfId="72" priority="70" operator="equal">
      <formula>2958465</formula>
    </cfRule>
    <cfRule type="cellIs" dxfId="71" priority="71" operator="equal">
      <formula>"NR3"</formula>
    </cfRule>
    <cfRule type="cellIs" dxfId="70" priority="72" operator="equal">
      <formula>"דירוג פנימי"</formula>
    </cfRule>
  </conditionalFormatting>
  <conditionalFormatting sqref="B59:B71">
    <cfRule type="cellIs" dxfId="69" priority="69" operator="equal">
      <formula>2958465</formula>
    </cfRule>
  </conditionalFormatting>
  <conditionalFormatting sqref="B72:B73">
    <cfRule type="cellIs" dxfId="68" priority="66" operator="equal">
      <formula>2958465</formula>
    </cfRule>
    <cfRule type="cellIs" dxfId="67" priority="67" operator="equal">
      <formula>"NR3"</formula>
    </cfRule>
    <cfRule type="cellIs" dxfId="66" priority="68" operator="equal">
      <formula>"דירוג פנימי"</formula>
    </cfRule>
  </conditionalFormatting>
  <conditionalFormatting sqref="B72:B73">
    <cfRule type="cellIs" dxfId="65" priority="65" operator="equal">
      <formula>2958465</formula>
    </cfRule>
  </conditionalFormatting>
  <conditionalFormatting sqref="B74">
    <cfRule type="cellIs" dxfId="64" priority="62" operator="equal">
      <formula>2958465</formula>
    </cfRule>
    <cfRule type="cellIs" dxfId="63" priority="63" operator="equal">
      <formula>"NR3"</formula>
    </cfRule>
    <cfRule type="cellIs" dxfId="62" priority="64" operator="equal">
      <formula>"דירוג פנימי"</formula>
    </cfRule>
  </conditionalFormatting>
  <conditionalFormatting sqref="B74">
    <cfRule type="cellIs" dxfId="61" priority="61" operator="equal">
      <formula>2958465</formula>
    </cfRule>
  </conditionalFormatting>
  <conditionalFormatting sqref="B75">
    <cfRule type="cellIs" dxfId="60" priority="58" operator="equal">
      <formula>2958465</formula>
    </cfRule>
    <cfRule type="cellIs" dxfId="59" priority="59" operator="equal">
      <formula>"NR3"</formula>
    </cfRule>
    <cfRule type="cellIs" dxfId="58" priority="60" operator="equal">
      <formula>"דירוג פנימי"</formula>
    </cfRule>
  </conditionalFormatting>
  <conditionalFormatting sqref="B75">
    <cfRule type="cellIs" dxfId="57" priority="57" operator="equal">
      <formula>2958465</formula>
    </cfRule>
  </conditionalFormatting>
  <conditionalFormatting sqref="B76">
    <cfRule type="cellIs" dxfId="56" priority="54" operator="equal">
      <formula>2958465</formula>
    </cfRule>
    <cfRule type="cellIs" dxfId="55" priority="55" operator="equal">
      <formula>"NR3"</formula>
    </cfRule>
    <cfRule type="cellIs" dxfId="54" priority="56" operator="equal">
      <formula>"דירוג פנימי"</formula>
    </cfRule>
  </conditionalFormatting>
  <conditionalFormatting sqref="B76">
    <cfRule type="cellIs" dxfId="53" priority="53" operator="equal">
      <formula>2958465</formula>
    </cfRule>
  </conditionalFormatting>
  <conditionalFormatting sqref="B100">
    <cfRule type="cellIs" dxfId="52" priority="2" operator="equal">
      <formula>2958465</formula>
    </cfRule>
    <cfRule type="cellIs" dxfId="51" priority="3" operator="equal">
      <formula>"NR3"</formula>
    </cfRule>
    <cfRule type="cellIs" dxfId="50" priority="4" operator="equal">
      <formula>"דירוג פנימי"</formula>
    </cfRule>
  </conditionalFormatting>
  <conditionalFormatting sqref="B100">
    <cfRule type="cellIs" dxfId="49" priority="1" operator="equal">
      <formula>2958465</formula>
    </cfRule>
  </conditionalFormatting>
  <conditionalFormatting sqref="B77:B87">
    <cfRule type="cellIs" dxfId="48" priority="46" operator="equal">
      <formula>2958465</formula>
    </cfRule>
    <cfRule type="cellIs" dxfId="47" priority="47" operator="equal">
      <formula>"NR3"</formula>
    </cfRule>
    <cfRule type="cellIs" dxfId="46" priority="48" operator="equal">
      <formula>"דירוג פנימי"</formula>
    </cfRule>
  </conditionalFormatting>
  <conditionalFormatting sqref="B77:B87">
    <cfRule type="cellIs" dxfId="45" priority="45" operator="equal">
      <formula>2958465</formula>
    </cfRule>
  </conditionalFormatting>
  <conditionalFormatting sqref="B88:B92">
    <cfRule type="cellIs" dxfId="44" priority="42" operator="equal">
      <formula>2958465</formula>
    </cfRule>
    <cfRule type="cellIs" dxfId="43" priority="43" operator="equal">
      <formula>"NR3"</formula>
    </cfRule>
    <cfRule type="cellIs" dxfId="42" priority="44" operator="equal">
      <formula>"דירוג פנימי"</formula>
    </cfRule>
  </conditionalFormatting>
  <conditionalFormatting sqref="B88:B92">
    <cfRule type="cellIs" dxfId="41" priority="41" operator="equal">
      <formula>2958465</formula>
    </cfRule>
  </conditionalFormatting>
  <conditionalFormatting sqref="B93:B97">
    <cfRule type="cellIs" dxfId="40" priority="38" operator="equal">
      <formula>2958465</formula>
    </cfRule>
    <cfRule type="cellIs" dxfId="39" priority="39" operator="equal">
      <formula>"NR3"</formula>
    </cfRule>
    <cfRule type="cellIs" dxfId="38" priority="40" operator="equal">
      <formula>"דירוג פנימי"</formula>
    </cfRule>
  </conditionalFormatting>
  <conditionalFormatting sqref="B93:B97">
    <cfRule type="cellIs" dxfId="37" priority="37" operator="equal">
      <formula>2958465</formula>
    </cfRule>
  </conditionalFormatting>
  <conditionalFormatting sqref="B98:B99">
    <cfRule type="cellIs" dxfId="36" priority="34" operator="equal">
      <formula>2958465</formula>
    </cfRule>
    <cfRule type="cellIs" dxfId="35" priority="35" operator="equal">
      <formula>"NR3"</formula>
    </cfRule>
    <cfRule type="cellIs" dxfId="34" priority="36" operator="equal">
      <formula>"דירוג פנימי"</formula>
    </cfRule>
  </conditionalFormatting>
  <conditionalFormatting sqref="B98:B99">
    <cfRule type="cellIs" dxfId="33" priority="33" operator="equal">
      <formula>2958465</formula>
    </cfRule>
  </conditionalFormatting>
  <conditionalFormatting sqref="B101">
    <cfRule type="cellIs" dxfId="32" priority="26" operator="equal">
      <formula>2958465</formula>
    </cfRule>
    <cfRule type="cellIs" dxfId="31" priority="27" operator="equal">
      <formula>"NR3"</formula>
    </cfRule>
    <cfRule type="cellIs" dxfId="30" priority="28" operator="equal">
      <formula>"דירוג פנימי"</formula>
    </cfRule>
  </conditionalFormatting>
  <conditionalFormatting sqref="B101">
    <cfRule type="cellIs" dxfId="29" priority="25" operator="equal">
      <formula>2958465</formula>
    </cfRule>
  </conditionalFormatting>
  <conditionalFormatting sqref="B104:B106">
    <cfRule type="cellIs" dxfId="28" priority="22" operator="equal">
      <formula>2958465</formula>
    </cfRule>
    <cfRule type="cellIs" dxfId="27" priority="23" operator="equal">
      <formula>"NR3"</formula>
    </cfRule>
    <cfRule type="cellIs" dxfId="26" priority="24" operator="equal">
      <formula>"דירוג פנימי"</formula>
    </cfRule>
  </conditionalFormatting>
  <conditionalFormatting sqref="B104:B106">
    <cfRule type="cellIs" dxfId="25" priority="21" operator="equal">
      <formula>2958465</formula>
    </cfRule>
  </conditionalFormatting>
  <conditionalFormatting sqref="B111:B114">
    <cfRule type="cellIs" dxfId="24" priority="18" operator="equal">
      <formula>2958465</formula>
    </cfRule>
    <cfRule type="cellIs" dxfId="23" priority="19" operator="equal">
      <formula>"NR3"</formula>
    </cfRule>
    <cfRule type="cellIs" dxfId="22" priority="20" operator="equal">
      <formula>"דירוג פנימי"</formula>
    </cfRule>
  </conditionalFormatting>
  <conditionalFormatting sqref="B111:B114">
    <cfRule type="cellIs" dxfId="21" priority="17" operator="equal">
      <formula>2958465</formula>
    </cfRule>
  </conditionalFormatting>
  <conditionalFormatting sqref="B115:B116">
    <cfRule type="cellIs" dxfId="20" priority="14" operator="equal">
      <formula>2958465</formula>
    </cfRule>
    <cfRule type="cellIs" dxfId="19" priority="15" operator="equal">
      <formula>"NR3"</formula>
    </cfRule>
    <cfRule type="cellIs" dxfId="18" priority="16" operator="equal">
      <formula>"דירוג פנימי"</formula>
    </cfRule>
  </conditionalFormatting>
  <conditionalFormatting sqref="B115:B116">
    <cfRule type="cellIs" dxfId="17" priority="13" operator="equal">
      <formula>2958465</formula>
    </cfRule>
  </conditionalFormatting>
  <conditionalFormatting sqref="B110">
    <cfRule type="cellIs" dxfId="16" priority="10" operator="equal">
      <formula>2958465</formula>
    </cfRule>
    <cfRule type="cellIs" dxfId="15" priority="11" operator="equal">
      <formula>"NR3"</formula>
    </cfRule>
    <cfRule type="cellIs" dxfId="14" priority="12" operator="equal">
      <formula>"דירוג פנימי"</formula>
    </cfRule>
  </conditionalFormatting>
  <conditionalFormatting sqref="B110">
    <cfRule type="cellIs" dxfId="13" priority="9" operator="equal">
      <formula>2958465</formula>
    </cfRule>
  </conditionalFormatting>
  <conditionalFormatting sqref="B117:B118">
    <cfRule type="cellIs" dxfId="12" priority="6" operator="equal">
      <formula>2958465</formula>
    </cfRule>
    <cfRule type="cellIs" dxfId="11" priority="7" operator="equal">
      <formula>"NR3"</formula>
    </cfRule>
    <cfRule type="cellIs" dxfId="10" priority="8" operator="equal">
      <formula>"דירוג פנימי"</formula>
    </cfRule>
  </conditionalFormatting>
  <conditionalFormatting sqref="B117:B118">
    <cfRule type="cellIs" dxfId="9" priority="5" operator="equal">
      <formula>2958465</formula>
    </cfRule>
  </conditionalFormatting>
  <dataValidations count="1">
    <dataValidation allowBlank="1" showInputMessage="1" showErrorMessage="1" sqref="D1:Q9 C5:C9 A1:A1048576 B1:B9 B124:B1048576 C119:Q1048576 B119:B121 R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B1:BL115"/>
  <sheetViews>
    <sheetView rightToLeft="1" workbookViewId="0">
      <selection activeCell="O13" sqref="O13"/>
    </sheetView>
  </sheetViews>
  <sheetFormatPr defaultColWidth="9.140625" defaultRowHeight="18"/>
  <cols>
    <col min="1" max="1" width="6.28515625" style="1" customWidth="1"/>
    <col min="2" max="2" width="37.28515625" style="2" bestFit="1" customWidth="1"/>
    <col min="3" max="3" width="41.85546875" style="2" bestFit="1" customWidth="1"/>
    <col min="4" max="4" width="11.28515625" style="2" bestFit="1" customWidth="1"/>
    <col min="5" max="5" width="4.85546875" style="1" bestFit="1" customWidth="1"/>
    <col min="6" max="6" width="7.85546875" style="1" bestFit="1" customWidth="1"/>
    <col min="7" max="7" width="5.140625" style="1" bestFit="1" customWidth="1"/>
    <col min="8" max="8" width="9" style="1" bestFit="1" customWidth="1"/>
    <col min="9" max="9" width="7.28515625" style="1" bestFit="1" customWidth="1"/>
    <col min="10" max="10" width="7.5703125" style="1" bestFit="1" customWidth="1"/>
    <col min="11" max="11" width="10.140625" style="1" bestFit="1" customWidth="1"/>
    <col min="12" max="12" width="7.28515625" style="1" bestFit="1" customWidth="1"/>
    <col min="13" max="13" width="8" style="1" bestFit="1" customWidth="1"/>
    <col min="14" max="14" width="9.140625" style="1" bestFit="1" customWidth="1"/>
    <col min="15" max="15" width="10.42578125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56" t="s">
        <v>182</v>
      </c>
      <c r="C1" s="76" t="s" vm="1">
        <v>250</v>
      </c>
    </row>
    <row r="2" spans="2:64">
      <c r="B2" s="56" t="s">
        <v>181</v>
      </c>
      <c r="C2" s="76" t="s">
        <v>251</v>
      </c>
    </row>
    <row r="3" spans="2:64">
      <c r="B3" s="56" t="s">
        <v>183</v>
      </c>
      <c r="C3" s="76" t="s">
        <v>252</v>
      </c>
    </row>
    <row r="4" spans="2:64">
      <c r="B4" s="56" t="s">
        <v>184</v>
      </c>
      <c r="C4" s="76">
        <v>8602</v>
      </c>
    </row>
    <row r="6" spans="2:64" ht="26.25" customHeight="1">
      <c r="B6" s="184" t="s">
        <v>215</v>
      </c>
      <c r="C6" s="185"/>
      <c r="D6" s="185"/>
      <c r="E6" s="185"/>
      <c r="F6" s="185"/>
      <c r="G6" s="185"/>
      <c r="H6" s="185"/>
      <c r="I6" s="185"/>
      <c r="J6" s="185"/>
      <c r="K6" s="185"/>
      <c r="L6" s="185"/>
      <c r="M6" s="185"/>
      <c r="N6" s="185"/>
      <c r="O6" s="186"/>
    </row>
    <row r="7" spans="2:64" s="3" customFormat="1" ht="63">
      <c r="B7" s="59" t="s">
        <v>119</v>
      </c>
      <c r="C7" s="60" t="s">
        <v>46</v>
      </c>
      <c r="D7" s="60" t="s">
        <v>120</v>
      </c>
      <c r="E7" s="60" t="s">
        <v>15</v>
      </c>
      <c r="F7" s="60" t="s">
        <v>65</v>
      </c>
      <c r="G7" s="60" t="s">
        <v>18</v>
      </c>
      <c r="H7" s="60" t="s">
        <v>104</v>
      </c>
      <c r="I7" s="60" t="s">
        <v>53</v>
      </c>
      <c r="J7" s="60" t="s">
        <v>19</v>
      </c>
      <c r="K7" s="60" t="s">
        <v>236</v>
      </c>
      <c r="L7" s="60" t="s">
        <v>235</v>
      </c>
      <c r="M7" s="60" t="s">
        <v>113</v>
      </c>
      <c r="N7" s="60" t="s">
        <v>185</v>
      </c>
      <c r="O7" s="62" t="s">
        <v>187</v>
      </c>
      <c r="P7" s="1"/>
      <c r="Q7" s="1"/>
      <c r="R7" s="1"/>
      <c r="S7" s="1"/>
      <c r="T7" s="1"/>
      <c r="U7" s="1"/>
    </row>
    <row r="8" spans="2:64" s="3" customFormat="1" ht="24.75" customHeight="1">
      <c r="B8" s="15"/>
      <c r="C8" s="32"/>
      <c r="D8" s="32"/>
      <c r="E8" s="32"/>
      <c r="F8" s="32"/>
      <c r="G8" s="32" t="s">
        <v>21</v>
      </c>
      <c r="H8" s="32"/>
      <c r="I8" s="32" t="s">
        <v>20</v>
      </c>
      <c r="J8" s="32" t="s">
        <v>20</v>
      </c>
      <c r="K8" s="32" t="s">
        <v>245</v>
      </c>
      <c r="L8" s="32"/>
      <c r="M8" s="32" t="s">
        <v>239</v>
      </c>
      <c r="N8" s="32" t="s">
        <v>20</v>
      </c>
      <c r="O8" s="17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8"/>
      <c r="C9" s="19" t="s">
        <v>1</v>
      </c>
      <c r="D9" s="19" t="s">
        <v>2</v>
      </c>
      <c r="E9" s="19" t="s">
        <v>3</v>
      </c>
      <c r="F9" s="19" t="s">
        <v>4</v>
      </c>
      <c r="G9" s="19" t="s">
        <v>5</v>
      </c>
      <c r="H9" s="19" t="s">
        <v>6</v>
      </c>
      <c r="I9" s="19" t="s">
        <v>7</v>
      </c>
      <c r="J9" s="19" t="s">
        <v>8</v>
      </c>
      <c r="K9" s="19" t="s">
        <v>9</v>
      </c>
      <c r="L9" s="19" t="s">
        <v>10</v>
      </c>
      <c r="M9" s="19" t="s">
        <v>11</v>
      </c>
      <c r="N9" s="20" t="s">
        <v>12</v>
      </c>
      <c r="O9" s="20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112" t="s">
        <v>41</v>
      </c>
      <c r="C10" s="113"/>
      <c r="D10" s="113"/>
      <c r="E10" s="113"/>
      <c r="F10" s="113"/>
      <c r="G10" s="114">
        <v>0.14126257056534966</v>
      </c>
      <c r="H10" s="113"/>
      <c r="I10" s="113"/>
      <c r="J10" s="115">
        <v>1.7032800889786755E-2</v>
      </c>
      <c r="K10" s="114"/>
      <c r="L10" s="116"/>
      <c r="M10" s="114">
        <v>50.915570000000002</v>
      </c>
      <c r="N10" s="115">
        <v>1</v>
      </c>
      <c r="O10" s="115">
        <f>M10/'סכום נכסי הקרן'!$C$42</f>
        <v>5.939195262608881E-4</v>
      </c>
      <c r="P10" s="1"/>
      <c r="Q10" s="1"/>
      <c r="R10" s="1"/>
      <c r="S10" s="1"/>
      <c r="T10" s="1"/>
      <c r="U10" s="1"/>
      <c r="BL10" s="1"/>
    </row>
    <row r="11" spans="2:64" ht="20.25" customHeight="1">
      <c r="B11" s="112" t="s">
        <v>233</v>
      </c>
      <c r="C11" s="113"/>
      <c r="D11" s="113"/>
      <c r="E11" s="113"/>
      <c r="F11" s="113"/>
      <c r="G11" s="114">
        <v>0.14126257056534966</v>
      </c>
      <c r="H11" s="113"/>
      <c r="I11" s="113"/>
      <c r="J11" s="115">
        <v>1.7032800889786755E-2</v>
      </c>
      <c r="K11" s="114"/>
      <c r="L11" s="116"/>
      <c r="M11" s="114">
        <v>50.915570000000002</v>
      </c>
      <c r="N11" s="115">
        <v>1</v>
      </c>
      <c r="O11" s="115">
        <f>M11/'סכום נכסי הקרן'!$C$42</f>
        <v>5.939195262608881E-4</v>
      </c>
    </row>
    <row r="12" spans="2:64">
      <c r="B12" s="112" t="s">
        <v>231</v>
      </c>
      <c r="C12" s="113"/>
      <c r="D12" s="113"/>
      <c r="E12" s="113"/>
      <c r="F12" s="113"/>
      <c r="G12" s="114">
        <v>0.14126257056534966</v>
      </c>
      <c r="H12" s="113"/>
      <c r="I12" s="113"/>
      <c r="J12" s="115">
        <v>1.7032800889786755E-2</v>
      </c>
      <c r="K12" s="114"/>
      <c r="L12" s="116"/>
      <c r="M12" s="114">
        <v>50.915570000000002</v>
      </c>
      <c r="N12" s="115">
        <v>1</v>
      </c>
      <c r="O12" s="115">
        <f>M12/'סכום נכסי הקרן'!$C$42</f>
        <v>5.939195262608881E-4</v>
      </c>
    </row>
    <row r="13" spans="2:64">
      <c r="B13" s="110" t="s">
        <v>1264</v>
      </c>
      <c r="C13" s="78">
        <v>3277</v>
      </c>
      <c r="D13" s="78" t="s">
        <v>281</v>
      </c>
      <c r="E13" s="78" t="s">
        <v>283</v>
      </c>
      <c r="F13" s="78" t="s">
        <v>165</v>
      </c>
      <c r="G13" s="83">
        <v>9.9999999999999992E-2</v>
      </c>
      <c r="H13" s="89" t="s">
        <v>167</v>
      </c>
      <c r="I13" s="90">
        <v>5.9000000000000004E-2</v>
      </c>
      <c r="J13" s="84">
        <v>1.8600000000000002E-2</v>
      </c>
      <c r="K13" s="83">
        <v>14005.84</v>
      </c>
      <c r="L13" s="85">
        <v>129.30000000000001</v>
      </c>
      <c r="M13" s="83">
        <v>18.109540000000003</v>
      </c>
      <c r="N13" s="84">
        <v>0.35567784078622711</v>
      </c>
      <c r="O13" s="84">
        <f>M13/'סכום נכסי הקרן'!$C$42</f>
        <v>2.1124401470125161E-4</v>
      </c>
    </row>
    <row r="14" spans="2:64">
      <c r="B14" s="110" t="s">
        <v>1265</v>
      </c>
      <c r="C14" s="78">
        <v>3263</v>
      </c>
      <c r="D14" s="78" t="s">
        <v>286</v>
      </c>
      <c r="E14" s="78" t="s">
        <v>283</v>
      </c>
      <c r="F14" s="78" t="s">
        <v>165</v>
      </c>
      <c r="G14" s="83">
        <v>0.01</v>
      </c>
      <c r="H14" s="89" t="s">
        <v>167</v>
      </c>
      <c r="I14" s="90">
        <v>5.7999999999999996E-2</v>
      </c>
      <c r="J14" s="84">
        <v>1.7400000000000002E-2</v>
      </c>
      <c r="K14" s="83">
        <v>9605.06</v>
      </c>
      <c r="L14" s="85">
        <v>131.1</v>
      </c>
      <c r="M14" s="83">
        <v>12.592229999999999</v>
      </c>
      <c r="N14" s="84">
        <v>0.247315899635416</v>
      </c>
      <c r="O14" s="84">
        <f>M14/'סכום נכסי הקרן'!$C$42</f>
        <v>1.4688574194825164E-4</v>
      </c>
    </row>
    <row r="15" spans="2:64">
      <c r="B15" s="110" t="s">
        <v>1266</v>
      </c>
      <c r="C15" s="78">
        <v>3288</v>
      </c>
      <c r="D15" s="78" t="s">
        <v>286</v>
      </c>
      <c r="E15" s="78" t="s">
        <v>283</v>
      </c>
      <c r="F15" s="78" t="s">
        <v>165</v>
      </c>
      <c r="G15" s="83">
        <v>0.26</v>
      </c>
      <c r="H15" s="89" t="s">
        <v>167</v>
      </c>
      <c r="I15" s="90">
        <v>6.1500000000000006E-2</v>
      </c>
      <c r="J15" s="84">
        <v>1.54E-2</v>
      </c>
      <c r="K15" s="83">
        <v>15672.05</v>
      </c>
      <c r="L15" s="85">
        <v>128.97999999999999</v>
      </c>
      <c r="M15" s="83">
        <v>20.213799999999999</v>
      </c>
      <c r="N15" s="84">
        <v>0.39700625957835683</v>
      </c>
      <c r="O15" s="84">
        <f>M15/'סכום נכסי הקרן'!$C$42</f>
        <v>2.3578976961138488E-4</v>
      </c>
    </row>
    <row r="16" spans="2:64">
      <c r="B16" s="81"/>
      <c r="C16" s="78"/>
      <c r="D16" s="78"/>
      <c r="E16" s="78"/>
      <c r="F16" s="78"/>
      <c r="G16" s="78"/>
      <c r="H16" s="78"/>
      <c r="I16" s="78"/>
      <c r="J16" s="84"/>
      <c r="K16" s="83"/>
      <c r="L16" s="85"/>
      <c r="M16" s="78"/>
      <c r="N16" s="84"/>
      <c r="O16" s="78"/>
    </row>
    <row r="17" spans="2:15">
      <c r="B17" s="77"/>
      <c r="C17" s="77"/>
      <c r="D17" s="77"/>
      <c r="E17" s="77"/>
      <c r="F17" s="77"/>
      <c r="G17" s="77"/>
      <c r="H17" s="77"/>
      <c r="I17" s="77"/>
      <c r="J17" s="77"/>
      <c r="K17" s="77"/>
      <c r="L17" s="77"/>
      <c r="M17" s="77"/>
      <c r="N17" s="77"/>
      <c r="O17" s="77"/>
    </row>
    <row r="18" spans="2:15">
      <c r="B18" s="77"/>
      <c r="C18" s="77"/>
      <c r="D18" s="77"/>
      <c r="E18" s="77"/>
      <c r="F18" s="77"/>
      <c r="G18" s="77"/>
      <c r="H18" s="77"/>
      <c r="I18" s="77"/>
      <c r="J18" s="77"/>
      <c r="K18" s="77"/>
      <c r="L18" s="77"/>
      <c r="M18" s="77"/>
      <c r="N18" s="77"/>
      <c r="O18" s="77"/>
    </row>
    <row r="19" spans="2:15">
      <c r="B19" s="91" t="s">
        <v>249</v>
      </c>
      <c r="C19" s="77"/>
      <c r="D19" s="77"/>
      <c r="E19" s="77"/>
      <c r="F19" s="77"/>
      <c r="G19" s="77"/>
      <c r="H19" s="77"/>
      <c r="I19" s="77"/>
      <c r="J19" s="77"/>
      <c r="K19" s="77"/>
      <c r="L19" s="77"/>
      <c r="M19" s="77"/>
      <c r="N19" s="77"/>
      <c r="O19" s="77"/>
    </row>
    <row r="20" spans="2:15">
      <c r="B20" s="91" t="s">
        <v>115</v>
      </c>
      <c r="C20" s="77"/>
      <c r="D20" s="77"/>
      <c r="E20" s="77"/>
      <c r="F20" s="77"/>
      <c r="G20" s="77"/>
      <c r="H20" s="77"/>
      <c r="I20" s="77"/>
      <c r="J20" s="77"/>
      <c r="K20" s="77"/>
      <c r="L20" s="77"/>
      <c r="M20" s="77"/>
      <c r="N20" s="77"/>
      <c r="O20" s="77"/>
    </row>
    <row r="21" spans="2:15">
      <c r="B21" s="91" t="s">
        <v>234</v>
      </c>
      <c r="C21" s="77"/>
      <c r="D21" s="77"/>
      <c r="E21" s="77"/>
      <c r="F21" s="77"/>
      <c r="G21" s="77"/>
      <c r="H21" s="77"/>
      <c r="I21" s="77"/>
      <c r="J21" s="77"/>
      <c r="K21" s="77"/>
      <c r="L21" s="77"/>
      <c r="M21" s="77"/>
      <c r="N21" s="77"/>
      <c r="O21" s="77"/>
    </row>
    <row r="22" spans="2:15">
      <c r="B22" s="91" t="s">
        <v>244</v>
      </c>
      <c r="C22" s="77"/>
      <c r="D22" s="77"/>
      <c r="E22" s="77"/>
      <c r="F22" s="77"/>
      <c r="G22" s="77"/>
      <c r="H22" s="77"/>
      <c r="I22" s="77"/>
      <c r="J22" s="77"/>
      <c r="K22" s="77"/>
      <c r="L22" s="77"/>
      <c r="M22" s="77"/>
      <c r="N22" s="77"/>
      <c r="O22" s="77"/>
    </row>
    <row r="23" spans="2:15">
      <c r="B23" s="77"/>
      <c r="C23" s="77"/>
      <c r="D23" s="77"/>
      <c r="E23" s="77"/>
      <c r="F23" s="77"/>
      <c r="G23" s="77"/>
      <c r="H23" s="77"/>
      <c r="I23" s="77"/>
      <c r="J23" s="77"/>
      <c r="K23" s="77"/>
      <c r="L23" s="77"/>
      <c r="M23" s="77"/>
      <c r="N23" s="77"/>
      <c r="O23" s="77"/>
    </row>
    <row r="24" spans="2:15">
      <c r="B24" s="77"/>
      <c r="C24" s="77"/>
      <c r="D24" s="77"/>
      <c r="E24" s="77"/>
      <c r="F24" s="77"/>
      <c r="G24" s="77"/>
      <c r="H24" s="77"/>
      <c r="I24" s="77"/>
      <c r="J24" s="77"/>
      <c r="K24" s="77"/>
      <c r="L24" s="77"/>
      <c r="M24" s="77"/>
      <c r="N24" s="77"/>
      <c r="O24" s="77"/>
    </row>
    <row r="25" spans="2:15">
      <c r="B25" s="77"/>
      <c r="C25" s="77"/>
      <c r="D25" s="77"/>
      <c r="E25" s="77"/>
      <c r="F25" s="77"/>
      <c r="G25" s="77"/>
      <c r="H25" s="77"/>
      <c r="I25" s="77"/>
      <c r="J25" s="77"/>
      <c r="K25" s="77"/>
      <c r="L25" s="77"/>
      <c r="M25" s="77"/>
      <c r="N25" s="77"/>
      <c r="O25" s="77"/>
    </row>
    <row r="26" spans="2:15">
      <c r="B26" s="77"/>
      <c r="C26" s="77"/>
      <c r="D26" s="77"/>
      <c r="E26" s="77"/>
      <c r="F26" s="77"/>
      <c r="G26" s="77"/>
      <c r="H26" s="77"/>
      <c r="I26" s="77"/>
      <c r="J26" s="77"/>
      <c r="K26" s="77"/>
      <c r="L26" s="77"/>
      <c r="M26" s="77"/>
      <c r="N26" s="77"/>
      <c r="O26" s="77"/>
    </row>
    <row r="27" spans="2:15">
      <c r="B27" s="77"/>
      <c r="C27" s="77"/>
      <c r="D27" s="77"/>
      <c r="E27" s="77"/>
      <c r="F27" s="77"/>
      <c r="G27" s="77"/>
      <c r="H27" s="77"/>
      <c r="I27" s="77"/>
      <c r="J27" s="77"/>
      <c r="K27" s="77"/>
      <c r="L27" s="77"/>
      <c r="M27" s="77"/>
      <c r="N27" s="77"/>
      <c r="O27" s="77"/>
    </row>
    <row r="28" spans="2:15">
      <c r="B28" s="77"/>
      <c r="C28" s="77"/>
      <c r="D28" s="77"/>
      <c r="E28" s="77"/>
      <c r="F28" s="77"/>
      <c r="G28" s="77"/>
      <c r="H28" s="77"/>
      <c r="I28" s="77"/>
      <c r="J28" s="77"/>
      <c r="K28" s="77"/>
      <c r="L28" s="77"/>
      <c r="M28" s="77"/>
      <c r="N28" s="77"/>
      <c r="O28" s="77"/>
    </row>
    <row r="29" spans="2:15">
      <c r="B29" s="77"/>
      <c r="C29" s="77"/>
      <c r="D29" s="77"/>
      <c r="E29" s="77"/>
      <c r="F29" s="77"/>
      <c r="G29" s="77"/>
      <c r="H29" s="77"/>
      <c r="I29" s="77"/>
      <c r="J29" s="77"/>
      <c r="K29" s="77"/>
      <c r="L29" s="77"/>
      <c r="M29" s="77"/>
      <c r="N29" s="77"/>
      <c r="O29" s="77"/>
    </row>
    <row r="30" spans="2:15">
      <c r="B30" s="77"/>
      <c r="C30" s="77"/>
      <c r="D30" s="77"/>
      <c r="E30" s="77"/>
      <c r="F30" s="77"/>
      <c r="G30" s="77"/>
      <c r="H30" s="77"/>
      <c r="I30" s="77"/>
      <c r="J30" s="77"/>
      <c r="K30" s="77"/>
      <c r="L30" s="77"/>
      <c r="M30" s="77"/>
      <c r="N30" s="77"/>
      <c r="O30" s="77"/>
    </row>
    <row r="31" spans="2:15">
      <c r="B31" s="77"/>
      <c r="C31" s="77"/>
      <c r="D31" s="77"/>
      <c r="E31" s="77"/>
      <c r="F31" s="77"/>
      <c r="G31" s="77"/>
      <c r="H31" s="77"/>
      <c r="I31" s="77"/>
      <c r="J31" s="77"/>
      <c r="K31" s="77"/>
      <c r="L31" s="77"/>
      <c r="M31" s="77"/>
      <c r="N31" s="77"/>
      <c r="O31" s="77"/>
    </row>
    <row r="32" spans="2:15">
      <c r="B32" s="77"/>
      <c r="C32" s="77"/>
      <c r="D32" s="77"/>
      <c r="E32" s="77"/>
      <c r="F32" s="77"/>
      <c r="G32" s="77"/>
      <c r="H32" s="77"/>
      <c r="I32" s="77"/>
      <c r="J32" s="77"/>
      <c r="K32" s="77"/>
      <c r="L32" s="77"/>
      <c r="M32" s="77"/>
      <c r="N32" s="77"/>
      <c r="O32" s="77"/>
    </row>
    <row r="33" spans="2:15">
      <c r="B33" s="77"/>
      <c r="C33" s="77"/>
      <c r="D33" s="77"/>
      <c r="E33" s="77"/>
      <c r="F33" s="77"/>
      <c r="G33" s="77"/>
      <c r="H33" s="77"/>
      <c r="I33" s="77"/>
      <c r="J33" s="77"/>
      <c r="K33" s="77"/>
      <c r="L33" s="77"/>
      <c r="M33" s="77"/>
      <c r="N33" s="77"/>
      <c r="O33" s="77"/>
    </row>
    <row r="34" spans="2:15">
      <c r="B34" s="77"/>
      <c r="C34" s="77"/>
      <c r="D34" s="77"/>
      <c r="E34" s="77"/>
      <c r="F34" s="77"/>
      <c r="G34" s="77"/>
      <c r="H34" s="77"/>
      <c r="I34" s="77"/>
      <c r="J34" s="77"/>
      <c r="K34" s="77"/>
      <c r="L34" s="77"/>
      <c r="M34" s="77"/>
      <c r="N34" s="77"/>
      <c r="O34" s="77"/>
    </row>
    <row r="35" spans="2:15">
      <c r="B35" s="77"/>
      <c r="C35" s="77"/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77"/>
      <c r="O35" s="77"/>
    </row>
    <row r="36" spans="2:15">
      <c r="B36" s="77"/>
      <c r="C36" s="77"/>
      <c r="D36" s="77"/>
      <c r="E36" s="77"/>
      <c r="F36" s="77"/>
      <c r="G36" s="77"/>
      <c r="H36" s="77"/>
      <c r="I36" s="77"/>
      <c r="J36" s="77"/>
      <c r="K36" s="77"/>
      <c r="L36" s="77"/>
      <c r="M36" s="77"/>
      <c r="N36" s="77"/>
      <c r="O36" s="77"/>
    </row>
    <row r="37" spans="2:15">
      <c r="B37" s="77"/>
      <c r="C37" s="77"/>
      <c r="D37" s="77"/>
      <c r="E37" s="77"/>
      <c r="F37" s="77"/>
      <c r="G37" s="77"/>
      <c r="H37" s="77"/>
      <c r="I37" s="77"/>
      <c r="J37" s="77"/>
      <c r="K37" s="77"/>
      <c r="L37" s="77"/>
      <c r="M37" s="77"/>
      <c r="N37" s="77"/>
      <c r="O37" s="77"/>
    </row>
    <row r="38" spans="2:15">
      <c r="B38" s="77"/>
      <c r="C38" s="77"/>
      <c r="D38" s="77"/>
      <c r="E38" s="77"/>
      <c r="F38" s="77"/>
      <c r="G38" s="77"/>
      <c r="H38" s="77"/>
      <c r="I38" s="77"/>
      <c r="J38" s="77"/>
      <c r="K38" s="77"/>
      <c r="L38" s="77"/>
      <c r="M38" s="77"/>
      <c r="N38" s="77"/>
      <c r="O38" s="77"/>
    </row>
    <row r="39" spans="2:15">
      <c r="B39" s="77"/>
      <c r="C39" s="77"/>
      <c r="D39" s="77"/>
      <c r="E39" s="77"/>
      <c r="F39" s="77"/>
      <c r="G39" s="77"/>
      <c r="H39" s="77"/>
      <c r="I39" s="77"/>
      <c r="J39" s="77"/>
      <c r="K39" s="77"/>
      <c r="L39" s="77"/>
      <c r="M39" s="77"/>
      <c r="N39" s="77"/>
      <c r="O39" s="77"/>
    </row>
    <row r="40" spans="2:15">
      <c r="B40" s="77"/>
      <c r="C40" s="77"/>
      <c r="D40" s="77"/>
      <c r="E40" s="77"/>
      <c r="F40" s="77"/>
      <c r="G40" s="77"/>
      <c r="H40" s="77"/>
      <c r="I40" s="77"/>
      <c r="J40" s="77"/>
      <c r="K40" s="77"/>
      <c r="L40" s="77"/>
      <c r="M40" s="77"/>
      <c r="N40" s="77"/>
      <c r="O40" s="77"/>
    </row>
    <row r="41" spans="2:15">
      <c r="B41" s="77"/>
      <c r="C41" s="77"/>
      <c r="D41" s="77"/>
      <c r="E41" s="77"/>
      <c r="F41" s="77"/>
      <c r="G41" s="77"/>
      <c r="H41" s="77"/>
      <c r="I41" s="77"/>
      <c r="J41" s="77"/>
      <c r="K41" s="77"/>
      <c r="L41" s="77"/>
      <c r="M41" s="77"/>
      <c r="N41" s="77"/>
      <c r="O41" s="77"/>
    </row>
    <row r="42" spans="2:15">
      <c r="B42" s="77"/>
      <c r="C42" s="77"/>
      <c r="D42" s="77"/>
      <c r="E42" s="77"/>
      <c r="F42" s="77"/>
      <c r="G42" s="77"/>
      <c r="H42" s="77"/>
      <c r="I42" s="77"/>
      <c r="J42" s="77"/>
      <c r="K42" s="77"/>
      <c r="L42" s="77"/>
      <c r="M42" s="77"/>
      <c r="N42" s="77"/>
      <c r="O42" s="77"/>
    </row>
    <row r="43" spans="2:15">
      <c r="B43" s="77"/>
      <c r="C43" s="77"/>
      <c r="D43" s="77"/>
      <c r="E43" s="77"/>
      <c r="F43" s="77"/>
      <c r="G43" s="77"/>
      <c r="H43" s="77"/>
      <c r="I43" s="77"/>
      <c r="J43" s="77"/>
      <c r="K43" s="77"/>
      <c r="L43" s="77"/>
      <c r="M43" s="77"/>
      <c r="N43" s="77"/>
      <c r="O43" s="77"/>
    </row>
    <row r="44" spans="2:15">
      <c r="B44" s="77"/>
      <c r="C44" s="77"/>
      <c r="D44" s="77"/>
      <c r="E44" s="77"/>
      <c r="F44" s="77"/>
      <c r="G44" s="77"/>
      <c r="H44" s="77"/>
      <c r="I44" s="77"/>
      <c r="J44" s="77"/>
      <c r="K44" s="77"/>
      <c r="L44" s="77"/>
      <c r="M44" s="77"/>
      <c r="N44" s="77"/>
      <c r="O44" s="77"/>
    </row>
    <row r="45" spans="2:15">
      <c r="B45" s="77"/>
      <c r="C45" s="77"/>
      <c r="D45" s="77"/>
      <c r="E45" s="77"/>
      <c r="F45" s="77"/>
      <c r="G45" s="77"/>
      <c r="H45" s="77"/>
      <c r="I45" s="77"/>
      <c r="J45" s="77"/>
      <c r="K45" s="77"/>
      <c r="L45" s="77"/>
      <c r="M45" s="77"/>
      <c r="N45" s="77"/>
      <c r="O45" s="77"/>
    </row>
    <row r="46" spans="2:15">
      <c r="B46" s="77"/>
      <c r="C46" s="77"/>
      <c r="D46" s="77"/>
      <c r="E46" s="77"/>
      <c r="F46" s="77"/>
      <c r="G46" s="77"/>
      <c r="H46" s="77"/>
      <c r="I46" s="77"/>
      <c r="J46" s="77"/>
      <c r="K46" s="77"/>
      <c r="L46" s="77"/>
      <c r="M46" s="77"/>
      <c r="N46" s="77"/>
      <c r="O46" s="77"/>
    </row>
    <row r="47" spans="2:15">
      <c r="B47" s="77"/>
      <c r="C47" s="77"/>
      <c r="D47" s="77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</row>
    <row r="48" spans="2:15">
      <c r="B48" s="77"/>
      <c r="C48" s="77"/>
      <c r="D48" s="77"/>
      <c r="E48" s="77"/>
      <c r="F48" s="77"/>
      <c r="G48" s="77"/>
      <c r="H48" s="77"/>
      <c r="I48" s="77"/>
      <c r="J48" s="77"/>
      <c r="K48" s="77"/>
      <c r="L48" s="77"/>
      <c r="M48" s="77"/>
      <c r="N48" s="77"/>
      <c r="O48" s="77"/>
    </row>
    <row r="49" spans="2:15">
      <c r="B49" s="77"/>
      <c r="C49" s="77"/>
      <c r="D49" s="77"/>
      <c r="E49" s="77"/>
      <c r="F49" s="77"/>
      <c r="G49" s="77"/>
      <c r="H49" s="77"/>
      <c r="I49" s="77"/>
      <c r="J49" s="77"/>
      <c r="K49" s="77"/>
      <c r="L49" s="77"/>
      <c r="M49" s="77"/>
      <c r="N49" s="77"/>
      <c r="O49" s="77"/>
    </row>
    <row r="50" spans="2:15">
      <c r="B50" s="77"/>
      <c r="C50" s="77"/>
      <c r="D50" s="77"/>
      <c r="E50" s="77"/>
      <c r="F50" s="77"/>
      <c r="G50" s="77"/>
      <c r="H50" s="77"/>
      <c r="I50" s="77"/>
      <c r="J50" s="77"/>
      <c r="K50" s="77"/>
      <c r="L50" s="77"/>
      <c r="M50" s="77"/>
      <c r="N50" s="77"/>
      <c r="O50" s="77"/>
    </row>
    <row r="51" spans="2:15">
      <c r="B51" s="77"/>
      <c r="C51" s="77"/>
      <c r="D51" s="77"/>
      <c r="E51" s="77"/>
      <c r="F51" s="77"/>
      <c r="G51" s="77"/>
      <c r="H51" s="77"/>
      <c r="I51" s="77"/>
      <c r="J51" s="77"/>
      <c r="K51" s="77"/>
      <c r="L51" s="77"/>
      <c r="M51" s="77"/>
      <c r="N51" s="77"/>
      <c r="O51" s="77"/>
    </row>
    <row r="52" spans="2:15">
      <c r="B52" s="77"/>
      <c r="C52" s="77"/>
      <c r="D52" s="77"/>
      <c r="E52" s="77"/>
      <c r="F52" s="77"/>
      <c r="G52" s="77"/>
      <c r="H52" s="77"/>
      <c r="I52" s="77"/>
      <c r="J52" s="77"/>
      <c r="K52" s="77"/>
      <c r="L52" s="77"/>
      <c r="M52" s="77"/>
      <c r="N52" s="77"/>
      <c r="O52" s="77"/>
    </row>
    <row r="53" spans="2:15">
      <c r="B53" s="77"/>
      <c r="C53" s="77"/>
      <c r="D53" s="77"/>
      <c r="E53" s="77"/>
      <c r="F53" s="77"/>
      <c r="G53" s="77"/>
      <c r="H53" s="77"/>
      <c r="I53" s="77"/>
      <c r="J53" s="77"/>
      <c r="K53" s="77"/>
      <c r="L53" s="77"/>
      <c r="M53" s="77"/>
      <c r="N53" s="77"/>
      <c r="O53" s="77"/>
    </row>
    <row r="54" spans="2:15">
      <c r="B54" s="77"/>
      <c r="C54" s="77"/>
      <c r="D54" s="77"/>
      <c r="E54" s="77"/>
      <c r="F54" s="77"/>
      <c r="G54" s="77"/>
      <c r="H54" s="77"/>
      <c r="I54" s="77"/>
      <c r="J54" s="77"/>
      <c r="K54" s="77"/>
      <c r="L54" s="77"/>
      <c r="M54" s="77"/>
      <c r="N54" s="77"/>
      <c r="O54" s="77"/>
    </row>
    <row r="55" spans="2:15">
      <c r="B55" s="77"/>
      <c r="C55" s="77"/>
      <c r="D55" s="77"/>
      <c r="E55" s="77"/>
      <c r="F55" s="77"/>
      <c r="G55" s="77"/>
      <c r="H55" s="77"/>
      <c r="I55" s="77"/>
      <c r="J55" s="77"/>
      <c r="K55" s="77"/>
      <c r="L55" s="77"/>
      <c r="M55" s="77"/>
      <c r="N55" s="77"/>
      <c r="O55" s="77"/>
    </row>
    <row r="56" spans="2:15">
      <c r="B56" s="77"/>
      <c r="C56" s="77"/>
      <c r="D56" s="77"/>
      <c r="E56" s="77"/>
      <c r="F56" s="77"/>
      <c r="G56" s="77"/>
      <c r="H56" s="77"/>
      <c r="I56" s="77"/>
      <c r="J56" s="77"/>
      <c r="K56" s="77"/>
      <c r="L56" s="77"/>
      <c r="M56" s="77"/>
      <c r="N56" s="77"/>
      <c r="O56" s="77"/>
    </row>
    <row r="57" spans="2:15">
      <c r="B57" s="77"/>
      <c r="C57" s="77"/>
      <c r="D57" s="77"/>
      <c r="E57" s="77"/>
      <c r="F57" s="77"/>
      <c r="G57" s="77"/>
      <c r="H57" s="77"/>
      <c r="I57" s="77"/>
      <c r="J57" s="77"/>
      <c r="K57" s="77"/>
      <c r="L57" s="77"/>
      <c r="M57" s="77"/>
      <c r="N57" s="77"/>
      <c r="O57" s="77"/>
    </row>
    <row r="58" spans="2:15">
      <c r="B58" s="77"/>
      <c r="C58" s="77"/>
      <c r="D58" s="77"/>
      <c r="E58" s="77"/>
      <c r="F58" s="77"/>
      <c r="G58" s="77"/>
      <c r="H58" s="77"/>
      <c r="I58" s="77"/>
      <c r="J58" s="77"/>
      <c r="K58" s="77"/>
      <c r="L58" s="77"/>
      <c r="M58" s="77"/>
      <c r="N58" s="77"/>
      <c r="O58" s="77"/>
    </row>
    <row r="59" spans="2:15">
      <c r="B59" s="77"/>
      <c r="C59" s="77"/>
      <c r="D59" s="77"/>
      <c r="E59" s="77"/>
      <c r="F59" s="77"/>
      <c r="G59" s="77"/>
      <c r="H59" s="77"/>
      <c r="I59" s="77"/>
      <c r="J59" s="77"/>
      <c r="K59" s="77"/>
      <c r="L59" s="77"/>
      <c r="M59" s="77"/>
      <c r="N59" s="77"/>
      <c r="O59" s="77"/>
    </row>
    <row r="60" spans="2:15">
      <c r="B60" s="77"/>
      <c r="C60" s="77"/>
      <c r="D60" s="77"/>
      <c r="E60" s="77"/>
      <c r="F60" s="77"/>
      <c r="G60" s="77"/>
      <c r="H60" s="77"/>
      <c r="I60" s="77"/>
      <c r="J60" s="77"/>
      <c r="K60" s="77"/>
      <c r="L60" s="77"/>
      <c r="M60" s="77"/>
      <c r="N60" s="77"/>
      <c r="O60" s="77"/>
    </row>
    <row r="61" spans="2:15">
      <c r="B61" s="77"/>
      <c r="C61" s="77"/>
      <c r="D61" s="77"/>
      <c r="E61" s="77"/>
      <c r="F61" s="77"/>
      <c r="G61" s="77"/>
      <c r="H61" s="77"/>
      <c r="I61" s="77"/>
      <c r="J61" s="77"/>
      <c r="K61" s="77"/>
      <c r="L61" s="77"/>
      <c r="M61" s="77"/>
      <c r="N61" s="77"/>
      <c r="O61" s="77"/>
    </row>
    <row r="62" spans="2:15">
      <c r="B62" s="77"/>
      <c r="C62" s="77"/>
      <c r="D62" s="77"/>
      <c r="E62" s="77"/>
      <c r="F62" s="77"/>
      <c r="G62" s="77"/>
      <c r="H62" s="77"/>
      <c r="I62" s="77"/>
      <c r="J62" s="77"/>
      <c r="K62" s="77"/>
      <c r="L62" s="77"/>
      <c r="M62" s="77"/>
      <c r="N62" s="77"/>
      <c r="O62" s="77"/>
    </row>
    <row r="63" spans="2:15">
      <c r="B63" s="77"/>
      <c r="C63" s="77"/>
      <c r="D63" s="77"/>
      <c r="E63" s="77"/>
      <c r="F63" s="77"/>
      <c r="G63" s="77"/>
      <c r="H63" s="77"/>
      <c r="I63" s="77"/>
      <c r="J63" s="77"/>
      <c r="K63" s="77"/>
      <c r="L63" s="77"/>
      <c r="M63" s="77"/>
      <c r="N63" s="77"/>
      <c r="O63" s="77"/>
    </row>
    <row r="64" spans="2:15">
      <c r="B64" s="77"/>
      <c r="C64" s="77"/>
      <c r="D64" s="77"/>
      <c r="E64" s="77"/>
      <c r="F64" s="77"/>
      <c r="G64" s="77"/>
      <c r="H64" s="77"/>
      <c r="I64" s="77"/>
      <c r="J64" s="77"/>
      <c r="K64" s="77"/>
      <c r="L64" s="77"/>
      <c r="M64" s="77"/>
      <c r="N64" s="77"/>
      <c r="O64" s="77"/>
    </row>
    <row r="65" spans="2:15">
      <c r="B65" s="77"/>
      <c r="C65" s="77"/>
      <c r="D65" s="77"/>
      <c r="E65" s="77"/>
      <c r="F65" s="77"/>
      <c r="G65" s="77"/>
      <c r="H65" s="77"/>
      <c r="I65" s="77"/>
      <c r="J65" s="77"/>
      <c r="K65" s="77"/>
      <c r="L65" s="77"/>
      <c r="M65" s="77"/>
      <c r="N65" s="77"/>
      <c r="O65" s="77"/>
    </row>
    <row r="66" spans="2:15">
      <c r="B66" s="77"/>
      <c r="C66" s="77"/>
      <c r="D66" s="77"/>
      <c r="E66" s="77"/>
      <c r="F66" s="77"/>
      <c r="G66" s="77"/>
      <c r="H66" s="77"/>
      <c r="I66" s="77"/>
      <c r="J66" s="77"/>
      <c r="K66" s="77"/>
      <c r="L66" s="77"/>
      <c r="M66" s="77"/>
      <c r="N66" s="77"/>
      <c r="O66" s="77"/>
    </row>
    <row r="67" spans="2:15">
      <c r="B67" s="77"/>
      <c r="C67" s="77"/>
      <c r="D67" s="77"/>
      <c r="E67" s="77"/>
      <c r="F67" s="77"/>
      <c r="G67" s="77"/>
      <c r="H67" s="77"/>
      <c r="I67" s="77"/>
      <c r="J67" s="77"/>
      <c r="K67" s="77"/>
      <c r="L67" s="77"/>
      <c r="M67" s="77"/>
      <c r="N67" s="77"/>
      <c r="O67" s="77"/>
    </row>
    <row r="68" spans="2:15">
      <c r="B68" s="77"/>
      <c r="C68" s="77"/>
      <c r="D68" s="77"/>
      <c r="E68" s="77"/>
      <c r="F68" s="77"/>
      <c r="G68" s="77"/>
      <c r="H68" s="77"/>
      <c r="I68" s="77"/>
      <c r="J68" s="77"/>
      <c r="K68" s="77"/>
      <c r="L68" s="77"/>
      <c r="M68" s="77"/>
      <c r="N68" s="77"/>
      <c r="O68" s="77"/>
    </row>
    <row r="69" spans="2:15">
      <c r="B69" s="77"/>
      <c r="C69" s="77"/>
      <c r="D69" s="77"/>
      <c r="E69" s="77"/>
      <c r="F69" s="77"/>
      <c r="G69" s="77"/>
      <c r="H69" s="77"/>
      <c r="I69" s="77"/>
      <c r="J69" s="77"/>
      <c r="K69" s="77"/>
      <c r="L69" s="77"/>
      <c r="M69" s="77"/>
      <c r="N69" s="77"/>
      <c r="O69" s="77"/>
    </row>
    <row r="70" spans="2:15">
      <c r="B70" s="77"/>
      <c r="C70" s="77"/>
      <c r="D70" s="77"/>
      <c r="E70" s="77"/>
      <c r="F70" s="77"/>
      <c r="G70" s="77"/>
      <c r="H70" s="77"/>
      <c r="I70" s="77"/>
      <c r="J70" s="77"/>
      <c r="K70" s="77"/>
      <c r="L70" s="77"/>
      <c r="M70" s="77"/>
      <c r="N70" s="77"/>
      <c r="O70" s="77"/>
    </row>
    <row r="71" spans="2:15">
      <c r="B71" s="77"/>
      <c r="C71" s="77"/>
      <c r="D71" s="77"/>
      <c r="E71" s="77"/>
      <c r="F71" s="77"/>
      <c r="G71" s="77"/>
      <c r="H71" s="77"/>
      <c r="I71" s="77"/>
      <c r="J71" s="77"/>
      <c r="K71" s="77"/>
      <c r="L71" s="77"/>
      <c r="M71" s="77"/>
      <c r="N71" s="77"/>
      <c r="O71" s="77"/>
    </row>
    <row r="72" spans="2:15">
      <c r="B72" s="77"/>
      <c r="C72" s="77"/>
      <c r="D72" s="77"/>
      <c r="E72" s="77"/>
      <c r="F72" s="77"/>
      <c r="G72" s="77"/>
      <c r="H72" s="77"/>
      <c r="I72" s="77"/>
      <c r="J72" s="77"/>
      <c r="K72" s="77"/>
      <c r="L72" s="77"/>
      <c r="M72" s="77"/>
      <c r="N72" s="77"/>
      <c r="O72" s="77"/>
    </row>
    <row r="73" spans="2:15">
      <c r="B73" s="77"/>
      <c r="C73" s="77"/>
      <c r="D73" s="77"/>
      <c r="E73" s="77"/>
      <c r="F73" s="77"/>
      <c r="G73" s="77"/>
      <c r="H73" s="77"/>
      <c r="I73" s="77"/>
      <c r="J73" s="77"/>
      <c r="K73" s="77"/>
      <c r="L73" s="77"/>
      <c r="M73" s="77"/>
      <c r="N73" s="77"/>
      <c r="O73" s="77"/>
    </row>
    <row r="74" spans="2:15">
      <c r="B74" s="77"/>
      <c r="C74" s="77"/>
      <c r="D74" s="77"/>
      <c r="E74" s="77"/>
      <c r="F74" s="77"/>
      <c r="G74" s="77"/>
      <c r="H74" s="77"/>
      <c r="I74" s="77"/>
      <c r="J74" s="77"/>
      <c r="K74" s="77"/>
      <c r="L74" s="77"/>
      <c r="M74" s="77"/>
      <c r="N74" s="77"/>
      <c r="O74" s="77"/>
    </row>
    <row r="75" spans="2:15">
      <c r="B75" s="77"/>
      <c r="C75" s="77"/>
      <c r="D75" s="77"/>
      <c r="E75" s="77"/>
      <c r="F75" s="77"/>
      <c r="G75" s="77"/>
      <c r="H75" s="77"/>
      <c r="I75" s="77"/>
      <c r="J75" s="77"/>
      <c r="K75" s="77"/>
      <c r="L75" s="77"/>
      <c r="M75" s="77"/>
      <c r="N75" s="77"/>
      <c r="O75" s="77"/>
    </row>
    <row r="76" spans="2:15">
      <c r="B76" s="77"/>
      <c r="C76" s="77"/>
      <c r="D76" s="77"/>
      <c r="E76" s="77"/>
      <c r="F76" s="77"/>
      <c r="G76" s="77"/>
      <c r="H76" s="77"/>
      <c r="I76" s="77"/>
      <c r="J76" s="77"/>
      <c r="K76" s="77"/>
      <c r="L76" s="77"/>
      <c r="M76" s="77"/>
      <c r="N76" s="77"/>
      <c r="O76" s="77"/>
    </row>
    <row r="77" spans="2:15">
      <c r="B77" s="77"/>
      <c r="C77" s="77"/>
      <c r="D77" s="77"/>
      <c r="E77" s="77"/>
      <c r="F77" s="77"/>
      <c r="G77" s="77"/>
      <c r="H77" s="77"/>
      <c r="I77" s="77"/>
      <c r="J77" s="77"/>
      <c r="K77" s="77"/>
      <c r="L77" s="77"/>
      <c r="M77" s="77"/>
      <c r="N77" s="77"/>
      <c r="O77" s="77"/>
    </row>
    <row r="78" spans="2:15">
      <c r="B78" s="77"/>
      <c r="C78" s="77"/>
      <c r="D78" s="77"/>
      <c r="E78" s="77"/>
      <c r="F78" s="77"/>
      <c r="G78" s="77"/>
      <c r="H78" s="77"/>
      <c r="I78" s="77"/>
      <c r="J78" s="77"/>
      <c r="K78" s="77"/>
      <c r="L78" s="77"/>
      <c r="M78" s="77"/>
      <c r="N78" s="77"/>
      <c r="O78" s="77"/>
    </row>
    <row r="79" spans="2:15">
      <c r="B79" s="77"/>
      <c r="C79" s="77"/>
      <c r="D79" s="77"/>
      <c r="E79" s="77"/>
      <c r="F79" s="77"/>
      <c r="G79" s="77"/>
      <c r="H79" s="77"/>
      <c r="I79" s="77"/>
      <c r="J79" s="77"/>
      <c r="K79" s="77"/>
      <c r="L79" s="77"/>
      <c r="M79" s="77"/>
      <c r="N79" s="77"/>
      <c r="O79" s="77"/>
    </row>
    <row r="80" spans="2:15">
      <c r="B80" s="77"/>
      <c r="C80" s="77"/>
      <c r="D80" s="77"/>
      <c r="E80" s="77"/>
      <c r="F80" s="77"/>
      <c r="G80" s="77"/>
      <c r="H80" s="77"/>
      <c r="I80" s="77"/>
      <c r="J80" s="77"/>
      <c r="K80" s="77"/>
      <c r="L80" s="77"/>
      <c r="M80" s="77"/>
      <c r="N80" s="77"/>
      <c r="O80" s="77"/>
    </row>
    <row r="81" spans="2:15">
      <c r="B81" s="77"/>
      <c r="C81" s="77"/>
      <c r="D81" s="77"/>
      <c r="E81" s="77"/>
      <c r="F81" s="77"/>
      <c r="G81" s="77"/>
      <c r="H81" s="77"/>
      <c r="I81" s="77"/>
      <c r="J81" s="77"/>
      <c r="K81" s="77"/>
      <c r="L81" s="77"/>
      <c r="M81" s="77"/>
      <c r="N81" s="77"/>
      <c r="O81" s="77"/>
    </row>
    <row r="82" spans="2:15">
      <c r="B82" s="77"/>
      <c r="C82" s="77"/>
      <c r="D82" s="77"/>
      <c r="E82" s="77"/>
      <c r="F82" s="77"/>
      <c r="G82" s="77"/>
      <c r="H82" s="77"/>
      <c r="I82" s="77"/>
      <c r="J82" s="77"/>
      <c r="K82" s="77"/>
      <c r="L82" s="77"/>
      <c r="M82" s="77"/>
      <c r="N82" s="77"/>
      <c r="O82" s="77"/>
    </row>
    <row r="83" spans="2:15">
      <c r="B83" s="77"/>
      <c r="C83" s="77"/>
      <c r="D83" s="77"/>
      <c r="E83" s="77"/>
      <c r="F83" s="77"/>
      <c r="G83" s="77"/>
      <c r="H83" s="77"/>
      <c r="I83" s="77"/>
      <c r="J83" s="77"/>
      <c r="K83" s="77"/>
      <c r="L83" s="77"/>
      <c r="M83" s="77"/>
      <c r="N83" s="77"/>
      <c r="O83" s="77"/>
    </row>
    <row r="84" spans="2:15">
      <c r="B84" s="77"/>
      <c r="C84" s="77"/>
      <c r="D84" s="77"/>
      <c r="E84" s="77"/>
      <c r="F84" s="77"/>
      <c r="G84" s="77"/>
      <c r="H84" s="77"/>
      <c r="I84" s="77"/>
      <c r="J84" s="77"/>
      <c r="K84" s="77"/>
      <c r="L84" s="77"/>
      <c r="M84" s="77"/>
      <c r="N84" s="77"/>
      <c r="O84" s="77"/>
    </row>
    <row r="85" spans="2:15">
      <c r="B85" s="77"/>
      <c r="C85" s="77"/>
      <c r="D85" s="77"/>
      <c r="E85" s="77"/>
      <c r="F85" s="77"/>
      <c r="G85" s="77"/>
      <c r="H85" s="77"/>
      <c r="I85" s="77"/>
      <c r="J85" s="77"/>
      <c r="K85" s="77"/>
      <c r="L85" s="77"/>
      <c r="M85" s="77"/>
      <c r="N85" s="77"/>
      <c r="O85" s="77"/>
    </row>
    <row r="86" spans="2:15">
      <c r="B86" s="77"/>
      <c r="C86" s="77"/>
      <c r="D86" s="77"/>
      <c r="E86" s="77"/>
      <c r="F86" s="77"/>
      <c r="G86" s="77"/>
      <c r="H86" s="77"/>
      <c r="I86" s="77"/>
      <c r="J86" s="77"/>
      <c r="K86" s="77"/>
      <c r="L86" s="77"/>
      <c r="M86" s="77"/>
      <c r="N86" s="77"/>
      <c r="O86" s="77"/>
    </row>
    <row r="87" spans="2:15">
      <c r="B87" s="77"/>
      <c r="C87" s="77"/>
      <c r="D87" s="77"/>
      <c r="E87" s="77"/>
      <c r="F87" s="77"/>
      <c r="G87" s="77"/>
      <c r="H87" s="77"/>
      <c r="I87" s="77"/>
      <c r="J87" s="77"/>
      <c r="K87" s="77"/>
      <c r="L87" s="77"/>
      <c r="M87" s="77"/>
      <c r="N87" s="77"/>
      <c r="O87" s="77"/>
    </row>
    <row r="88" spans="2:15">
      <c r="B88" s="77"/>
      <c r="C88" s="77"/>
      <c r="D88" s="77"/>
      <c r="E88" s="77"/>
      <c r="F88" s="77"/>
      <c r="G88" s="77"/>
      <c r="H88" s="77"/>
      <c r="I88" s="77"/>
      <c r="J88" s="77"/>
      <c r="K88" s="77"/>
      <c r="L88" s="77"/>
      <c r="M88" s="77"/>
      <c r="N88" s="77"/>
      <c r="O88" s="77"/>
    </row>
    <row r="89" spans="2:15">
      <c r="B89" s="77"/>
      <c r="C89" s="77"/>
      <c r="D89" s="77"/>
      <c r="E89" s="77"/>
      <c r="F89" s="77"/>
      <c r="G89" s="77"/>
      <c r="H89" s="77"/>
      <c r="I89" s="77"/>
      <c r="J89" s="77"/>
      <c r="K89" s="77"/>
      <c r="L89" s="77"/>
      <c r="M89" s="77"/>
      <c r="N89" s="77"/>
      <c r="O89" s="77"/>
    </row>
    <row r="90" spans="2:15">
      <c r="B90" s="77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</row>
    <row r="91" spans="2:15">
      <c r="B91" s="77"/>
      <c r="C91" s="77"/>
      <c r="D91" s="77"/>
      <c r="E91" s="77"/>
      <c r="F91" s="77"/>
      <c r="G91" s="77"/>
      <c r="H91" s="77"/>
      <c r="I91" s="77"/>
      <c r="J91" s="77"/>
      <c r="K91" s="77"/>
      <c r="L91" s="77"/>
      <c r="M91" s="77"/>
      <c r="N91" s="77"/>
      <c r="O91" s="77"/>
    </row>
    <row r="92" spans="2:15">
      <c r="B92" s="77"/>
      <c r="C92" s="77"/>
      <c r="D92" s="77"/>
      <c r="E92" s="77"/>
      <c r="F92" s="77"/>
      <c r="G92" s="77"/>
      <c r="H92" s="77"/>
      <c r="I92" s="77"/>
      <c r="J92" s="77"/>
      <c r="K92" s="77"/>
      <c r="L92" s="77"/>
      <c r="M92" s="77"/>
      <c r="N92" s="77"/>
      <c r="O92" s="77"/>
    </row>
    <row r="93" spans="2:15">
      <c r="B93" s="77"/>
      <c r="C93" s="77"/>
      <c r="D93" s="77"/>
      <c r="E93" s="77"/>
      <c r="F93" s="77"/>
      <c r="G93" s="77"/>
      <c r="H93" s="77"/>
      <c r="I93" s="77"/>
      <c r="J93" s="77"/>
      <c r="K93" s="77"/>
      <c r="L93" s="77"/>
      <c r="M93" s="77"/>
      <c r="N93" s="77"/>
      <c r="O93" s="77"/>
    </row>
    <row r="94" spans="2:15">
      <c r="B94" s="77"/>
      <c r="C94" s="77"/>
      <c r="D94" s="77"/>
      <c r="E94" s="77"/>
      <c r="F94" s="77"/>
      <c r="G94" s="77"/>
      <c r="H94" s="77"/>
      <c r="I94" s="77"/>
      <c r="J94" s="77"/>
      <c r="K94" s="77"/>
      <c r="L94" s="77"/>
      <c r="M94" s="77"/>
      <c r="N94" s="77"/>
      <c r="O94" s="77"/>
    </row>
    <row r="95" spans="2:15">
      <c r="B95" s="77"/>
      <c r="C95" s="77"/>
      <c r="D95" s="77"/>
      <c r="E95" s="77"/>
      <c r="F95" s="77"/>
      <c r="G95" s="77"/>
      <c r="H95" s="77"/>
      <c r="I95" s="77"/>
      <c r="J95" s="77"/>
      <c r="K95" s="77"/>
      <c r="L95" s="77"/>
      <c r="M95" s="77"/>
      <c r="N95" s="77"/>
      <c r="O95" s="77"/>
    </row>
    <row r="96" spans="2:15">
      <c r="B96" s="77"/>
      <c r="C96" s="77"/>
      <c r="D96" s="77"/>
      <c r="E96" s="77"/>
      <c r="F96" s="77"/>
      <c r="G96" s="77"/>
      <c r="H96" s="77"/>
      <c r="I96" s="77"/>
      <c r="J96" s="77"/>
      <c r="K96" s="77"/>
      <c r="L96" s="77"/>
      <c r="M96" s="77"/>
      <c r="N96" s="77"/>
      <c r="O96" s="77"/>
    </row>
    <row r="97" spans="2:15">
      <c r="B97" s="77"/>
      <c r="C97" s="77"/>
      <c r="D97" s="77"/>
      <c r="E97" s="77"/>
      <c r="F97" s="77"/>
      <c r="G97" s="77"/>
      <c r="H97" s="77"/>
      <c r="I97" s="77"/>
      <c r="J97" s="77"/>
      <c r="K97" s="77"/>
      <c r="L97" s="77"/>
      <c r="M97" s="77"/>
      <c r="N97" s="77"/>
      <c r="O97" s="77"/>
    </row>
    <row r="98" spans="2:15">
      <c r="B98" s="77"/>
      <c r="C98" s="77"/>
      <c r="D98" s="77"/>
      <c r="E98" s="77"/>
      <c r="F98" s="77"/>
      <c r="G98" s="77"/>
      <c r="H98" s="77"/>
      <c r="I98" s="77"/>
      <c r="J98" s="77"/>
      <c r="K98" s="77"/>
      <c r="L98" s="77"/>
      <c r="M98" s="77"/>
      <c r="N98" s="77"/>
      <c r="O98" s="77"/>
    </row>
    <row r="99" spans="2:15">
      <c r="B99" s="77"/>
      <c r="C99" s="77"/>
      <c r="D99" s="77"/>
      <c r="E99" s="77"/>
      <c r="F99" s="77"/>
      <c r="G99" s="77"/>
      <c r="H99" s="77"/>
      <c r="I99" s="77"/>
      <c r="J99" s="77"/>
      <c r="K99" s="77"/>
      <c r="L99" s="77"/>
      <c r="M99" s="77"/>
      <c r="N99" s="77"/>
      <c r="O99" s="77"/>
    </row>
    <row r="100" spans="2:15">
      <c r="B100" s="77"/>
      <c r="C100" s="77"/>
      <c r="D100" s="77"/>
      <c r="E100" s="77"/>
      <c r="F100" s="77"/>
      <c r="G100" s="77"/>
      <c r="H100" s="77"/>
      <c r="I100" s="77"/>
      <c r="J100" s="77"/>
      <c r="K100" s="77"/>
      <c r="L100" s="77"/>
      <c r="M100" s="77"/>
      <c r="N100" s="77"/>
      <c r="O100" s="77"/>
    </row>
    <row r="101" spans="2:15">
      <c r="B101" s="77"/>
      <c r="C101" s="77"/>
      <c r="D101" s="77"/>
      <c r="E101" s="77"/>
      <c r="F101" s="77"/>
      <c r="G101" s="77"/>
      <c r="H101" s="77"/>
      <c r="I101" s="77"/>
      <c r="J101" s="77"/>
      <c r="K101" s="77"/>
      <c r="L101" s="77"/>
      <c r="M101" s="77"/>
      <c r="N101" s="77"/>
      <c r="O101" s="77"/>
    </row>
    <row r="102" spans="2:15">
      <c r="B102" s="77"/>
      <c r="C102" s="77"/>
      <c r="D102" s="77"/>
      <c r="E102" s="77"/>
      <c r="F102" s="77"/>
      <c r="G102" s="77"/>
      <c r="H102" s="77"/>
      <c r="I102" s="77"/>
      <c r="J102" s="77"/>
      <c r="K102" s="77"/>
      <c r="L102" s="77"/>
      <c r="M102" s="77"/>
      <c r="N102" s="77"/>
      <c r="O102" s="77"/>
    </row>
    <row r="103" spans="2:15">
      <c r="B103" s="77"/>
      <c r="C103" s="77"/>
      <c r="D103" s="77"/>
      <c r="E103" s="77"/>
      <c r="F103" s="77"/>
      <c r="G103" s="77"/>
      <c r="H103" s="77"/>
      <c r="I103" s="77"/>
      <c r="J103" s="77"/>
      <c r="K103" s="77"/>
      <c r="L103" s="77"/>
      <c r="M103" s="77"/>
      <c r="N103" s="77"/>
      <c r="O103" s="77"/>
    </row>
    <row r="104" spans="2:15">
      <c r="B104" s="77"/>
      <c r="C104" s="77"/>
      <c r="D104" s="77"/>
      <c r="E104" s="77"/>
      <c r="F104" s="77"/>
      <c r="G104" s="77"/>
      <c r="H104" s="77"/>
      <c r="I104" s="77"/>
      <c r="J104" s="77"/>
      <c r="K104" s="77"/>
      <c r="L104" s="77"/>
      <c r="M104" s="77"/>
      <c r="N104" s="77"/>
      <c r="O104" s="77"/>
    </row>
    <row r="105" spans="2:15">
      <c r="B105" s="77"/>
      <c r="C105" s="77"/>
      <c r="D105" s="77"/>
      <c r="E105" s="77"/>
      <c r="F105" s="77"/>
      <c r="G105" s="77"/>
      <c r="H105" s="77"/>
      <c r="I105" s="77"/>
      <c r="J105" s="77"/>
      <c r="K105" s="77"/>
      <c r="L105" s="77"/>
      <c r="M105" s="77"/>
      <c r="N105" s="77"/>
      <c r="O105" s="77"/>
    </row>
    <row r="106" spans="2:15">
      <c r="B106" s="77"/>
      <c r="C106" s="77"/>
      <c r="D106" s="77"/>
      <c r="E106" s="77"/>
      <c r="F106" s="77"/>
      <c r="G106" s="77"/>
      <c r="H106" s="77"/>
      <c r="I106" s="77"/>
      <c r="J106" s="77"/>
      <c r="K106" s="77"/>
      <c r="L106" s="77"/>
      <c r="M106" s="77"/>
      <c r="N106" s="77"/>
      <c r="O106" s="77"/>
    </row>
    <row r="107" spans="2:15">
      <c r="B107" s="77"/>
      <c r="C107" s="77"/>
      <c r="D107" s="77"/>
      <c r="E107" s="77"/>
      <c r="F107" s="77"/>
      <c r="G107" s="77"/>
      <c r="H107" s="77"/>
      <c r="I107" s="77"/>
      <c r="J107" s="77"/>
      <c r="K107" s="77"/>
      <c r="L107" s="77"/>
      <c r="M107" s="77"/>
      <c r="N107" s="77"/>
      <c r="O107" s="77"/>
    </row>
    <row r="108" spans="2:15">
      <c r="B108" s="77"/>
      <c r="C108" s="77"/>
      <c r="D108" s="77"/>
      <c r="E108" s="77"/>
      <c r="F108" s="77"/>
      <c r="G108" s="77"/>
      <c r="H108" s="77"/>
      <c r="I108" s="77"/>
      <c r="J108" s="77"/>
      <c r="K108" s="77"/>
      <c r="L108" s="77"/>
      <c r="M108" s="77"/>
      <c r="N108" s="77"/>
      <c r="O108" s="77"/>
    </row>
    <row r="109" spans="2:15">
      <c r="B109" s="77"/>
      <c r="C109" s="77"/>
      <c r="D109" s="77"/>
      <c r="E109" s="77"/>
      <c r="F109" s="77"/>
      <c r="G109" s="77"/>
      <c r="H109" s="77"/>
      <c r="I109" s="77"/>
      <c r="J109" s="77"/>
      <c r="K109" s="77"/>
      <c r="L109" s="77"/>
      <c r="M109" s="77"/>
      <c r="N109" s="77"/>
      <c r="O109" s="77"/>
    </row>
    <row r="110" spans="2:15">
      <c r="B110" s="77"/>
      <c r="C110" s="77"/>
      <c r="D110" s="77"/>
      <c r="E110" s="77"/>
      <c r="F110" s="77"/>
      <c r="G110" s="77"/>
      <c r="H110" s="77"/>
      <c r="I110" s="77"/>
      <c r="J110" s="77"/>
      <c r="K110" s="77"/>
      <c r="L110" s="77"/>
      <c r="M110" s="77"/>
      <c r="N110" s="77"/>
      <c r="O110" s="77"/>
    </row>
    <row r="111" spans="2:15">
      <c r="B111" s="77"/>
      <c r="C111" s="77"/>
      <c r="D111" s="77"/>
      <c r="E111" s="77"/>
      <c r="F111" s="77"/>
      <c r="G111" s="77"/>
      <c r="H111" s="77"/>
      <c r="I111" s="77"/>
      <c r="J111" s="77"/>
      <c r="K111" s="77"/>
      <c r="L111" s="77"/>
      <c r="M111" s="77"/>
      <c r="N111" s="77"/>
      <c r="O111" s="77"/>
    </row>
    <row r="112" spans="2:15">
      <c r="B112" s="77"/>
      <c r="C112" s="77"/>
      <c r="D112" s="77"/>
      <c r="E112" s="77"/>
      <c r="F112" s="77"/>
      <c r="G112" s="77"/>
      <c r="H112" s="77"/>
      <c r="I112" s="77"/>
      <c r="J112" s="77"/>
      <c r="K112" s="77"/>
      <c r="L112" s="77"/>
      <c r="M112" s="77"/>
      <c r="N112" s="77"/>
      <c r="O112" s="77"/>
    </row>
    <row r="113" spans="2:15">
      <c r="B113" s="77"/>
      <c r="C113" s="77"/>
      <c r="D113" s="77"/>
      <c r="E113" s="77"/>
      <c r="F113" s="77"/>
      <c r="G113" s="77"/>
      <c r="H113" s="77"/>
      <c r="I113" s="77"/>
      <c r="J113" s="77"/>
      <c r="K113" s="77"/>
      <c r="L113" s="77"/>
      <c r="M113" s="77"/>
      <c r="N113" s="77"/>
      <c r="O113" s="77"/>
    </row>
    <row r="114" spans="2:15">
      <c r="B114" s="77"/>
      <c r="C114" s="77"/>
      <c r="D114" s="77"/>
      <c r="E114" s="77"/>
      <c r="F114" s="77"/>
      <c r="G114" s="77"/>
      <c r="H114" s="77"/>
      <c r="I114" s="77"/>
      <c r="J114" s="77"/>
      <c r="K114" s="77"/>
      <c r="L114" s="77"/>
      <c r="M114" s="77"/>
      <c r="N114" s="77"/>
      <c r="O114" s="77"/>
    </row>
    <row r="115" spans="2:15">
      <c r="B115" s="77"/>
      <c r="C115" s="77"/>
      <c r="D115" s="77"/>
      <c r="E115" s="77"/>
      <c r="F115" s="77"/>
      <c r="G115" s="77"/>
      <c r="H115" s="77"/>
      <c r="I115" s="77"/>
      <c r="J115" s="77"/>
      <c r="K115" s="77"/>
      <c r="L115" s="77"/>
      <c r="M115" s="77"/>
      <c r="N115" s="77"/>
      <c r="O115" s="77"/>
    </row>
  </sheetData>
  <sheetProtection sheet="1" objects="1" scenarios="1"/>
  <mergeCells count="1">
    <mergeCell ref="B6:O6"/>
  </mergeCells>
  <phoneticPr fontId="5" type="noConversion"/>
  <dataValidations count="1">
    <dataValidation allowBlank="1" showInputMessage="1" showErrorMessage="1" sqref="C5:C1048576 A1:B1048576 D1:XFD29 D34:XFD1048576 D30:AF33 AH30:XFD33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D862"/>
  <sheetViews>
    <sheetView rightToLeft="1" workbookViewId="0">
      <selection activeCell="B13" sqref="B13:B16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85546875" style="2" bestFit="1" customWidth="1"/>
    <col min="4" max="4" width="5.28515625" style="1" bestFit="1" customWidth="1"/>
    <col min="5" max="5" width="7.5703125" style="1" bestFit="1" customWidth="1"/>
    <col min="6" max="7" width="8" style="1" bestFit="1" customWidth="1"/>
    <col min="8" max="8" width="9.7109375" style="1" bestFit="1" customWidth="1"/>
    <col min="9" max="9" width="10.42578125" style="1" bestFit="1" customWidth="1"/>
    <col min="10" max="10" width="7" style="1" bestFit="1" customWidth="1"/>
    <col min="11" max="11" width="7.5703125" style="3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3" customWidth="1"/>
    <col min="28" max="28" width="6.7109375" style="3" customWidth="1"/>
    <col min="29" max="29" width="7.28515625" style="3" customWidth="1"/>
    <col min="30" max="41" width="5.7109375" style="3" customWidth="1"/>
    <col min="42" max="56" width="9.140625" style="3"/>
    <col min="57" max="16384" width="9.140625" style="1"/>
  </cols>
  <sheetData>
    <row r="1" spans="2:56">
      <c r="B1" s="56" t="s">
        <v>182</v>
      </c>
      <c r="C1" s="76" t="s" vm="1">
        <v>250</v>
      </c>
    </row>
    <row r="2" spans="2:56">
      <c r="B2" s="56" t="s">
        <v>181</v>
      </c>
      <c r="C2" s="76" t="s">
        <v>251</v>
      </c>
    </row>
    <row r="3" spans="2:56">
      <c r="B3" s="56" t="s">
        <v>183</v>
      </c>
      <c r="C3" s="76" t="s">
        <v>252</v>
      </c>
    </row>
    <row r="4" spans="2:56">
      <c r="B4" s="56" t="s">
        <v>184</v>
      </c>
      <c r="C4" s="76">
        <v>8602</v>
      </c>
    </row>
    <row r="6" spans="2:56" ht="26.25" customHeight="1">
      <c r="B6" s="184" t="s">
        <v>216</v>
      </c>
      <c r="C6" s="185"/>
      <c r="D6" s="185"/>
      <c r="E6" s="185"/>
      <c r="F6" s="185"/>
      <c r="G6" s="185"/>
      <c r="H6" s="185"/>
      <c r="I6" s="185"/>
      <c r="J6" s="186"/>
    </row>
    <row r="7" spans="2:56" s="3" customFormat="1" ht="78.75">
      <c r="B7" s="59" t="s">
        <v>119</v>
      </c>
      <c r="C7" s="61" t="s">
        <v>55</v>
      </c>
      <c r="D7" s="61" t="s">
        <v>88</v>
      </c>
      <c r="E7" s="61" t="s">
        <v>56</v>
      </c>
      <c r="F7" s="61" t="s">
        <v>104</v>
      </c>
      <c r="G7" s="61" t="s">
        <v>227</v>
      </c>
      <c r="H7" s="61" t="s">
        <v>185</v>
      </c>
      <c r="I7" s="63" t="s">
        <v>186</v>
      </c>
      <c r="J7" s="63" t="s">
        <v>248</v>
      </c>
    </row>
    <row r="8" spans="2:56" s="3" customFormat="1" ht="22.5" customHeight="1">
      <c r="B8" s="15"/>
      <c r="C8" s="16" t="s">
        <v>22</v>
      </c>
      <c r="D8" s="16"/>
      <c r="E8" s="16" t="s">
        <v>20</v>
      </c>
      <c r="F8" s="16"/>
      <c r="G8" s="16" t="s">
        <v>240</v>
      </c>
      <c r="H8" s="32" t="s">
        <v>20</v>
      </c>
      <c r="I8" s="17" t="s">
        <v>20</v>
      </c>
      <c r="J8" s="17"/>
    </row>
    <row r="9" spans="2:56" s="4" customFormat="1" ht="18" customHeight="1">
      <c r="B9" s="18"/>
      <c r="C9" s="19" t="s">
        <v>1</v>
      </c>
      <c r="D9" s="19" t="s">
        <v>2</v>
      </c>
      <c r="E9" s="19" t="s">
        <v>3</v>
      </c>
      <c r="F9" s="19" t="s">
        <v>4</v>
      </c>
      <c r="G9" s="19" t="s">
        <v>5</v>
      </c>
      <c r="H9" s="20" t="s">
        <v>6</v>
      </c>
      <c r="I9" s="20" t="s">
        <v>7</v>
      </c>
      <c r="J9" s="20" t="s">
        <v>8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</row>
    <row r="10" spans="2:56" s="4" customFormat="1" ht="18" customHeight="1">
      <c r="B10" s="77"/>
      <c r="C10" s="77"/>
      <c r="D10" s="77"/>
      <c r="E10" s="77"/>
      <c r="F10" s="77"/>
      <c r="G10" s="77"/>
      <c r="H10" s="77"/>
      <c r="I10" s="77"/>
      <c r="J10" s="77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</row>
    <row r="11" spans="2:56" ht="22.5" customHeight="1">
      <c r="B11" s="105"/>
      <c r="C11" s="77"/>
      <c r="D11" s="77"/>
      <c r="E11" s="77"/>
      <c r="F11" s="77"/>
      <c r="G11" s="77"/>
      <c r="H11" s="77"/>
      <c r="I11" s="77"/>
      <c r="J11" s="77"/>
    </row>
    <row r="12" spans="2:56">
      <c r="B12" s="105"/>
      <c r="C12" s="77"/>
      <c r="D12" s="77"/>
      <c r="E12" s="77"/>
      <c r="F12" s="77"/>
      <c r="G12" s="77"/>
      <c r="H12" s="77"/>
      <c r="I12" s="77"/>
      <c r="J12" s="77"/>
    </row>
    <row r="13" spans="2:56">
      <c r="B13" s="91" t="s">
        <v>249</v>
      </c>
      <c r="C13" s="77"/>
      <c r="D13" s="77"/>
      <c r="E13" s="77"/>
      <c r="F13" s="77"/>
      <c r="G13" s="77"/>
      <c r="H13" s="77"/>
      <c r="I13" s="77"/>
      <c r="J13" s="77"/>
    </row>
    <row r="14" spans="2:56">
      <c r="B14" s="91" t="s">
        <v>115</v>
      </c>
      <c r="C14" s="77"/>
      <c r="D14" s="77"/>
      <c r="E14" s="77"/>
      <c r="F14" s="77"/>
      <c r="G14" s="77"/>
      <c r="H14" s="77"/>
      <c r="I14" s="77"/>
      <c r="J14" s="77"/>
    </row>
    <row r="15" spans="2:56">
      <c r="B15" s="91" t="s">
        <v>234</v>
      </c>
      <c r="C15" s="77"/>
      <c r="D15" s="77"/>
      <c r="E15" s="77"/>
      <c r="F15" s="77"/>
      <c r="G15" s="77"/>
      <c r="H15" s="77"/>
      <c r="I15" s="77"/>
      <c r="J15" s="77"/>
    </row>
    <row r="16" spans="2:56">
      <c r="B16" s="91" t="s">
        <v>244</v>
      </c>
      <c r="C16" s="77"/>
      <c r="D16" s="77"/>
      <c r="E16" s="77"/>
      <c r="F16" s="77"/>
      <c r="G16" s="77"/>
      <c r="H16" s="77"/>
      <c r="I16" s="77"/>
      <c r="J16" s="77"/>
    </row>
    <row r="17" spans="2:10">
      <c r="B17" s="77"/>
      <c r="C17" s="77"/>
      <c r="D17" s="77"/>
      <c r="E17" s="77"/>
      <c r="F17" s="77"/>
      <c r="G17" s="77"/>
      <c r="H17" s="77"/>
      <c r="I17" s="77"/>
      <c r="J17" s="77"/>
    </row>
    <row r="18" spans="2:10">
      <c r="B18" s="77"/>
      <c r="C18" s="77"/>
      <c r="D18" s="77"/>
      <c r="E18" s="77"/>
      <c r="F18" s="77"/>
      <c r="G18" s="77"/>
      <c r="H18" s="77"/>
      <c r="I18" s="77"/>
      <c r="J18" s="77"/>
    </row>
    <row r="19" spans="2:10">
      <c r="B19" s="77"/>
      <c r="C19" s="77"/>
      <c r="D19" s="77"/>
      <c r="E19" s="77"/>
      <c r="F19" s="77"/>
      <c r="G19" s="77"/>
      <c r="H19" s="77"/>
      <c r="I19" s="77"/>
      <c r="J19" s="77"/>
    </row>
    <row r="20" spans="2:10">
      <c r="B20" s="77"/>
      <c r="C20" s="77"/>
      <c r="D20" s="77"/>
      <c r="E20" s="77"/>
      <c r="F20" s="77"/>
      <c r="G20" s="77"/>
      <c r="H20" s="77"/>
      <c r="I20" s="77"/>
      <c r="J20" s="77"/>
    </row>
    <row r="21" spans="2:10">
      <c r="B21" s="77"/>
      <c r="C21" s="77"/>
      <c r="D21" s="77"/>
      <c r="E21" s="77"/>
      <c r="F21" s="77"/>
      <c r="G21" s="77"/>
      <c r="H21" s="77"/>
      <c r="I21" s="77"/>
      <c r="J21" s="77"/>
    </row>
    <row r="22" spans="2:10">
      <c r="B22" s="77"/>
      <c r="C22" s="77"/>
      <c r="D22" s="77"/>
      <c r="E22" s="77"/>
      <c r="F22" s="77"/>
      <c r="G22" s="77"/>
      <c r="H22" s="77"/>
      <c r="I22" s="77"/>
      <c r="J22" s="77"/>
    </row>
    <row r="23" spans="2:10">
      <c r="B23" s="77"/>
      <c r="C23" s="77"/>
      <c r="D23" s="77"/>
      <c r="E23" s="77"/>
      <c r="F23" s="77"/>
      <c r="G23" s="77"/>
      <c r="H23" s="77"/>
      <c r="I23" s="77"/>
      <c r="J23" s="77"/>
    </row>
    <row r="24" spans="2:10">
      <c r="B24" s="77"/>
      <c r="C24" s="77"/>
      <c r="D24" s="77"/>
      <c r="E24" s="77"/>
      <c r="F24" s="77"/>
      <c r="G24" s="77"/>
      <c r="H24" s="77"/>
      <c r="I24" s="77"/>
      <c r="J24" s="77"/>
    </row>
    <row r="25" spans="2:10">
      <c r="B25" s="77"/>
      <c r="C25" s="77"/>
      <c r="D25" s="77"/>
      <c r="E25" s="77"/>
      <c r="F25" s="77"/>
      <c r="G25" s="77"/>
      <c r="H25" s="77"/>
      <c r="I25" s="77"/>
      <c r="J25" s="77"/>
    </row>
    <row r="26" spans="2:10">
      <c r="B26" s="77"/>
      <c r="C26" s="77"/>
      <c r="D26" s="77"/>
      <c r="E26" s="77"/>
      <c r="F26" s="77"/>
      <c r="G26" s="77"/>
      <c r="H26" s="77"/>
      <c r="I26" s="77"/>
      <c r="J26" s="77"/>
    </row>
    <row r="27" spans="2:10">
      <c r="B27" s="77"/>
      <c r="C27" s="77"/>
      <c r="D27" s="77"/>
      <c r="E27" s="77"/>
      <c r="F27" s="77"/>
      <c r="G27" s="77"/>
      <c r="H27" s="77"/>
      <c r="I27" s="77"/>
      <c r="J27" s="77"/>
    </row>
    <row r="28" spans="2:10">
      <c r="B28" s="77"/>
      <c r="C28" s="77"/>
      <c r="D28" s="77"/>
      <c r="E28" s="77"/>
      <c r="F28" s="77"/>
      <c r="G28" s="77"/>
      <c r="H28" s="77"/>
      <c r="I28" s="77"/>
      <c r="J28" s="77"/>
    </row>
    <row r="29" spans="2:10">
      <c r="B29" s="77"/>
      <c r="C29" s="77"/>
      <c r="D29" s="77"/>
      <c r="E29" s="77"/>
      <c r="F29" s="77"/>
      <c r="G29" s="77"/>
      <c r="H29" s="77"/>
      <c r="I29" s="77"/>
      <c r="J29" s="77"/>
    </row>
    <row r="30" spans="2:10">
      <c r="B30" s="77"/>
      <c r="C30" s="77"/>
      <c r="D30" s="77"/>
      <c r="E30" s="77"/>
      <c r="F30" s="77"/>
      <c r="G30" s="77"/>
      <c r="H30" s="77"/>
      <c r="I30" s="77"/>
      <c r="J30" s="77"/>
    </row>
    <row r="31" spans="2:10">
      <c r="B31" s="77"/>
      <c r="C31" s="77"/>
      <c r="D31" s="77"/>
      <c r="E31" s="77"/>
      <c r="F31" s="77"/>
      <c r="G31" s="77"/>
      <c r="H31" s="77"/>
      <c r="I31" s="77"/>
      <c r="J31" s="77"/>
    </row>
    <row r="32" spans="2:10">
      <c r="B32" s="77"/>
      <c r="C32" s="77"/>
      <c r="D32" s="77"/>
      <c r="E32" s="77"/>
      <c r="F32" s="77"/>
      <c r="G32" s="77"/>
      <c r="H32" s="77"/>
      <c r="I32" s="77"/>
      <c r="J32" s="77"/>
    </row>
    <row r="33" spans="2:10">
      <c r="B33" s="77"/>
      <c r="C33" s="77"/>
      <c r="D33" s="77"/>
      <c r="E33" s="77"/>
      <c r="F33" s="77"/>
      <c r="G33" s="77"/>
      <c r="H33" s="77"/>
      <c r="I33" s="77"/>
      <c r="J33" s="77"/>
    </row>
    <row r="34" spans="2:10">
      <c r="B34" s="77"/>
      <c r="C34" s="77"/>
      <c r="D34" s="77"/>
      <c r="E34" s="77"/>
      <c r="F34" s="77"/>
      <c r="G34" s="77"/>
      <c r="H34" s="77"/>
      <c r="I34" s="77"/>
      <c r="J34" s="77"/>
    </row>
    <row r="35" spans="2:10">
      <c r="B35" s="77"/>
      <c r="C35" s="77"/>
      <c r="D35" s="77"/>
      <c r="E35" s="77"/>
      <c r="F35" s="77"/>
      <c r="G35" s="77"/>
      <c r="H35" s="77"/>
      <c r="I35" s="77"/>
      <c r="J35" s="77"/>
    </row>
    <row r="36" spans="2:10">
      <c r="B36" s="77"/>
      <c r="C36" s="77"/>
      <c r="D36" s="77"/>
      <c r="E36" s="77"/>
      <c r="F36" s="77"/>
      <c r="G36" s="77"/>
      <c r="H36" s="77"/>
      <c r="I36" s="77"/>
      <c r="J36" s="77"/>
    </row>
    <row r="37" spans="2:10">
      <c r="B37" s="77"/>
      <c r="C37" s="77"/>
      <c r="D37" s="77"/>
      <c r="E37" s="77"/>
      <c r="F37" s="77"/>
      <c r="G37" s="77"/>
      <c r="H37" s="77"/>
      <c r="I37" s="77"/>
      <c r="J37" s="77"/>
    </row>
    <row r="38" spans="2:10">
      <c r="B38" s="77"/>
      <c r="C38" s="77"/>
      <c r="D38" s="77"/>
      <c r="E38" s="77"/>
      <c r="F38" s="77"/>
      <c r="G38" s="77"/>
      <c r="H38" s="77"/>
      <c r="I38" s="77"/>
      <c r="J38" s="77"/>
    </row>
    <row r="39" spans="2:10">
      <c r="B39" s="77"/>
      <c r="C39" s="77"/>
      <c r="D39" s="77"/>
      <c r="E39" s="77"/>
      <c r="F39" s="77"/>
      <c r="G39" s="77"/>
      <c r="H39" s="77"/>
      <c r="I39" s="77"/>
      <c r="J39" s="77"/>
    </row>
    <row r="40" spans="2:10">
      <c r="B40" s="77"/>
      <c r="C40" s="77"/>
      <c r="D40" s="77"/>
      <c r="E40" s="77"/>
      <c r="F40" s="77"/>
      <c r="G40" s="77"/>
      <c r="H40" s="77"/>
      <c r="I40" s="77"/>
      <c r="J40" s="77"/>
    </row>
    <row r="41" spans="2:10">
      <c r="B41" s="77"/>
      <c r="C41" s="77"/>
      <c r="D41" s="77"/>
      <c r="E41" s="77"/>
      <c r="F41" s="77"/>
      <c r="G41" s="77"/>
      <c r="H41" s="77"/>
      <c r="I41" s="77"/>
      <c r="J41" s="77"/>
    </row>
    <row r="42" spans="2:10">
      <c r="B42" s="77"/>
      <c r="C42" s="77"/>
      <c r="D42" s="77"/>
      <c r="E42" s="77"/>
      <c r="F42" s="77"/>
      <c r="G42" s="77"/>
      <c r="H42" s="77"/>
      <c r="I42" s="77"/>
      <c r="J42" s="77"/>
    </row>
    <row r="43" spans="2:10">
      <c r="B43" s="77"/>
      <c r="C43" s="77"/>
      <c r="D43" s="77"/>
      <c r="E43" s="77"/>
      <c r="F43" s="77"/>
      <c r="G43" s="77"/>
      <c r="H43" s="77"/>
      <c r="I43" s="77"/>
      <c r="J43" s="77"/>
    </row>
    <row r="44" spans="2:10">
      <c r="B44" s="77"/>
      <c r="C44" s="77"/>
      <c r="D44" s="77"/>
      <c r="E44" s="77"/>
      <c r="F44" s="77"/>
      <c r="G44" s="77"/>
      <c r="H44" s="77"/>
      <c r="I44" s="77"/>
      <c r="J44" s="77"/>
    </row>
    <row r="45" spans="2:10">
      <c r="B45" s="77"/>
      <c r="C45" s="77"/>
      <c r="D45" s="77"/>
      <c r="E45" s="77"/>
      <c r="F45" s="77"/>
      <c r="G45" s="77"/>
      <c r="H45" s="77"/>
      <c r="I45" s="77"/>
      <c r="J45" s="77"/>
    </row>
    <row r="46" spans="2:10">
      <c r="B46" s="77"/>
      <c r="C46" s="77"/>
      <c r="D46" s="77"/>
      <c r="E46" s="77"/>
      <c r="F46" s="77"/>
      <c r="G46" s="77"/>
      <c r="H46" s="77"/>
      <c r="I46" s="77"/>
      <c r="J46" s="77"/>
    </row>
    <row r="47" spans="2:10">
      <c r="B47" s="77"/>
      <c r="C47" s="77"/>
      <c r="D47" s="77"/>
      <c r="E47" s="77"/>
      <c r="F47" s="77"/>
      <c r="G47" s="77"/>
      <c r="H47" s="77"/>
      <c r="I47" s="77"/>
      <c r="J47" s="77"/>
    </row>
    <row r="48" spans="2:10">
      <c r="B48" s="77"/>
      <c r="C48" s="77"/>
      <c r="D48" s="77"/>
      <c r="E48" s="77"/>
      <c r="F48" s="77"/>
      <c r="G48" s="77"/>
      <c r="H48" s="77"/>
      <c r="I48" s="77"/>
      <c r="J48" s="77"/>
    </row>
    <row r="49" spans="2:10">
      <c r="B49" s="77"/>
      <c r="C49" s="77"/>
      <c r="D49" s="77"/>
      <c r="E49" s="77"/>
      <c r="F49" s="77"/>
      <c r="G49" s="77"/>
      <c r="H49" s="77"/>
      <c r="I49" s="77"/>
      <c r="J49" s="77"/>
    </row>
    <row r="50" spans="2:10">
      <c r="B50" s="77"/>
      <c r="C50" s="77"/>
      <c r="D50" s="77"/>
      <c r="E50" s="77"/>
      <c r="F50" s="77"/>
      <c r="G50" s="77"/>
      <c r="H50" s="77"/>
      <c r="I50" s="77"/>
      <c r="J50" s="77"/>
    </row>
    <row r="51" spans="2:10">
      <c r="B51" s="77"/>
      <c r="C51" s="77"/>
      <c r="D51" s="77"/>
      <c r="E51" s="77"/>
      <c r="F51" s="77"/>
      <c r="G51" s="77"/>
      <c r="H51" s="77"/>
      <c r="I51" s="77"/>
      <c r="J51" s="77"/>
    </row>
    <row r="52" spans="2:10">
      <c r="B52" s="77"/>
      <c r="C52" s="77"/>
      <c r="D52" s="77"/>
      <c r="E52" s="77"/>
      <c r="F52" s="77"/>
      <c r="G52" s="77"/>
      <c r="H52" s="77"/>
      <c r="I52" s="77"/>
      <c r="J52" s="77"/>
    </row>
    <row r="53" spans="2:10">
      <c r="B53" s="77"/>
      <c r="C53" s="77"/>
      <c r="D53" s="77"/>
      <c r="E53" s="77"/>
      <c r="F53" s="77"/>
      <c r="G53" s="77"/>
      <c r="H53" s="77"/>
      <c r="I53" s="77"/>
      <c r="J53" s="77"/>
    </row>
    <row r="54" spans="2:10">
      <c r="B54" s="77"/>
      <c r="C54" s="77"/>
      <c r="D54" s="77"/>
      <c r="E54" s="77"/>
      <c r="F54" s="77"/>
      <c r="G54" s="77"/>
      <c r="H54" s="77"/>
      <c r="I54" s="77"/>
      <c r="J54" s="77"/>
    </row>
    <row r="55" spans="2:10">
      <c r="B55" s="77"/>
      <c r="C55" s="77"/>
      <c r="D55" s="77"/>
      <c r="E55" s="77"/>
      <c r="F55" s="77"/>
      <c r="G55" s="77"/>
      <c r="H55" s="77"/>
      <c r="I55" s="77"/>
      <c r="J55" s="77"/>
    </row>
    <row r="56" spans="2:10">
      <c r="B56" s="77"/>
      <c r="C56" s="77"/>
      <c r="D56" s="77"/>
      <c r="E56" s="77"/>
      <c r="F56" s="77"/>
      <c r="G56" s="77"/>
      <c r="H56" s="77"/>
      <c r="I56" s="77"/>
      <c r="J56" s="77"/>
    </row>
    <row r="57" spans="2:10">
      <c r="B57" s="77"/>
      <c r="C57" s="77"/>
      <c r="D57" s="77"/>
      <c r="E57" s="77"/>
      <c r="F57" s="77"/>
      <c r="G57" s="77"/>
      <c r="H57" s="77"/>
      <c r="I57" s="77"/>
      <c r="J57" s="77"/>
    </row>
    <row r="58" spans="2:10">
      <c r="B58" s="77"/>
      <c r="C58" s="77"/>
      <c r="D58" s="77"/>
      <c r="E58" s="77"/>
      <c r="F58" s="77"/>
      <c r="G58" s="77"/>
      <c r="H58" s="77"/>
      <c r="I58" s="77"/>
      <c r="J58" s="77"/>
    </row>
    <row r="59" spans="2:10">
      <c r="B59" s="77"/>
      <c r="C59" s="77"/>
      <c r="D59" s="77"/>
      <c r="E59" s="77"/>
      <c r="F59" s="77"/>
      <c r="G59" s="77"/>
      <c r="H59" s="77"/>
      <c r="I59" s="77"/>
      <c r="J59" s="77"/>
    </row>
    <row r="60" spans="2:10">
      <c r="B60" s="77"/>
      <c r="C60" s="77"/>
      <c r="D60" s="77"/>
      <c r="E60" s="77"/>
      <c r="F60" s="77"/>
      <c r="G60" s="77"/>
      <c r="H60" s="77"/>
      <c r="I60" s="77"/>
      <c r="J60" s="77"/>
    </row>
    <row r="61" spans="2:10">
      <c r="B61" s="77"/>
      <c r="C61" s="77"/>
      <c r="D61" s="77"/>
      <c r="E61" s="77"/>
      <c r="F61" s="77"/>
      <c r="G61" s="77"/>
      <c r="H61" s="77"/>
      <c r="I61" s="77"/>
      <c r="J61" s="77"/>
    </row>
    <row r="62" spans="2:10">
      <c r="B62" s="77"/>
      <c r="C62" s="77"/>
      <c r="D62" s="77"/>
      <c r="E62" s="77"/>
      <c r="F62" s="77"/>
      <c r="G62" s="77"/>
      <c r="H62" s="77"/>
      <c r="I62" s="77"/>
      <c r="J62" s="77"/>
    </row>
    <row r="63" spans="2:10">
      <c r="B63" s="77"/>
      <c r="C63" s="77"/>
      <c r="D63" s="77"/>
      <c r="E63" s="77"/>
      <c r="F63" s="77"/>
      <c r="G63" s="77"/>
      <c r="H63" s="77"/>
      <c r="I63" s="77"/>
      <c r="J63" s="77"/>
    </row>
    <row r="64" spans="2:10">
      <c r="B64" s="77"/>
      <c r="C64" s="77"/>
      <c r="D64" s="77"/>
      <c r="E64" s="77"/>
      <c r="F64" s="77"/>
      <c r="G64" s="77"/>
      <c r="H64" s="77"/>
      <c r="I64" s="77"/>
      <c r="J64" s="77"/>
    </row>
    <row r="65" spans="2:10">
      <c r="B65" s="77"/>
      <c r="C65" s="77"/>
      <c r="D65" s="77"/>
      <c r="E65" s="77"/>
      <c r="F65" s="77"/>
      <c r="G65" s="77"/>
      <c r="H65" s="77"/>
      <c r="I65" s="77"/>
      <c r="J65" s="77"/>
    </row>
    <row r="66" spans="2:10">
      <c r="B66" s="77"/>
      <c r="C66" s="77"/>
      <c r="D66" s="77"/>
      <c r="E66" s="77"/>
      <c r="F66" s="77"/>
      <c r="G66" s="77"/>
      <c r="H66" s="77"/>
      <c r="I66" s="77"/>
      <c r="J66" s="77"/>
    </row>
    <row r="67" spans="2:10">
      <c r="B67" s="77"/>
      <c r="C67" s="77"/>
      <c r="D67" s="77"/>
      <c r="E67" s="77"/>
      <c r="F67" s="77"/>
      <c r="G67" s="77"/>
      <c r="H67" s="77"/>
      <c r="I67" s="77"/>
      <c r="J67" s="77"/>
    </row>
    <row r="68" spans="2:10">
      <c r="B68" s="77"/>
      <c r="C68" s="77"/>
      <c r="D68" s="77"/>
      <c r="E68" s="77"/>
      <c r="F68" s="77"/>
      <c r="G68" s="77"/>
      <c r="H68" s="77"/>
      <c r="I68" s="77"/>
      <c r="J68" s="77"/>
    </row>
    <row r="69" spans="2:10">
      <c r="B69" s="77"/>
      <c r="C69" s="77"/>
      <c r="D69" s="77"/>
      <c r="E69" s="77"/>
      <c r="F69" s="77"/>
      <c r="G69" s="77"/>
      <c r="H69" s="77"/>
      <c r="I69" s="77"/>
      <c r="J69" s="77"/>
    </row>
    <row r="70" spans="2:10">
      <c r="B70" s="77"/>
      <c r="C70" s="77"/>
      <c r="D70" s="77"/>
      <c r="E70" s="77"/>
      <c r="F70" s="77"/>
      <c r="G70" s="77"/>
      <c r="H70" s="77"/>
      <c r="I70" s="77"/>
      <c r="J70" s="77"/>
    </row>
    <row r="71" spans="2:10">
      <c r="B71" s="77"/>
      <c r="C71" s="77"/>
      <c r="D71" s="77"/>
      <c r="E71" s="77"/>
      <c r="F71" s="77"/>
      <c r="G71" s="77"/>
      <c r="H71" s="77"/>
      <c r="I71" s="77"/>
      <c r="J71" s="77"/>
    </row>
    <row r="72" spans="2:10">
      <c r="B72" s="77"/>
      <c r="C72" s="77"/>
      <c r="D72" s="77"/>
      <c r="E72" s="77"/>
      <c r="F72" s="77"/>
      <c r="G72" s="77"/>
      <c r="H72" s="77"/>
      <c r="I72" s="77"/>
      <c r="J72" s="77"/>
    </row>
    <row r="73" spans="2:10">
      <c r="B73" s="77"/>
      <c r="C73" s="77"/>
      <c r="D73" s="77"/>
      <c r="E73" s="77"/>
      <c r="F73" s="77"/>
      <c r="G73" s="77"/>
      <c r="H73" s="77"/>
      <c r="I73" s="77"/>
      <c r="J73" s="77"/>
    </row>
    <row r="74" spans="2:10">
      <c r="B74" s="77"/>
      <c r="C74" s="77"/>
      <c r="D74" s="77"/>
      <c r="E74" s="77"/>
      <c r="F74" s="77"/>
      <c r="G74" s="77"/>
      <c r="H74" s="77"/>
      <c r="I74" s="77"/>
      <c r="J74" s="77"/>
    </row>
    <row r="75" spans="2:10">
      <c r="B75" s="77"/>
      <c r="C75" s="77"/>
      <c r="D75" s="77"/>
      <c r="E75" s="77"/>
      <c r="F75" s="77"/>
      <c r="G75" s="77"/>
      <c r="H75" s="77"/>
      <c r="I75" s="77"/>
      <c r="J75" s="77"/>
    </row>
    <row r="76" spans="2:10">
      <c r="B76" s="77"/>
      <c r="C76" s="77"/>
      <c r="D76" s="77"/>
      <c r="E76" s="77"/>
      <c r="F76" s="77"/>
      <c r="G76" s="77"/>
      <c r="H76" s="77"/>
      <c r="I76" s="77"/>
      <c r="J76" s="77"/>
    </row>
    <row r="77" spans="2:10">
      <c r="B77" s="77"/>
      <c r="C77" s="77"/>
      <c r="D77" s="77"/>
      <c r="E77" s="77"/>
      <c r="F77" s="77"/>
      <c r="G77" s="77"/>
      <c r="H77" s="77"/>
      <c r="I77" s="77"/>
      <c r="J77" s="77"/>
    </row>
    <row r="78" spans="2:10">
      <c r="B78" s="77"/>
      <c r="C78" s="77"/>
      <c r="D78" s="77"/>
      <c r="E78" s="77"/>
      <c r="F78" s="77"/>
      <c r="G78" s="77"/>
      <c r="H78" s="77"/>
      <c r="I78" s="77"/>
      <c r="J78" s="77"/>
    </row>
    <row r="79" spans="2:10">
      <c r="B79" s="77"/>
      <c r="C79" s="77"/>
      <c r="D79" s="77"/>
      <c r="E79" s="77"/>
      <c r="F79" s="77"/>
      <c r="G79" s="77"/>
      <c r="H79" s="77"/>
      <c r="I79" s="77"/>
      <c r="J79" s="77"/>
    </row>
    <row r="80" spans="2:10">
      <c r="B80" s="77"/>
      <c r="C80" s="77"/>
      <c r="D80" s="77"/>
      <c r="E80" s="77"/>
      <c r="F80" s="77"/>
      <c r="G80" s="77"/>
      <c r="H80" s="77"/>
      <c r="I80" s="77"/>
      <c r="J80" s="77"/>
    </row>
    <row r="81" spans="2:10">
      <c r="B81" s="77"/>
      <c r="C81" s="77"/>
      <c r="D81" s="77"/>
      <c r="E81" s="77"/>
      <c r="F81" s="77"/>
      <c r="G81" s="77"/>
      <c r="H81" s="77"/>
      <c r="I81" s="77"/>
      <c r="J81" s="77"/>
    </row>
    <row r="82" spans="2:10">
      <c r="B82" s="77"/>
      <c r="C82" s="77"/>
      <c r="D82" s="77"/>
      <c r="E82" s="77"/>
      <c r="F82" s="77"/>
      <c r="G82" s="77"/>
      <c r="H82" s="77"/>
      <c r="I82" s="77"/>
      <c r="J82" s="77"/>
    </row>
    <row r="83" spans="2:10">
      <c r="B83" s="77"/>
      <c r="C83" s="77"/>
      <c r="D83" s="77"/>
      <c r="E83" s="77"/>
      <c r="F83" s="77"/>
      <c r="G83" s="77"/>
      <c r="H83" s="77"/>
      <c r="I83" s="77"/>
      <c r="J83" s="77"/>
    </row>
    <row r="84" spans="2:10">
      <c r="B84" s="77"/>
      <c r="C84" s="77"/>
      <c r="D84" s="77"/>
      <c r="E84" s="77"/>
      <c r="F84" s="77"/>
      <c r="G84" s="77"/>
      <c r="H84" s="77"/>
      <c r="I84" s="77"/>
      <c r="J84" s="77"/>
    </row>
    <row r="85" spans="2:10">
      <c r="B85" s="77"/>
      <c r="C85" s="77"/>
      <c r="D85" s="77"/>
      <c r="E85" s="77"/>
      <c r="F85" s="77"/>
      <c r="G85" s="77"/>
      <c r="H85" s="77"/>
      <c r="I85" s="77"/>
      <c r="J85" s="77"/>
    </row>
    <row r="86" spans="2:10">
      <c r="B86" s="77"/>
      <c r="C86" s="77"/>
      <c r="D86" s="77"/>
      <c r="E86" s="77"/>
      <c r="F86" s="77"/>
      <c r="G86" s="77"/>
      <c r="H86" s="77"/>
      <c r="I86" s="77"/>
      <c r="J86" s="77"/>
    </row>
    <row r="87" spans="2:10">
      <c r="B87" s="77"/>
      <c r="C87" s="77"/>
      <c r="D87" s="77"/>
      <c r="E87" s="77"/>
      <c r="F87" s="77"/>
      <c r="G87" s="77"/>
      <c r="H87" s="77"/>
      <c r="I87" s="77"/>
      <c r="J87" s="77"/>
    </row>
    <row r="88" spans="2:10">
      <c r="B88" s="77"/>
      <c r="C88" s="77"/>
      <c r="D88" s="77"/>
      <c r="E88" s="77"/>
      <c r="F88" s="77"/>
      <c r="G88" s="77"/>
      <c r="H88" s="77"/>
      <c r="I88" s="77"/>
      <c r="J88" s="77"/>
    </row>
    <row r="89" spans="2:10">
      <c r="B89" s="77"/>
      <c r="C89" s="77"/>
      <c r="D89" s="77"/>
      <c r="E89" s="77"/>
      <c r="F89" s="77"/>
      <c r="G89" s="77"/>
      <c r="H89" s="77"/>
      <c r="I89" s="77"/>
      <c r="J89" s="77"/>
    </row>
    <row r="90" spans="2:10">
      <c r="B90" s="77"/>
      <c r="C90" s="77"/>
      <c r="D90" s="77"/>
      <c r="E90" s="77"/>
      <c r="F90" s="77"/>
      <c r="G90" s="77"/>
      <c r="H90" s="77"/>
      <c r="I90" s="77"/>
      <c r="J90" s="77"/>
    </row>
    <row r="91" spans="2:10">
      <c r="B91" s="77"/>
      <c r="C91" s="77"/>
      <c r="D91" s="77"/>
      <c r="E91" s="77"/>
      <c r="F91" s="77"/>
      <c r="G91" s="77"/>
      <c r="H91" s="77"/>
      <c r="I91" s="77"/>
      <c r="J91" s="77"/>
    </row>
    <row r="92" spans="2:10">
      <c r="B92" s="77"/>
      <c r="C92" s="77"/>
      <c r="D92" s="77"/>
      <c r="E92" s="77"/>
      <c r="F92" s="77"/>
      <c r="G92" s="77"/>
      <c r="H92" s="77"/>
      <c r="I92" s="77"/>
      <c r="J92" s="77"/>
    </row>
    <row r="93" spans="2:10">
      <c r="B93" s="77"/>
      <c r="C93" s="77"/>
      <c r="D93" s="77"/>
      <c r="E93" s="77"/>
      <c r="F93" s="77"/>
      <c r="G93" s="77"/>
      <c r="H93" s="77"/>
      <c r="I93" s="77"/>
      <c r="J93" s="77"/>
    </row>
    <row r="94" spans="2:10">
      <c r="B94" s="77"/>
      <c r="C94" s="77"/>
      <c r="D94" s="77"/>
      <c r="E94" s="77"/>
      <c r="F94" s="77"/>
      <c r="G94" s="77"/>
      <c r="H94" s="77"/>
      <c r="I94" s="77"/>
      <c r="J94" s="77"/>
    </row>
    <row r="95" spans="2:10">
      <c r="B95" s="77"/>
      <c r="C95" s="77"/>
      <c r="D95" s="77"/>
      <c r="E95" s="77"/>
      <c r="F95" s="77"/>
      <c r="G95" s="77"/>
      <c r="H95" s="77"/>
      <c r="I95" s="77"/>
      <c r="J95" s="77"/>
    </row>
    <row r="96" spans="2:10">
      <c r="B96" s="77"/>
      <c r="C96" s="77"/>
      <c r="D96" s="77"/>
      <c r="E96" s="77"/>
      <c r="F96" s="77"/>
      <c r="G96" s="77"/>
      <c r="H96" s="77"/>
      <c r="I96" s="77"/>
      <c r="J96" s="77"/>
    </row>
    <row r="97" spans="2:10">
      <c r="B97" s="77"/>
      <c r="C97" s="77"/>
      <c r="D97" s="77"/>
      <c r="E97" s="77"/>
      <c r="F97" s="77"/>
      <c r="G97" s="77"/>
      <c r="H97" s="77"/>
      <c r="I97" s="77"/>
      <c r="J97" s="77"/>
    </row>
    <row r="98" spans="2:10">
      <c r="B98" s="77"/>
      <c r="C98" s="77"/>
      <c r="D98" s="77"/>
      <c r="E98" s="77"/>
      <c r="F98" s="77"/>
      <c r="G98" s="77"/>
      <c r="H98" s="77"/>
      <c r="I98" s="77"/>
      <c r="J98" s="77"/>
    </row>
    <row r="99" spans="2:10">
      <c r="B99" s="77"/>
      <c r="C99" s="77"/>
      <c r="D99" s="77"/>
      <c r="E99" s="77"/>
      <c r="F99" s="77"/>
      <c r="G99" s="77"/>
      <c r="H99" s="77"/>
      <c r="I99" s="77"/>
      <c r="J99" s="77"/>
    </row>
    <row r="100" spans="2:10">
      <c r="B100" s="77"/>
      <c r="C100" s="77"/>
      <c r="D100" s="77"/>
      <c r="E100" s="77"/>
      <c r="F100" s="77"/>
      <c r="G100" s="77"/>
      <c r="H100" s="77"/>
      <c r="I100" s="77"/>
      <c r="J100" s="77"/>
    </row>
    <row r="101" spans="2:10">
      <c r="B101" s="77"/>
      <c r="C101" s="77"/>
      <c r="D101" s="77"/>
      <c r="E101" s="77"/>
      <c r="F101" s="77"/>
      <c r="G101" s="77"/>
      <c r="H101" s="77"/>
      <c r="I101" s="77"/>
      <c r="J101" s="77"/>
    </row>
    <row r="102" spans="2:10">
      <c r="B102" s="77"/>
      <c r="C102" s="77"/>
      <c r="D102" s="77"/>
      <c r="E102" s="77"/>
      <c r="F102" s="77"/>
      <c r="G102" s="77"/>
      <c r="H102" s="77"/>
      <c r="I102" s="77"/>
      <c r="J102" s="77"/>
    </row>
    <row r="103" spans="2:10">
      <c r="B103" s="77"/>
      <c r="C103" s="77"/>
      <c r="D103" s="77"/>
      <c r="E103" s="77"/>
      <c r="F103" s="77"/>
      <c r="G103" s="77"/>
      <c r="H103" s="77"/>
      <c r="I103" s="77"/>
      <c r="J103" s="77"/>
    </row>
    <row r="104" spans="2:10">
      <c r="B104" s="77"/>
      <c r="C104" s="77"/>
      <c r="D104" s="77"/>
      <c r="E104" s="77"/>
      <c r="F104" s="77"/>
      <c r="G104" s="77"/>
      <c r="H104" s="77"/>
      <c r="I104" s="77"/>
      <c r="J104" s="77"/>
    </row>
    <row r="105" spans="2:10">
      <c r="B105" s="77"/>
      <c r="C105" s="77"/>
      <c r="D105" s="77"/>
      <c r="E105" s="77"/>
      <c r="F105" s="77"/>
      <c r="G105" s="77"/>
      <c r="H105" s="77"/>
      <c r="I105" s="77"/>
      <c r="J105" s="77"/>
    </row>
    <row r="106" spans="2:10">
      <c r="B106" s="77"/>
      <c r="C106" s="77"/>
      <c r="D106" s="77"/>
      <c r="E106" s="77"/>
      <c r="F106" s="77"/>
      <c r="G106" s="77"/>
      <c r="H106" s="77"/>
      <c r="I106" s="77"/>
      <c r="J106" s="77"/>
    </row>
    <row r="107" spans="2:10">
      <c r="B107" s="77"/>
      <c r="C107" s="77"/>
      <c r="D107" s="77"/>
      <c r="E107" s="77"/>
      <c r="F107" s="77"/>
      <c r="G107" s="77"/>
      <c r="H107" s="77"/>
      <c r="I107" s="77"/>
      <c r="J107" s="77"/>
    </row>
    <row r="108" spans="2:10">
      <c r="B108" s="77"/>
      <c r="C108" s="77"/>
      <c r="D108" s="77"/>
      <c r="E108" s="77"/>
      <c r="F108" s="77"/>
      <c r="G108" s="77"/>
      <c r="H108" s="77"/>
      <c r="I108" s="77"/>
      <c r="J108" s="77"/>
    </row>
    <row r="109" spans="2:10">
      <c r="B109" s="77"/>
      <c r="C109" s="77"/>
      <c r="D109" s="77"/>
      <c r="E109" s="77"/>
      <c r="F109" s="77"/>
      <c r="G109" s="77"/>
      <c r="H109" s="77"/>
      <c r="I109" s="77"/>
      <c r="J109" s="77"/>
    </row>
    <row r="110" spans="2:10">
      <c r="F110" s="3"/>
      <c r="G110" s="3"/>
      <c r="H110" s="3"/>
      <c r="I110" s="3"/>
    </row>
    <row r="111" spans="2:10">
      <c r="F111" s="3"/>
      <c r="G111" s="3"/>
      <c r="H111" s="3"/>
      <c r="I111" s="3"/>
    </row>
    <row r="112" spans="2:10">
      <c r="F112" s="3"/>
      <c r="G112" s="3"/>
      <c r="H112" s="3"/>
      <c r="I112" s="3"/>
    </row>
    <row r="113" spans="6:9">
      <c r="F113" s="3"/>
      <c r="G113" s="3"/>
      <c r="H113" s="3"/>
      <c r="I113" s="3"/>
    </row>
    <row r="114" spans="6:9">
      <c r="F114" s="3"/>
      <c r="G114" s="3"/>
      <c r="H114" s="3"/>
      <c r="I114" s="3"/>
    </row>
    <row r="115" spans="6:9">
      <c r="F115" s="3"/>
      <c r="G115" s="3"/>
      <c r="H115" s="3"/>
      <c r="I115" s="3"/>
    </row>
    <row r="116" spans="6:9">
      <c r="F116" s="3"/>
      <c r="G116" s="3"/>
      <c r="H116" s="3"/>
      <c r="I116" s="3"/>
    </row>
    <row r="117" spans="6:9">
      <c r="F117" s="3"/>
      <c r="G117" s="3"/>
      <c r="H117" s="3"/>
      <c r="I117" s="3"/>
    </row>
    <row r="118" spans="6:9">
      <c r="F118" s="3"/>
      <c r="G118" s="3"/>
      <c r="H118" s="3"/>
      <c r="I118" s="3"/>
    </row>
    <row r="119" spans="6:9">
      <c r="F119" s="3"/>
      <c r="G119" s="3"/>
      <c r="H119" s="3"/>
      <c r="I119" s="3"/>
    </row>
    <row r="120" spans="6:9">
      <c r="F120" s="3"/>
      <c r="G120" s="3"/>
      <c r="H120" s="3"/>
      <c r="I120" s="3"/>
    </row>
    <row r="121" spans="6:9">
      <c r="F121" s="3"/>
      <c r="G121" s="3"/>
      <c r="H121" s="3"/>
      <c r="I121" s="3"/>
    </row>
    <row r="122" spans="6:9">
      <c r="F122" s="3"/>
      <c r="G122" s="3"/>
      <c r="H122" s="3"/>
      <c r="I122" s="3"/>
    </row>
    <row r="123" spans="6:9">
      <c r="F123" s="3"/>
      <c r="G123" s="3"/>
      <c r="H123" s="3"/>
      <c r="I123" s="3"/>
    </row>
    <row r="124" spans="6:9">
      <c r="F124" s="3"/>
      <c r="G124" s="3"/>
      <c r="H124" s="3"/>
      <c r="I124" s="3"/>
    </row>
    <row r="125" spans="6:9">
      <c r="F125" s="3"/>
      <c r="G125" s="3"/>
      <c r="H125" s="3"/>
      <c r="I125" s="3"/>
    </row>
    <row r="126" spans="6:9">
      <c r="F126" s="3"/>
      <c r="G126" s="3"/>
      <c r="H126" s="3"/>
      <c r="I126" s="3"/>
    </row>
    <row r="127" spans="6:9">
      <c r="F127" s="3"/>
      <c r="G127" s="3"/>
      <c r="H127" s="3"/>
      <c r="I127" s="3"/>
    </row>
    <row r="128" spans="6:9">
      <c r="F128" s="3"/>
      <c r="G128" s="3"/>
      <c r="H128" s="3"/>
      <c r="I128" s="3"/>
    </row>
    <row r="129" spans="6:9">
      <c r="F129" s="3"/>
      <c r="G129" s="3"/>
      <c r="H129" s="3"/>
      <c r="I129" s="3"/>
    </row>
    <row r="130" spans="6:9">
      <c r="F130" s="3"/>
      <c r="G130" s="3"/>
      <c r="H130" s="3"/>
      <c r="I130" s="3"/>
    </row>
    <row r="131" spans="6:9">
      <c r="F131" s="3"/>
      <c r="G131" s="3"/>
      <c r="H131" s="3"/>
      <c r="I131" s="3"/>
    </row>
    <row r="132" spans="6:9">
      <c r="F132" s="3"/>
      <c r="G132" s="3"/>
      <c r="H132" s="3"/>
      <c r="I132" s="3"/>
    </row>
    <row r="133" spans="6:9">
      <c r="F133" s="3"/>
      <c r="G133" s="3"/>
      <c r="H133" s="3"/>
      <c r="I133" s="3"/>
    </row>
    <row r="134" spans="6:9">
      <c r="F134" s="3"/>
      <c r="G134" s="3"/>
      <c r="H134" s="3"/>
      <c r="I134" s="3"/>
    </row>
    <row r="135" spans="6:9">
      <c r="F135" s="3"/>
      <c r="G135" s="3"/>
      <c r="H135" s="3"/>
      <c r="I135" s="3"/>
    </row>
    <row r="136" spans="6:9">
      <c r="F136" s="3"/>
      <c r="G136" s="3"/>
      <c r="H136" s="3"/>
      <c r="I136" s="3"/>
    </row>
    <row r="137" spans="6:9">
      <c r="F137" s="3"/>
      <c r="G137" s="3"/>
      <c r="H137" s="3"/>
      <c r="I137" s="3"/>
    </row>
    <row r="138" spans="6:9">
      <c r="F138" s="3"/>
      <c r="G138" s="3"/>
      <c r="H138" s="3"/>
      <c r="I138" s="3"/>
    </row>
    <row r="139" spans="6:9">
      <c r="F139" s="3"/>
      <c r="G139" s="3"/>
      <c r="H139" s="3"/>
      <c r="I139" s="3"/>
    </row>
    <row r="140" spans="6:9">
      <c r="F140" s="3"/>
      <c r="G140" s="3"/>
      <c r="H140" s="3"/>
      <c r="I140" s="3"/>
    </row>
    <row r="141" spans="6:9">
      <c r="F141" s="3"/>
      <c r="G141" s="3"/>
      <c r="H141" s="3"/>
      <c r="I141" s="3"/>
    </row>
    <row r="142" spans="6:9">
      <c r="F142" s="3"/>
      <c r="G142" s="3"/>
      <c r="H142" s="3"/>
      <c r="I142" s="3"/>
    </row>
    <row r="143" spans="6:9">
      <c r="F143" s="3"/>
      <c r="G143" s="3"/>
      <c r="H143" s="3"/>
      <c r="I143" s="3"/>
    </row>
    <row r="144" spans="6:9">
      <c r="F144" s="3"/>
      <c r="G144" s="3"/>
      <c r="H144" s="3"/>
      <c r="I144" s="3"/>
    </row>
    <row r="145" spans="6:9">
      <c r="F145" s="3"/>
      <c r="G145" s="3"/>
      <c r="H145" s="3"/>
      <c r="I145" s="3"/>
    </row>
    <row r="146" spans="6:9">
      <c r="F146" s="3"/>
      <c r="G146" s="3"/>
      <c r="H146" s="3"/>
      <c r="I146" s="3"/>
    </row>
    <row r="147" spans="6:9">
      <c r="F147" s="3"/>
      <c r="G147" s="3"/>
      <c r="H147" s="3"/>
      <c r="I147" s="3"/>
    </row>
    <row r="148" spans="6:9">
      <c r="F148" s="3"/>
      <c r="G148" s="3"/>
      <c r="H148" s="3"/>
      <c r="I148" s="3"/>
    </row>
    <row r="149" spans="6:9">
      <c r="F149" s="3"/>
      <c r="G149" s="3"/>
      <c r="H149" s="3"/>
      <c r="I149" s="3"/>
    </row>
    <row r="150" spans="6:9">
      <c r="F150" s="3"/>
      <c r="G150" s="3"/>
      <c r="H150" s="3"/>
      <c r="I150" s="3"/>
    </row>
    <row r="151" spans="6:9">
      <c r="F151" s="3"/>
      <c r="G151" s="3"/>
      <c r="H151" s="3"/>
      <c r="I151" s="3"/>
    </row>
    <row r="152" spans="6:9">
      <c r="F152" s="3"/>
      <c r="G152" s="3"/>
      <c r="H152" s="3"/>
      <c r="I152" s="3"/>
    </row>
    <row r="153" spans="6:9">
      <c r="F153" s="3"/>
      <c r="G153" s="3"/>
      <c r="H153" s="3"/>
      <c r="I153" s="3"/>
    </row>
    <row r="154" spans="6:9">
      <c r="F154" s="3"/>
      <c r="G154" s="3"/>
      <c r="H154" s="3"/>
      <c r="I154" s="3"/>
    </row>
    <row r="155" spans="6:9">
      <c r="F155" s="3"/>
      <c r="G155" s="3"/>
      <c r="H155" s="3"/>
      <c r="I155" s="3"/>
    </row>
    <row r="156" spans="6:9">
      <c r="F156" s="3"/>
      <c r="G156" s="3"/>
      <c r="H156" s="3"/>
      <c r="I156" s="3"/>
    </row>
    <row r="157" spans="6:9">
      <c r="F157" s="3"/>
      <c r="G157" s="3"/>
      <c r="H157" s="3"/>
      <c r="I157" s="3"/>
    </row>
    <row r="158" spans="6:9">
      <c r="F158" s="3"/>
      <c r="G158" s="3"/>
      <c r="H158" s="3"/>
      <c r="I158" s="3"/>
    </row>
    <row r="159" spans="6:9">
      <c r="F159" s="3"/>
      <c r="G159" s="3"/>
      <c r="H159" s="3"/>
      <c r="I159" s="3"/>
    </row>
    <row r="160" spans="6:9">
      <c r="F160" s="3"/>
      <c r="G160" s="3"/>
      <c r="H160" s="3"/>
      <c r="I160" s="3"/>
    </row>
    <row r="161" spans="6:9">
      <c r="F161" s="3"/>
      <c r="G161" s="3"/>
      <c r="H161" s="3"/>
      <c r="I161" s="3"/>
    </row>
    <row r="162" spans="6:9">
      <c r="F162" s="3"/>
      <c r="G162" s="3"/>
      <c r="H162" s="3"/>
      <c r="I162" s="3"/>
    </row>
    <row r="163" spans="6:9">
      <c r="F163" s="3"/>
      <c r="G163" s="3"/>
      <c r="H163" s="3"/>
      <c r="I163" s="3"/>
    </row>
    <row r="164" spans="6:9">
      <c r="F164" s="3"/>
      <c r="G164" s="3"/>
      <c r="H164" s="3"/>
      <c r="I164" s="3"/>
    </row>
    <row r="165" spans="6:9">
      <c r="F165" s="3"/>
      <c r="G165" s="3"/>
      <c r="H165" s="3"/>
      <c r="I165" s="3"/>
    </row>
    <row r="166" spans="6:9">
      <c r="F166" s="3"/>
      <c r="G166" s="3"/>
      <c r="H166" s="3"/>
      <c r="I166" s="3"/>
    </row>
    <row r="167" spans="6:9">
      <c r="F167" s="3"/>
      <c r="G167" s="3"/>
      <c r="H167" s="3"/>
      <c r="I167" s="3"/>
    </row>
    <row r="168" spans="6:9">
      <c r="F168" s="3"/>
      <c r="G168" s="3"/>
      <c r="H168" s="3"/>
      <c r="I168" s="3"/>
    </row>
    <row r="169" spans="6:9">
      <c r="F169" s="3"/>
      <c r="G169" s="3"/>
      <c r="H169" s="3"/>
      <c r="I169" s="3"/>
    </row>
    <row r="170" spans="6:9">
      <c r="F170" s="3"/>
      <c r="G170" s="3"/>
      <c r="H170" s="3"/>
      <c r="I170" s="3"/>
    </row>
    <row r="171" spans="6:9">
      <c r="F171" s="3"/>
      <c r="G171" s="3"/>
      <c r="H171" s="3"/>
      <c r="I171" s="3"/>
    </row>
    <row r="172" spans="6:9">
      <c r="F172" s="3"/>
      <c r="G172" s="3"/>
      <c r="H172" s="3"/>
      <c r="I172" s="3"/>
    </row>
    <row r="173" spans="6:9">
      <c r="F173" s="3"/>
      <c r="G173" s="3"/>
      <c r="H173" s="3"/>
      <c r="I173" s="3"/>
    </row>
    <row r="174" spans="6:9">
      <c r="F174" s="3"/>
      <c r="G174" s="3"/>
      <c r="H174" s="3"/>
      <c r="I174" s="3"/>
    </row>
    <row r="175" spans="6:9">
      <c r="F175" s="3"/>
      <c r="G175" s="3"/>
      <c r="H175" s="3"/>
      <c r="I175" s="3"/>
    </row>
    <row r="176" spans="6:9">
      <c r="F176" s="3"/>
      <c r="G176" s="3"/>
      <c r="H176" s="3"/>
      <c r="I176" s="3"/>
    </row>
    <row r="177" spans="6:9">
      <c r="F177" s="3"/>
      <c r="G177" s="3"/>
      <c r="H177" s="3"/>
      <c r="I177" s="3"/>
    </row>
    <row r="178" spans="6:9">
      <c r="F178" s="3"/>
      <c r="G178" s="3"/>
      <c r="H178" s="3"/>
      <c r="I178" s="3"/>
    </row>
    <row r="179" spans="6:9">
      <c r="F179" s="3"/>
      <c r="G179" s="3"/>
      <c r="H179" s="3"/>
      <c r="I179" s="3"/>
    </row>
    <row r="180" spans="6:9">
      <c r="F180" s="3"/>
      <c r="G180" s="3"/>
      <c r="H180" s="3"/>
      <c r="I180" s="3"/>
    </row>
    <row r="181" spans="6:9">
      <c r="F181" s="3"/>
      <c r="G181" s="3"/>
      <c r="H181" s="3"/>
      <c r="I181" s="3"/>
    </row>
    <row r="182" spans="6:9">
      <c r="F182" s="3"/>
      <c r="G182" s="3"/>
      <c r="H182" s="3"/>
      <c r="I182" s="3"/>
    </row>
    <row r="183" spans="6:9">
      <c r="F183" s="3"/>
      <c r="G183" s="3"/>
      <c r="H183" s="3"/>
      <c r="I183" s="3"/>
    </row>
    <row r="184" spans="6:9">
      <c r="F184" s="3"/>
      <c r="G184" s="3"/>
      <c r="H184" s="3"/>
      <c r="I184" s="3"/>
    </row>
    <row r="185" spans="6:9">
      <c r="F185" s="3"/>
      <c r="G185" s="3"/>
      <c r="H185" s="3"/>
      <c r="I185" s="3"/>
    </row>
    <row r="186" spans="6:9">
      <c r="F186" s="3"/>
      <c r="G186" s="3"/>
      <c r="H186" s="3"/>
      <c r="I186" s="3"/>
    </row>
    <row r="187" spans="6:9">
      <c r="F187" s="3"/>
      <c r="G187" s="3"/>
      <c r="H187" s="3"/>
      <c r="I187" s="3"/>
    </row>
    <row r="188" spans="6:9">
      <c r="F188" s="3"/>
      <c r="G188" s="3"/>
      <c r="H188" s="3"/>
      <c r="I188" s="3"/>
    </row>
    <row r="189" spans="6:9">
      <c r="F189" s="3"/>
      <c r="G189" s="3"/>
      <c r="H189" s="3"/>
      <c r="I189" s="3"/>
    </row>
    <row r="190" spans="6:9">
      <c r="F190" s="3"/>
      <c r="G190" s="3"/>
      <c r="H190" s="3"/>
      <c r="I190" s="3"/>
    </row>
    <row r="191" spans="6:9">
      <c r="F191" s="3"/>
      <c r="G191" s="3"/>
      <c r="H191" s="3"/>
      <c r="I191" s="3"/>
    </row>
    <row r="192" spans="6:9">
      <c r="F192" s="3"/>
      <c r="G192" s="3"/>
      <c r="H192" s="3"/>
      <c r="I192" s="3"/>
    </row>
    <row r="193" spans="6:9">
      <c r="F193" s="3"/>
      <c r="G193" s="3"/>
      <c r="H193" s="3"/>
      <c r="I193" s="3"/>
    </row>
    <row r="194" spans="6:9">
      <c r="F194" s="3"/>
      <c r="G194" s="3"/>
      <c r="H194" s="3"/>
      <c r="I194" s="3"/>
    </row>
    <row r="195" spans="6:9">
      <c r="F195" s="3"/>
      <c r="G195" s="3"/>
      <c r="H195" s="3"/>
      <c r="I195" s="3"/>
    </row>
    <row r="196" spans="6:9">
      <c r="F196" s="3"/>
      <c r="G196" s="3"/>
      <c r="H196" s="3"/>
      <c r="I196" s="3"/>
    </row>
    <row r="197" spans="6:9">
      <c r="F197" s="3"/>
      <c r="G197" s="3"/>
      <c r="H197" s="3"/>
      <c r="I197" s="3"/>
    </row>
    <row r="198" spans="6:9">
      <c r="F198" s="3"/>
      <c r="G198" s="3"/>
      <c r="H198" s="3"/>
      <c r="I198" s="3"/>
    </row>
    <row r="199" spans="6:9">
      <c r="F199" s="3"/>
      <c r="G199" s="3"/>
      <c r="H199" s="3"/>
      <c r="I199" s="3"/>
    </row>
    <row r="200" spans="6:9">
      <c r="F200" s="3"/>
      <c r="G200" s="3"/>
      <c r="H200" s="3"/>
      <c r="I200" s="3"/>
    </row>
    <row r="201" spans="6:9">
      <c r="F201" s="3"/>
      <c r="G201" s="3"/>
      <c r="H201" s="3"/>
      <c r="I201" s="3"/>
    </row>
    <row r="202" spans="6:9">
      <c r="F202" s="3"/>
      <c r="G202" s="3"/>
      <c r="H202" s="3"/>
      <c r="I202" s="3"/>
    </row>
    <row r="203" spans="6:9">
      <c r="F203" s="3"/>
      <c r="G203" s="3"/>
      <c r="H203" s="3"/>
      <c r="I203" s="3"/>
    </row>
    <row r="204" spans="6:9">
      <c r="F204" s="3"/>
      <c r="G204" s="3"/>
      <c r="H204" s="3"/>
      <c r="I204" s="3"/>
    </row>
    <row r="205" spans="6:9">
      <c r="F205" s="3"/>
      <c r="G205" s="3"/>
      <c r="H205" s="3"/>
      <c r="I205" s="3"/>
    </row>
    <row r="206" spans="6:9">
      <c r="F206" s="3"/>
      <c r="G206" s="3"/>
      <c r="H206" s="3"/>
      <c r="I206" s="3"/>
    </row>
    <row r="207" spans="6:9">
      <c r="F207" s="3"/>
      <c r="G207" s="3"/>
      <c r="H207" s="3"/>
      <c r="I207" s="3"/>
    </row>
    <row r="208" spans="6:9">
      <c r="F208" s="3"/>
      <c r="G208" s="3"/>
      <c r="H208" s="3"/>
      <c r="I208" s="3"/>
    </row>
    <row r="209" spans="6:9">
      <c r="F209" s="3"/>
      <c r="G209" s="3"/>
      <c r="H209" s="3"/>
      <c r="I209" s="3"/>
    </row>
    <row r="210" spans="6:9">
      <c r="F210" s="3"/>
      <c r="G210" s="3"/>
      <c r="H210" s="3"/>
      <c r="I210" s="3"/>
    </row>
    <row r="211" spans="6:9">
      <c r="F211" s="3"/>
      <c r="G211" s="3"/>
      <c r="H211" s="3"/>
      <c r="I211" s="3"/>
    </row>
    <row r="212" spans="6:9">
      <c r="F212" s="3"/>
      <c r="G212" s="3"/>
      <c r="H212" s="3"/>
      <c r="I212" s="3"/>
    </row>
    <row r="213" spans="6:9">
      <c r="F213" s="3"/>
      <c r="G213" s="3"/>
      <c r="H213" s="3"/>
      <c r="I213" s="3"/>
    </row>
    <row r="214" spans="6:9">
      <c r="F214" s="3"/>
      <c r="G214" s="3"/>
      <c r="H214" s="3"/>
      <c r="I214" s="3"/>
    </row>
    <row r="215" spans="6:9">
      <c r="F215" s="3"/>
      <c r="G215" s="3"/>
      <c r="H215" s="3"/>
      <c r="I215" s="3"/>
    </row>
    <row r="216" spans="6:9">
      <c r="F216" s="3"/>
      <c r="G216" s="3"/>
      <c r="H216" s="3"/>
      <c r="I216" s="3"/>
    </row>
    <row r="217" spans="6:9">
      <c r="F217" s="3"/>
      <c r="G217" s="3"/>
      <c r="H217" s="3"/>
      <c r="I217" s="3"/>
    </row>
    <row r="218" spans="6:9">
      <c r="F218" s="3"/>
      <c r="G218" s="3"/>
      <c r="H218" s="3"/>
      <c r="I218" s="3"/>
    </row>
    <row r="219" spans="6:9">
      <c r="F219" s="3"/>
      <c r="G219" s="3"/>
      <c r="H219" s="3"/>
      <c r="I219" s="3"/>
    </row>
    <row r="220" spans="6:9">
      <c r="F220" s="3"/>
      <c r="G220" s="3"/>
      <c r="H220" s="3"/>
      <c r="I220" s="3"/>
    </row>
    <row r="221" spans="6:9">
      <c r="F221" s="3"/>
      <c r="G221" s="3"/>
      <c r="H221" s="3"/>
      <c r="I221" s="3"/>
    </row>
    <row r="222" spans="6:9">
      <c r="F222" s="3"/>
      <c r="G222" s="3"/>
      <c r="H222" s="3"/>
      <c r="I222" s="3"/>
    </row>
    <row r="223" spans="6:9">
      <c r="F223" s="3"/>
      <c r="G223" s="3"/>
      <c r="H223" s="3"/>
      <c r="I223" s="3"/>
    </row>
    <row r="224" spans="6:9">
      <c r="F224" s="3"/>
      <c r="G224" s="3"/>
      <c r="H224" s="3"/>
      <c r="I224" s="3"/>
    </row>
    <row r="225" spans="6:9">
      <c r="F225" s="3"/>
      <c r="G225" s="3"/>
      <c r="H225" s="3"/>
      <c r="I225" s="3"/>
    </row>
    <row r="226" spans="6:9">
      <c r="F226" s="3"/>
      <c r="G226" s="3"/>
      <c r="H226" s="3"/>
      <c r="I226" s="3"/>
    </row>
    <row r="227" spans="6:9">
      <c r="F227" s="3"/>
      <c r="G227" s="3"/>
      <c r="H227" s="3"/>
      <c r="I227" s="3"/>
    </row>
    <row r="228" spans="6:9">
      <c r="F228" s="3"/>
      <c r="G228" s="3"/>
      <c r="H228" s="3"/>
      <c r="I228" s="3"/>
    </row>
    <row r="229" spans="6:9">
      <c r="F229" s="3"/>
      <c r="G229" s="3"/>
      <c r="H229" s="3"/>
      <c r="I229" s="3"/>
    </row>
    <row r="230" spans="6:9">
      <c r="F230" s="3"/>
      <c r="G230" s="3"/>
      <c r="H230" s="3"/>
      <c r="I230" s="3"/>
    </row>
    <row r="231" spans="6:9">
      <c r="F231" s="3"/>
      <c r="G231" s="3"/>
      <c r="H231" s="3"/>
      <c r="I231" s="3"/>
    </row>
    <row r="232" spans="6:9">
      <c r="F232" s="3"/>
      <c r="G232" s="3"/>
      <c r="H232" s="3"/>
      <c r="I232" s="3"/>
    </row>
    <row r="233" spans="6:9">
      <c r="F233" s="3"/>
      <c r="G233" s="3"/>
      <c r="H233" s="3"/>
      <c r="I233" s="3"/>
    </row>
    <row r="234" spans="6:9">
      <c r="F234" s="3"/>
      <c r="G234" s="3"/>
      <c r="H234" s="3"/>
      <c r="I234" s="3"/>
    </row>
    <row r="235" spans="6:9">
      <c r="F235" s="3"/>
      <c r="G235" s="3"/>
      <c r="H235" s="3"/>
      <c r="I235" s="3"/>
    </row>
    <row r="236" spans="6:9">
      <c r="F236" s="3"/>
      <c r="G236" s="3"/>
      <c r="H236" s="3"/>
      <c r="I236" s="3"/>
    </row>
    <row r="237" spans="6:9">
      <c r="F237" s="3"/>
      <c r="G237" s="3"/>
      <c r="H237" s="3"/>
      <c r="I237" s="3"/>
    </row>
    <row r="238" spans="6:9">
      <c r="F238" s="3"/>
      <c r="G238" s="3"/>
      <c r="H238" s="3"/>
      <c r="I238" s="3"/>
    </row>
    <row r="239" spans="6:9">
      <c r="F239" s="3"/>
      <c r="G239" s="3"/>
      <c r="H239" s="3"/>
      <c r="I239" s="3"/>
    </row>
    <row r="240" spans="6:9">
      <c r="F240" s="3"/>
      <c r="G240" s="3"/>
      <c r="H240" s="3"/>
      <c r="I240" s="3"/>
    </row>
    <row r="241" spans="6:9">
      <c r="F241" s="3"/>
      <c r="G241" s="3"/>
      <c r="H241" s="3"/>
      <c r="I241" s="3"/>
    </row>
    <row r="242" spans="6:9">
      <c r="F242" s="3"/>
      <c r="G242" s="3"/>
      <c r="H242" s="3"/>
      <c r="I242" s="3"/>
    </row>
    <row r="243" spans="6:9">
      <c r="F243" s="3"/>
      <c r="G243" s="3"/>
      <c r="H243" s="3"/>
      <c r="I243" s="3"/>
    </row>
    <row r="244" spans="6:9">
      <c r="F244" s="3"/>
      <c r="G244" s="3"/>
      <c r="H244" s="3"/>
      <c r="I244" s="3"/>
    </row>
    <row r="245" spans="6:9">
      <c r="F245" s="3"/>
      <c r="G245" s="3"/>
      <c r="H245" s="3"/>
      <c r="I245" s="3"/>
    </row>
    <row r="246" spans="6:9">
      <c r="F246" s="3"/>
      <c r="G246" s="3"/>
      <c r="H246" s="3"/>
      <c r="I246" s="3"/>
    </row>
    <row r="247" spans="6:9">
      <c r="F247" s="3"/>
      <c r="G247" s="3"/>
      <c r="H247" s="3"/>
      <c r="I247" s="3"/>
    </row>
    <row r="248" spans="6:9">
      <c r="F248" s="3"/>
      <c r="G248" s="3"/>
      <c r="H248" s="3"/>
      <c r="I248" s="3"/>
    </row>
    <row r="249" spans="6:9">
      <c r="F249" s="3"/>
      <c r="G249" s="3"/>
      <c r="H249" s="3"/>
      <c r="I249" s="3"/>
    </row>
    <row r="250" spans="6:9">
      <c r="F250" s="3"/>
      <c r="G250" s="3"/>
      <c r="H250" s="3"/>
      <c r="I250" s="3"/>
    </row>
    <row r="251" spans="6:9">
      <c r="F251" s="3"/>
      <c r="G251" s="3"/>
      <c r="H251" s="3"/>
      <c r="I251" s="3"/>
    </row>
    <row r="252" spans="6:9">
      <c r="F252" s="3"/>
      <c r="G252" s="3"/>
      <c r="H252" s="3"/>
      <c r="I252" s="3"/>
    </row>
    <row r="253" spans="6:9">
      <c r="F253" s="3"/>
      <c r="G253" s="3"/>
      <c r="H253" s="3"/>
      <c r="I253" s="3"/>
    </row>
    <row r="254" spans="6:9">
      <c r="F254" s="3"/>
      <c r="G254" s="3"/>
      <c r="H254" s="3"/>
      <c r="I254" s="3"/>
    </row>
    <row r="255" spans="6:9">
      <c r="F255" s="3"/>
      <c r="G255" s="3"/>
      <c r="H255" s="3"/>
      <c r="I255" s="3"/>
    </row>
    <row r="256" spans="6:9">
      <c r="F256" s="3"/>
      <c r="G256" s="3"/>
      <c r="H256" s="3"/>
      <c r="I256" s="3"/>
    </row>
    <row r="257" spans="6:9">
      <c r="F257" s="3"/>
      <c r="G257" s="3"/>
      <c r="H257" s="3"/>
      <c r="I257" s="3"/>
    </row>
    <row r="258" spans="6:9">
      <c r="F258" s="3"/>
      <c r="G258" s="3"/>
      <c r="H258" s="3"/>
      <c r="I258" s="3"/>
    </row>
    <row r="259" spans="6:9">
      <c r="F259" s="3"/>
      <c r="G259" s="3"/>
      <c r="H259" s="3"/>
      <c r="I259" s="3"/>
    </row>
    <row r="260" spans="6:9">
      <c r="F260" s="3"/>
      <c r="G260" s="3"/>
      <c r="H260" s="3"/>
      <c r="I260" s="3"/>
    </row>
    <row r="261" spans="6:9">
      <c r="F261" s="3"/>
      <c r="G261" s="3"/>
      <c r="H261" s="3"/>
      <c r="I261" s="3"/>
    </row>
    <row r="262" spans="6:9">
      <c r="F262" s="3"/>
      <c r="G262" s="3"/>
      <c r="H262" s="3"/>
      <c r="I262" s="3"/>
    </row>
    <row r="263" spans="6:9">
      <c r="F263" s="3"/>
      <c r="G263" s="3"/>
      <c r="H263" s="3"/>
      <c r="I263" s="3"/>
    </row>
    <row r="264" spans="6:9">
      <c r="F264" s="3"/>
      <c r="G264" s="3"/>
      <c r="H264" s="3"/>
      <c r="I264" s="3"/>
    </row>
    <row r="265" spans="6:9">
      <c r="F265" s="3"/>
      <c r="G265" s="3"/>
      <c r="H265" s="3"/>
      <c r="I265" s="3"/>
    </row>
    <row r="266" spans="6:9">
      <c r="F266" s="3"/>
      <c r="G266" s="3"/>
      <c r="H266" s="3"/>
      <c r="I266" s="3"/>
    </row>
    <row r="267" spans="6:9">
      <c r="F267" s="3"/>
      <c r="G267" s="3"/>
      <c r="H267" s="3"/>
      <c r="I267" s="3"/>
    </row>
    <row r="268" spans="6:9">
      <c r="F268" s="3"/>
      <c r="G268" s="3"/>
      <c r="H268" s="3"/>
      <c r="I268" s="3"/>
    </row>
    <row r="269" spans="6:9">
      <c r="F269" s="3"/>
      <c r="G269" s="3"/>
      <c r="H269" s="3"/>
      <c r="I269" s="3"/>
    </row>
    <row r="270" spans="6:9">
      <c r="F270" s="3"/>
      <c r="G270" s="3"/>
      <c r="H270" s="3"/>
      <c r="I270" s="3"/>
    </row>
    <row r="271" spans="6:9">
      <c r="F271" s="3"/>
      <c r="G271" s="3"/>
      <c r="H271" s="3"/>
      <c r="I271" s="3"/>
    </row>
    <row r="272" spans="6:9">
      <c r="F272" s="3"/>
      <c r="G272" s="3"/>
      <c r="H272" s="3"/>
      <c r="I272" s="3"/>
    </row>
    <row r="273" spans="6:9">
      <c r="F273" s="3"/>
      <c r="G273" s="3"/>
      <c r="H273" s="3"/>
      <c r="I273" s="3"/>
    </row>
    <row r="274" spans="6:9">
      <c r="F274" s="3"/>
      <c r="G274" s="3"/>
      <c r="H274" s="3"/>
      <c r="I274" s="3"/>
    </row>
    <row r="275" spans="6:9">
      <c r="F275" s="3"/>
      <c r="G275" s="3"/>
      <c r="H275" s="3"/>
      <c r="I275" s="3"/>
    </row>
    <row r="276" spans="6:9">
      <c r="F276" s="3"/>
      <c r="G276" s="3"/>
      <c r="H276" s="3"/>
      <c r="I276" s="3"/>
    </row>
    <row r="277" spans="6:9">
      <c r="F277" s="3"/>
      <c r="G277" s="3"/>
      <c r="H277" s="3"/>
      <c r="I277" s="3"/>
    </row>
    <row r="278" spans="6:9">
      <c r="F278" s="3"/>
      <c r="G278" s="3"/>
      <c r="H278" s="3"/>
      <c r="I278" s="3"/>
    </row>
    <row r="279" spans="6:9">
      <c r="F279" s="3"/>
      <c r="G279" s="3"/>
      <c r="H279" s="3"/>
      <c r="I279" s="3"/>
    </row>
    <row r="280" spans="6:9">
      <c r="F280" s="3"/>
      <c r="G280" s="3"/>
      <c r="H280" s="3"/>
      <c r="I280" s="3"/>
    </row>
    <row r="281" spans="6:9">
      <c r="F281" s="3"/>
      <c r="G281" s="3"/>
      <c r="H281" s="3"/>
      <c r="I281" s="3"/>
    </row>
    <row r="282" spans="6:9">
      <c r="F282" s="3"/>
      <c r="G282" s="3"/>
      <c r="H282" s="3"/>
      <c r="I282" s="3"/>
    </row>
    <row r="283" spans="6:9">
      <c r="F283" s="3"/>
      <c r="G283" s="3"/>
      <c r="H283" s="3"/>
      <c r="I283" s="3"/>
    </row>
    <row r="284" spans="6:9">
      <c r="F284" s="3"/>
      <c r="G284" s="3"/>
      <c r="H284" s="3"/>
      <c r="I284" s="3"/>
    </row>
    <row r="285" spans="6:9">
      <c r="F285" s="3"/>
      <c r="G285" s="3"/>
      <c r="H285" s="3"/>
      <c r="I285" s="3"/>
    </row>
    <row r="286" spans="6:9">
      <c r="F286" s="3"/>
      <c r="G286" s="3"/>
      <c r="H286" s="3"/>
      <c r="I286" s="3"/>
    </row>
    <row r="287" spans="6:9">
      <c r="F287" s="3"/>
      <c r="G287" s="3"/>
      <c r="H287" s="3"/>
      <c r="I287" s="3"/>
    </row>
    <row r="288" spans="6:9">
      <c r="F288" s="3"/>
      <c r="G288" s="3"/>
      <c r="H288" s="3"/>
      <c r="I288" s="3"/>
    </row>
    <row r="289" spans="6:9">
      <c r="F289" s="3"/>
      <c r="G289" s="3"/>
      <c r="H289" s="3"/>
      <c r="I289" s="3"/>
    </row>
    <row r="290" spans="6:9">
      <c r="F290" s="3"/>
      <c r="G290" s="3"/>
      <c r="H290" s="3"/>
      <c r="I290" s="3"/>
    </row>
    <row r="291" spans="6:9">
      <c r="F291" s="3"/>
      <c r="G291" s="3"/>
      <c r="H291" s="3"/>
      <c r="I291" s="3"/>
    </row>
    <row r="292" spans="6:9">
      <c r="F292" s="3"/>
      <c r="G292" s="3"/>
      <c r="H292" s="3"/>
      <c r="I292" s="3"/>
    </row>
    <row r="293" spans="6:9">
      <c r="F293" s="3"/>
      <c r="G293" s="3"/>
      <c r="H293" s="3"/>
      <c r="I293" s="3"/>
    </row>
    <row r="294" spans="6:9">
      <c r="F294" s="3"/>
      <c r="G294" s="3"/>
      <c r="H294" s="3"/>
      <c r="I294" s="3"/>
    </row>
    <row r="295" spans="6:9">
      <c r="F295" s="3"/>
      <c r="G295" s="3"/>
      <c r="H295" s="3"/>
      <c r="I295" s="3"/>
    </row>
    <row r="296" spans="6:9">
      <c r="F296" s="3"/>
      <c r="G296" s="3"/>
      <c r="H296" s="3"/>
      <c r="I296" s="3"/>
    </row>
    <row r="297" spans="6:9">
      <c r="F297" s="3"/>
      <c r="G297" s="3"/>
      <c r="H297" s="3"/>
      <c r="I297" s="3"/>
    </row>
    <row r="298" spans="6:9">
      <c r="F298" s="3"/>
      <c r="G298" s="3"/>
      <c r="H298" s="3"/>
      <c r="I298" s="3"/>
    </row>
    <row r="299" spans="6:9">
      <c r="F299" s="3"/>
      <c r="G299" s="3"/>
      <c r="H299" s="3"/>
      <c r="I299" s="3"/>
    </row>
    <row r="300" spans="6:9">
      <c r="F300" s="3"/>
      <c r="G300" s="3"/>
      <c r="H300" s="3"/>
      <c r="I300" s="3"/>
    </row>
    <row r="301" spans="6:9">
      <c r="F301" s="3"/>
      <c r="G301" s="3"/>
      <c r="H301" s="3"/>
      <c r="I301" s="3"/>
    </row>
    <row r="302" spans="6:9">
      <c r="F302" s="3"/>
      <c r="G302" s="3"/>
      <c r="H302" s="3"/>
      <c r="I302" s="3"/>
    </row>
    <row r="303" spans="6:9">
      <c r="F303" s="3"/>
      <c r="G303" s="3"/>
      <c r="H303" s="3"/>
      <c r="I303" s="3"/>
    </row>
    <row r="304" spans="6:9">
      <c r="F304" s="3"/>
      <c r="G304" s="3"/>
      <c r="H304" s="3"/>
      <c r="I304" s="3"/>
    </row>
    <row r="305" spans="6:9">
      <c r="F305" s="3"/>
      <c r="G305" s="3"/>
      <c r="H305" s="3"/>
      <c r="I305" s="3"/>
    </row>
    <row r="306" spans="6:9">
      <c r="F306" s="3"/>
      <c r="G306" s="3"/>
      <c r="H306" s="3"/>
      <c r="I306" s="3"/>
    </row>
    <row r="307" spans="6:9">
      <c r="F307" s="3"/>
      <c r="G307" s="3"/>
      <c r="H307" s="3"/>
      <c r="I307" s="3"/>
    </row>
    <row r="308" spans="6:9">
      <c r="F308" s="3"/>
      <c r="G308" s="3"/>
      <c r="H308" s="3"/>
      <c r="I308" s="3"/>
    </row>
    <row r="309" spans="6:9">
      <c r="F309" s="3"/>
      <c r="G309" s="3"/>
      <c r="H309" s="3"/>
      <c r="I309" s="3"/>
    </row>
    <row r="310" spans="6:9">
      <c r="F310" s="3"/>
      <c r="G310" s="3"/>
      <c r="H310" s="3"/>
      <c r="I310" s="3"/>
    </row>
    <row r="311" spans="6:9">
      <c r="F311" s="3"/>
      <c r="G311" s="3"/>
      <c r="H311" s="3"/>
      <c r="I311" s="3"/>
    </row>
    <row r="312" spans="6:9">
      <c r="F312" s="3"/>
      <c r="G312" s="3"/>
      <c r="H312" s="3"/>
      <c r="I312" s="3"/>
    </row>
    <row r="313" spans="6:9">
      <c r="F313" s="3"/>
      <c r="G313" s="3"/>
      <c r="H313" s="3"/>
      <c r="I313" s="3"/>
    </row>
    <row r="314" spans="6:9">
      <c r="F314" s="3"/>
      <c r="G314" s="3"/>
      <c r="H314" s="3"/>
      <c r="I314" s="3"/>
    </row>
    <row r="315" spans="6:9">
      <c r="F315" s="3"/>
      <c r="G315" s="3"/>
      <c r="H315" s="3"/>
      <c r="I315" s="3"/>
    </row>
    <row r="316" spans="6:9">
      <c r="F316" s="3"/>
      <c r="G316" s="3"/>
      <c r="H316" s="3"/>
      <c r="I316" s="3"/>
    </row>
    <row r="317" spans="6:9">
      <c r="F317" s="3"/>
      <c r="G317" s="3"/>
      <c r="H317" s="3"/>
      <c r="I317" s="3"/>
    </row>
    <row r="318" spans="6:9">
      <c r="F318" s="3"/>
      <c r="G318" s="3"/>
      <c r="H318" s="3"/>
      <c r="I318" s="3"/>
    </row>
    <row r="319" spans="6:9">
      <c r="F319" s="3"/>
      <c r="G319" s="3"/>
      <c r="H319" s="3"/>
      <c r="I319" s="3"/>
    </row>
    <row r="320" spans="6:9">
      <c r="F320" s="3"/>
      <c r="G320" s="3"/>
      <c r="H320" s="3"/>
      <c r="I320" s="3"/>
    </row>
    <row r="321" spans="6:9">
      <c r="F321" s="3"/>
      <c r="G321" s="3"/>
      <c r="H321" s="3"/>
      <c r="I321" s="3"/>
    </row>
    <row r="322" spans="6:9">
      <c r="F322" s="3"/>
      <c r="G322" s="3"/>
      <c r="H322" s="3"/>
      <c r="I322" s="3"/>
    </row>
    <row r="323" spans="6:9">
      <c r="F323" s="3"/>
      <c r="G323" s="3"/>
      <c r="H323" s="3"/>
      <c r="I323" s="3"/>
    </row>
    <row r="324" spans="6:9">
      <c r="F324" s="3"/>
      <c r="G324" s="3"/>
      <c r="H324" s="3"/>
      <c r="I324" s="3"/>
    </row>
    <row r="325" spans="6:9">
      <c r="F325" s="3"/>
      <c r="G325" s="3"/>
      <c r="H325" s="3"/>
      <c r="I325" s="3"/>
    </row>
    <row r="326" spans="6:9">
      <c r="F326" s="3"/>
      <c r="G326" s="3"/>
      <c r="H326" s="3"/>
      <c r="I326" s="3"/>
    </row>
    <row r="327" spans="6:9">
      <c r="F327" s="3"/>
      <c r="G327" s="3"/>
      <c r="H327" s="3"/>
      <c r="I327" s="3"/>
    </row>
    <row r="328" spans="6:9">
      <c r="F328" s="3"/>
      <c r="G328" s="3"/>
      <c r="H328" s="3"/>
      <c r="I328" s="3"/>
    </row>
    <row r="329" spans="6:9">
      <c r="F329" s="3"/>
      <c r="G329" s="3"/>
      <c r="H329" s="3"/>
      <c r="I329" s="3"/>
    </row>
    <row r="330" spans="6:9">
      <c r="F330" s="3"/>
      <c r="G330" s="3"/>
      <c r="H330" s="3"/>
      <c r="I330" s="3"/>
    </row>
    <row r="331" spans="6:9">
      <c r="F331" s="3"/>
      <c r="G331" s="3"/>
      <c r="H331" s="3"/>
      <c r="I331" s="3"/>
    </row>
    <row r="332" spans="6:9">
      <c r="F332" s="3"/>
      <c r="G332" s="3"/>
      <c r="H332" s="3"/>
      <c r="I332" s="3"/>
    </row>
    <row r="333" spans="6:9">
      <c r="F333" s="3"/>
      <c r="G333" s="3"/>
      <c r="H333" s="3"/>
      <c r="I333" s="3"/>
    </row>
    <row r="334" spans="6:9">
      <c r="F334" s="3"/>
      <c r="G334" s="3"/>
      <c r="H334" s="3"/>
      <c r="I334" s="3"/>
    </row>
    <row r="335" spans="6:9">
      <c r="F335" s="3"/>
      <c r="G335" s="3"/>
      <c r="H335" s="3"/>
      <c r="I335" s="3"/>
    </row>
    <row r="336" spans="6:9">
      <c r="F336" s="3"/>
      <c r="G336" s="3"/>
      <c r="H336" s="3"/>
      <c r="I336" s="3"/>
    </row>
    <row r="337" spans="6:9">
      <c r="F337" s="3"/>
      <c r="G337" s="3"/>
      <c r="H337" s="3"/>
      <c r="I337" s="3"/>
    </row>
    <row r="338" spans="6:9">
      <c r="F338" s="3"/>
      <c r="G338" s="3"/>
      <c r="H338" s="3"/>
      <c r="I338" s="3"/>
    </row>
    <row r="339" spans="6:9">
      <c r="F339" s="3"/>
      <c r="G339" s="3"/>
      <c r="H339" s="3"/>
      <c r="I339" s="3"/>
    </row>
    <row r="340" spans="6:9">
      <c r="F340" s="3"/>
      <c r="G340" s="3"/>
      <c r="H340" s="3"/>
      <c r="I340" s="3"/>
    </row>
    <row r="341" spans="6:9">
      <c r="F341" s="3"/>
      <c r="G341" s="3"/>
      <c r="H341" s="3"/>
      <c r="I341" s="3"/>
    </row>
    <row r="342" spans="6:9">
      <c r="F342" s="3"/>
      <c r="G342" s="3"/>
      <c r="H342" s="3"/>
      <c r="I342" s="3"/>
    </row>
    <row r="343" spans="6:9">
      <c r="F343" s="3"/>
      <c r="G343" s="3"/>
      <c r="H343" s="3"/>
      <c r="I343" s="3"/>
    </row>
    <row r="344" spans="6:9">
      <c r="F344" s="3"/>
      <c r="G344" s="3"/>
      <c r="H344" s="3"/>
      <c r="I344" s="3"/>
    </row>
    <row r="345" spans="6:9">
      <c r="F345" s="3"/>
      <c r="G345" s="3"/>
      <c r="H345" s="3"/>
      <c r="I345" s="3"/>
    </row>
    <row r="346" spans="6:9">
      <c r="F346" s="3"/>
      <c r="G346" s="3"/>
      <c r="H346" s="3"/>
      <c r="I346" s="3"/>
    </row>
    <row r="347" spans="6:9">
      <c r="F347" s="3"/>
      <c r="G347" s="3"/>
      <c r="H347" s="3"/>
      <c r="I347" s="3"/>
    </row>
    <row r="348" spans="6:9">
      <c r="F348" s="3"/>
      <c r="G348" s="3"/>
      <c r="H348" s="3"/>
      <c r="I348" s="3"/>
    </row>
    <row r="349" spans="6:9">
      <c r="F349" s="3"/>
      <c r="G349" s="3"/>
      <c r="H349" s="3"/>
      <c r="I349" s="3"/>
    </row>
    <row r="350" spans="6:9">
      <c r="F350" s="3"/>
      <c r="G350" s="3"/>
      <c r="H350" s="3"/>
      <c r="I350" s="3"/>
    </row>
    <row r="351" spans="6:9">
      <c r="F351" s="3"/>
      <c r="G351" s="3"/>
      <c r="H351" s="3"/>
      <c r="I351" s="3"/>
    </row>
    <row r="352" spans="6:9">
      <c r="F352" s="3"/>
      <c r="G352" s="3"/>
      <c r="H352" s="3"/>
      <c r="I352" s="3"/>
    </row>
    <row r="353" spans="6:9">
      <c r="F353" s="3"/>
      <c r="G353" s="3"/>
      <c r="H353" s="3"/>
      <c r="I353" s="3"/>
    </row>
    <row r="354" spans="6:9">
      <c r="F354" s="3"/>
      <c r="G354" s="3"/>
      <c r="H354" s="3"/>
      <c r="I354" s="3"/>
    </row>
    <row r="355" spans="6:9">
      <c r="F355" s="3"/>
      <c r="G355" s="3"/>
      <c r="H355" s="3"/>
      <c r="I355" s="3"/>
    </row>
    <row r="356" spans="6:9">
      <c r="F356" s="3"/>
      <c r="G356" s="3"/>
      <c r="H356" s="3"/>
      <c r="I356" s="3"/>
    </row>
    <row r="357" spans="6:9">
      <c r="F357" s="3"/>
      <c r="G357" s="3"/>
      <c r="H357" s="3"/>
      <c r="I357" s="3"/>
    </row>
    <row r="358" spans="6:9">
      <c r="F358" s="3"/>
      <c r="G358" s="3"/>
      <c r="H358" s="3"/>
      <c r="I358" s="3"/>
    </row>
    <row r="359" spans="6:9">
      <c r="F359" s="3"/>
      <c r="G359" s="3"/>
      <c r="H359" s="3"/>
      <c r="I359" s="3"/>
    </row>
    <row r="360" spans="6:9">
      <c r="F360" s="3"/>
      <c r="G360" s="3"/>
      <c r="H360" s="3"/>
      <c r="I360" s="3"/>
    </row>
    <row r="361" spans="6:9">
      <c r="F361" s="3"/>
      <c r="G361" s="3"/>
      <c r="H361" s="3"/>
      <c r="I361" s="3"/>
    </row>
    <row r="362" spans="6:9">
      <c r="F362" s="3"/>
      <c r="G362" s="3"/>
      <c r="H362" s="3"/>
      <c r="I362" s="3"/>
    </row>
    <row r="363" spans="6:9">
      <c r="F363" s="3"/>
      <c r="G363" s="3"/>
      <c r="H363" s="3"/>
      <c r="I363" s="3"/>
    </row>
    <row r="364" spans="6:9">
      <c r="F364" s="3"/>
      <c r="G364" s="3"/>
      <c r="H364" s="3"/>
      <c r="I364" s="3"/>
    </row>
    <row r="365" spans="6:9">
      <c r="F365" s="3"/>
      <c r="G365" s="3"/>
      <c r="H365" s="3"/>
      <c r="I365" s="3"/>
    </row>
    <row r="366" spans="6:9">
      <c r="F366" s="3"/>
      <c r="G366" s="3"/>
      <c r="H366" s="3"/>
      <c r="I366" s="3"/>
    </row>
    <row r="367" spans="6:9">
      <c r="F367" s="3"/>
      <c r="G367" s="3"/>
      <c r="H367" s="3"/>
      <c r="I367" s="3"/>
    </row>
    <row r="368" spans="6:9">
      <c r="F368" s="3"/>
      <c r="G368" s="3"/>
      <c r="H368" s="3"/>
      <c r="I368" s="3"/>
    </row>
    <row r="369" spans="6:9">
      <c r="F369" s="3"/>
      <c r="G369" s="3"/>
      <c r="H369" s="3"/>
      <c r="I369" s="3"/>
    </row>
    <row r="370" spans="6:9">
      <c r="F370" s="3"/>
      <c r="G370" s="3"/>
      <c r="H370" s="3"/>
      <c r="I370" s="3"/>
    </row>
    <row r="371" spans="6:9">
      <c r="F371" s="3"/>
      <c r="G371" s="3"/>
      <c r="H371" s="3"/>
      <c r="I371" s="3"/>
    </row>
    <row r="372" spans="6:9">
      <c r="F372" s="3"/>
      <c r="G372" s="3"/>
      <c r="H372" s="3"/>
      <c r="I372" s="3"/>
    </row>
    <row r="373" spans="6:9">
      <c r="F373" s="3"/>
      <c r="G373" s="3"/>
      <c r="H373" s="3"/>
      <c r="I373" s="3"/>
    </row>
    <row r="374" spans="6:9">
      <c r="F374" s="3"/>
      <c r="G374" s="3"/>
      <c r="H374" s="3"/>
      <c r="I374" s="3"/>
    </row>
    <row r="375" spans="6:9">
      <c r="F375" s="3"/>
      <c r="G375" s="3"/>
      <c r="H375" s="3"/>
      <c r="I375" s="3"/>
    </row>
    <row r="376" spans="6:9">
      <c r="F376" s="3"/>
      <c r="G376" s="3"/>
      <c r="H376" s="3"/>
      <c r="I376" s="3"/>
    </row>
    <row r="377" spans="6:9">
      <c r="F377" s="3"/>
      <c r="G377" s="3"/>
      <c r="H377" s="3"/>
      <c r="I377" s="3"/>
    </row>
    <row r="378" spans="6:9">
      <c r="F378" s="3"/>
      <c r="G378" s="3"/>
      <c r="H378" s="3"/>
      <c r="I378" s="3"/>
    </row>
    <row r="379" spans="6:9">
      <c r="F379" s="3"/>
      <c r="G379" s="3"/>
      <c r="H379" s="3"/>
      <c r="I379" s="3"/>
    </row>
    <row r="380" spans="6:9">
      <c r="F380" s="3"/>
      <c r="G380" s="3"/>
      <c r="H380" s="3"/>
      <c r="I380" s="3"/>
    </row>
    <row r="381" spans="6:9">
      <c r="F381" s="3"/>
      <c r="G381" s="3"/>
      <c r="H381" s="3"/>
      <c r="I381" s="3"/>
    </row>
    <row r="382" spans="6:9">
      <c r="F382" s="3"/>
      <c r="G382" s="3"/>
      <c r="H382" s="3"/>
      <c r="I382" s="3"/>
    </row>
    <row r="383" spans="6:9">
      <c r="F383" s="3"/>
      <c r="G383" s="3"/>
      <c r="H383" s="3"/>
      <c r="I383" s="3"/>
    </row>
    <row r="384" spans="6:9">
      <c r="F384" s="3"/>
      <c r="G384" s="3"/>
      <c r="H384" s="3"/>
      <c r="I384" s="3"/>
    </row>
    <row r="385" spans="6:9">
      <c r="F385" s="3"/>
      <c r="G385" s="3"/>
      <c r="H385" s="3"/>
      <c r="I385" s="3"/>
    </row>
    <row r="386" spans="6:9">
      <c r="F386" s="3"/>
      <c r="G386" s="3"/>
      <c r="H386" s="3"/>
      <c r="I386" s="3"/>
    </row>
    <row r="387" spans="6:9">
      <c r="F387" s="3"/>
      <c r="G387" s="3"/>
      <c r="H387" s="3"/>
      <c r="I387" s="3"/>
    </row>
    <row r="388" spans="6:9">
      <c r="F388" s="3"/>
      <c r="G388" s="3"/>
      <c r="H388" s="3"/>
      <c r="I388" s="3"/>
    </row>
    <row r="389" spans="6:9">
      <c r="F389" s="3"/>
      <c r="G389" s="3"/>
      <c r="H389" s="3"/>
      <c r="I389" s="3"/>
    </row>
    <row r="390" spans="6:9">
      <c r="F390" s="3"/>
      <c r="G390" s="3"/>
      <c r="H390" s="3"/>
      <c r="I390" s="3"/>
    </row>
    <row r="391" spans="6:9">
      <c r="F391" s="3"/>
      <c r="G391" s="3"/>
      <c r="H391" s="3"/>
      <c r="I391" s="3"/>
    </row>
    <row r="392" spans="6:9">
      <c r="F392" s="3"/>
      <c r="G392" s="3"/>
      <c r="H392" s="3"/>
      <c r="I392" s="3"/>
    </row>
    <row r="393" spans="6:9">
      <c r="F393" s="3"/>
      <c r="G393" s="3"/>
      <c r="H393" s="3"/>
      <c r="I393" s="3"/>
    </row>
    <row r="394" spans="6:9">
      <c r="F394" s="3"/>
      <c r="G394" s="3"/>
      <c r="H394" s="3"/>
      <c r="I394" s="3"/>
    </row>
    <row r="395" spans="6:9">
      <c r="F395" s="3"/>
      <c r="G395" s="3"/>
      <c r="H395" s="3"/>
      <c r="I395" s="3"/>
    </row>
    <row r="396" spans="6:9">
      <c r="F396" s="3"/>
      <c r="G396" s="3"/>
      <c r="H396" s="3"/>
      <c r="I396" s="3"/>
    </row>
    <row r="397" spans="6:9">
      <c r="F397" s="3"/>
      <c r="G397" s="3"/>
      <c r="H397" s="3"/>
      <c r="I397" s="3"/>
    </row>
    <row r="398" spans="6:9">
      <c r="F398" s="3"/>
      <c r="G398" s="3"/>
      <c r="H398" s="3"/>
      <c r="I398" s="3"/>
    </row>
    <row r="399" spans="6:9">
      <c r="F399" s="3"/>
      <c r="G399" s="3"/>
      <c r="H399" s="3"/>
      <c r="I399" s="3"/>
    </row>
    <row r="400" spans="6:9">
      <c r="F400" s="3"/>
      <c r="G400" s="3"/>
      <c r="H400" s="3"/>
      <c r="I400" s="3"/>
    </row>
    <row r="401" spans="6:9">
      <c r="F401" s="3"/>
      <c r="G401" s="3"/>
      <c r="H401" s="3"/>
      <c r="I401" s="3"/>
    </row>
    <row r="402" spans="6:9">
      <c r="F402" s="3"/>
      <c r="G402" s="3"/>
      <c r="H402" s="3"/>
      <c r="I402" s="3"/>
    </row>
    <row r="403" spans="6:9">
      <c r="F403" s="3"/>
      <c r="G403" s="3"/>
      <c r="H403" s="3"/>
      <c r="I403" s="3"/>
    </row>
    <row r="404" spans="6:9">
      <c r="F404" s="3"/>
      <c r="G404" s="3"/>
      <c r="H404" s="3"/>
      <c r="I404" s="3"/>
    </row>
    <row r="405" spans="6:9">
      <c r="F405" s="3"/>
      <c r="G405" s="3"/>
      <c r="H405" s="3"/>
      <c r="I405" s="3"/>
    </row>
    <row r="406" spans="6:9">
      <c r="F406" s="3"/>
      <c r="G406" s="3"/>
      <c r="H406" s="3"/>
      <c r="I406" s="3"/>
    </row>
    <row r="407" spans="6:9">
      <c r="F407" s="3"/>
      <c r="G407" s="3"/>
      <c r="H407" s="3"/>
      <c r="I407" s="3"/>
    </row>
    <row r="408" spans="6:9">
      <c r="F408" s="3"/>
      <c r="G408" s="3"/>
      <c r="H408" s="3"/>
      <c r="I408" s="3"/>
    </row>
    <row r="409" spans="6:9">
      <c r="F409" s="3"/>
      <c r="G409" s="3"/>
      <c r="H409" s="3"/>
      <c r="I409" s="3"/>
    </row>
    <row r="410" spans="6:9">
      <c r="F410" s="3"/>
      <c r="G410" s="3"/>
      <c r="H410" s="3"/>
      <c r="I410" s="3"/>
    </row>
    <row r="411" spans="6:9">
      <c r="F411" s="3"/>
      <c r="G411" s="3"/>
      <c r="H411" s="3"/>
      <c r="I411" s="3"/>
    </row>
    <row r="412" spans="6:9">
      <c r="F412" s="3"/>
      <c r="G412" s="3"/>
      <c r="H412" s="3"/>
      <c r="I412" s="3"/>
    </row>
    <row r="413" spans="6:9">
      <c r="F413" s="3"/>
      <c r="G413" s="3"/>
      <c r="H413" s="3"/>
      <c r="I413" s="3"/>
    </row>
    <row r="414" spans="6:9">
      <c r="F414" s="3"/>
      <c r="G414" s="3"/>
      <c r="H414" s="3"/>
      <c r="I414" s="3"/>
    </row>
    <row r="415" spans="6:9">
      <c r="F415" s="3"/>
      <c r="G415" s="3"/>
      <c r="H415" s="3"/>
      <c r="I415" s="3"/>
    </row>
    <row r="416" spans="6:9">
      <c r="F416" s="3"/>
      <c r="G416" s="3"/>
      <c r="H416" s="3"/>
      <c r="I416" s="3"/>
    </row>
    <row r="417" spans="6:9">
      <c r="F417" s="3"/>
      <c r="G417" s="3"/>
      <c r="H417" s="3"/>
      <c r="I417" s="3"/>
    </row>
    <row r="418" spans="6:9">
      <c r="F418" s="3"/>
      <c r="G418" s="3"/>
      <c r="H418" s="3"/>
      <c r="I418" s="3"/>
    </row>
    <row r="419" spans="6:9">
      <c r="F419" s="3"/>
      <c r="G419" s="3"/>
      <c r="H419" s="3"/>
      <c r="I419" s="3"/>
    </row>
    <row r="420" spans="6:9">
      <c r="F420" s="3"/>
      <c r="G420" s="3"/>
      <c r="H420" s="3"/>
      <c r="I420" s="3"/>
    </row>
    <row r="421" spans="6:9">
      <c r="F421" s="3"/>
      <c r="G421" s="3"/>
      <c r="H421" s="3"/>
      <c r="I421" s="3"/>
    </row>
    <row r="422" spans="6:9">
      <c r="F422" s="3"/>
      <c r="G422" s="3"/>
      <c r="H422" s="3"/>
      <c r="I422" s="3"/>
    </row>
    <row r="423" spans="6:9">
      <c r="F423" s="3"/>
      <c r="G423" s="3"/>
      <c r="H423" s="3"/>
      <c r="I423" s="3"/>
    </row>
    <row r="424" spans="6:9">
      <c r="F424" s="3"/>
      <c r="G424" s="3"/>
      <c r="H424" s="3"/>
      <c r="I424" s="3"/>
    </row>
    <row r="425" spans="6:9">
      <c r="F425" s="3"/>
      <c r="G425" s="3"/>
      <c r="H425" s="3"/>
      <c r="I425" s="3"/>
    </row>
    <row r="426" spans="6:9">
      <c r="F426" s="3"/>
      <c r="G426" s="3"/>
      <c r="H426" s="3"/>
      <c r="I426" s="3"/>
    </row>
    <row r="427" spans="6:9">
      <c r="F427" s="3"/>
      <c r="G427" s="3"/>
      <c r="H427" s="3"/>
      <c r="I427" s="3"/>
    </row>
    <row r="428" spans="6:9">
      <c r="F428" s="3"/>
      <c r="G428" s="3"/>
      <c r="H428" s="3"/>
      <c r="I428" s="3"/>
    </row>
    <row r="429" spans="6:9">
      <c r="F429" s="3"/>
      <c r="G429" s="3"/>
      <c r="H429" s="3"/>
      <c r="I429" s="3"/>
    </row>
    <row r="430" spans="6:9">
      <c r="F430" s="3"/>
      <c r="G430" s="3"/>
      <c r="H430" s="3"/>
      <c r="I430" s="3"/>
    </row>
    <row r="431" spans="6:9">
      <c r="F431" s="3"/>
      <c r="G431" s="3"/>
      <c r="H431" s="3"/>
      <c r="I431" s="3"/>
    </row>
    <row r="432" spans="6:9">
      <c r="F432" s="3"/>
      <c r="G432" s="3"/>
      <c r="H432" s="3"/>
      <c r="I432" s="3"/>
    </row>
    <row r="433" spans="6:9">
      <c r="F433" s="3"/>
      <c r="G433" s="3"/>
      <c r="H433" s="3"/>
      <c r="I433" s="3"/>
    </row>
    <row r="434" spans="6:9">
      <c r="F434" s="3"/>
      <c r="G434" s="3"/>
      <c r="H434" s="3"/>
      <c r="I434" s="3"/>
    </row>
    <row r="435" spans="6:9">
      <c r="F435" s="3"/>
      <c r="G435" s="3"/>
      <c r="H435" s="3"/>
      <c r="I435" s="3"/>
    </row>
    <row r="436" spans="6:9">
      <c r="F436" s="3"/>
      <c r="G436" s="3"/>
      <c r="H436" s="3"/>
      <c r="I436" s="3"/>
    </row>
    <row r="437" spans="6:9">
      <c r="F437" s="3"/>
      <c r="G437" s="3"/>
      <c r="H437" s="3"/>
      <c r="I437" s="3"/>
    </row>
    <row r="438" spans="6:9">
      <c r="F438" s="3"/>
      <c r="G438" s="3"/>
      <c r="H438" s="3"/>
      <c r="I438" s="3"/>
    </row>
    <row r="439" spans="6:9">
      <c r="F439" s="3"/>
      <c r="G439" s="3"/>
      <c r="H439" s="3"/>
      <c r="I439" s="3"/>
    </row>
    <row r="440" spans="6:9">
      <c r="F440" s="3"/>
      <c r="G440" s="3"/>
      <c r="H440" s="3"/>
      <c r="I440" s="3"/>
    </row>
    <row r="441" spans="6:9">
      <c r="F441" s="3"/>
      <c r="G441" s="3"/>
      <c r="H441" s="3"/>
      <c r="I441" s="3"/>
    </row>
    <row r="442" spans="6:9">
      <c r="F442" s="3"/>
      <c r="G442" s="3"/>
      <c r="H442" s="3"/>
      <c r="I442" s="3"/>
    </row>
    <row r="443" spans="6:9">
      <c r="F443" s="3"/>
      <c r="G443" s="3"/>
      <c r="H443" s="3"/>
      <c r="I443" s="3"/>
    </row>
    <row r="444" spans="6:9">
      <c r="F444" s="3"/>
      <c r="G444" s="3"/>
      <c r="H444" s="3"/>
      <c r="I444" s="3"/>
    </row>
    <row r="445" spans="6:9">
      <c r="F445" s="3"/>
      <c r="G445" s="3"/>
      <c r="H445" s="3"/>
      <c r="I445" s="3"/>
    </row>
    <row r="446" spans="6:9">
      <c r="F446" s="3"/>
      <c r="G446" s="3"/>
      <c r="H446" s="3"/>
      <c r="I446" s="3"/>
    </row>
    <row r="447" spans="6:9">
      <c r="F447" s="3"/>
      <c r="G447" s="3"/>
      <c r="H447" s="3"/>
      <c r="I447" s="3"/>
    </row>
    <row r="448" spans="6:9">
      <c r="F448" s="3"/>
      <c r="G448" s="3"/>
      <c r="H448" s="3"/>
      <c r="I448" s="3"/>
    </row>
    <row r="449" spans="6:9">
      <c r="F449" s="3"/>
      <c r="G449" s="3"/>
      <c r="H449" s="3"/>
      <c r="I449" s="3"/>
    </row>
    <row r="450" spans="6:9">
      <c r="F450" s="3"/>
      <c r="G450" s="3"/>
      <c r="H450" s="3"/>
      <c r="I450" s="3"/>
    </row>
    <row r="451" spans="6:9">
      <c r="F451" s="3"/>
      <c r="G451" s="3"/>
      <c r="H451" s="3"/>
      <c r="I451" s="3"/>
    </row>
    <row r="452" spans="6:9">
      <c r="F452" s="3"/>
      <c r="G452" s="3"/>
      <c r="H452" s="3"/>
      <c r="I452" s="3"/>
    </row>
    <row r="453" spans="6:9">
      <c r="F453" s="3"/>
      <c r="G453" s="3"/>
      <c r="H453" s="3"/>
      <c r="I453" s="3"/>
    </row>
    <row r="454" spans="6:9">
      <c r="F454" s="3"/>
      <c r="G454" s="3"/>
      <c r="H454" s="3"/>
      <c r="I454" s="3"/>
    </row>
    <row r="455" spans="6:9">
      <c r="F455" s="3"/>
      <c r="G455" s="3"/>
      <c r="H455" s="3"/>
      <c r="I455" s="3"/>
    </row>
    <row r="456" spans="6:9">
      <c r="F456" s="3"/>
      <c r="G456" s="3"/>
      <c r="H456" s="3"/>
      <c r="I456" s="3"/>
    </row>
    <row r="457" spans="6:9">
      <c r="F457" s="3"/>
      <c r="G457" s="3"/>
      <c r="H457" s="3"/>
      <c r="I457" s="3"/>
    </row>
    <row r="458" spans="6:9">
      <c r="F458" s="3"/>
      <c r="G458" s="3"/>
      <c r="H458" s="3"/>
      <c r="I458" s="3"/>
    </row>
    <row r="459" spans="6:9">
      <c r="F459" s="3"/>
      <c r="G459" s="3"/>
      <c r="H459" s="3"/>
      <c r="I459" s="3"/>
    </row>
    <row r="460" spans="6:9">
      <c r="F460" s="3"/>
      <c r="G460" s="3"/>
      <c r="H460" s="3"/>
      <c r="I460" s="3"/>
    </row>
    <row r="461" spans="6:9">
      <c r="F461" s="3"/>
      <c r="G461" s="3"/>
      <c r="H461" s="3"/>
      <c r="I461" s="3"/>
    </row>
    <row r="462" spans="6:9">
      <c r="F462" s="3"/>
      <c r="G462" s="3"/>
      <c r="H462" s="3"/>
      <c r="I462" s="3"/>
    </row>
    <row r="463" spans="6:9">
      <c r="F463" s="3"/>
      <c r="G463" s="3"/>
      <c r="H463" s="3"/>
      <c r="I463" s="3"/>
    </row>
    <row r="464" spans="6:9">
      <c r="F464" s="3"/>
      <c r="G464" s="3"/>
      <c r="H464" s="3"/>
      <c r="I464" s="3"/>
    </row>
    <row r="465" spans="6:9">
      <c r="F465" s="3"/>
      <c r="G465" s="3"/>
      <c r="H465" s="3"/>
      <c r="I465" s="3"/>
    </row>
    <row r="466" spans="6:9">
      <c r="F466" s="3"/>
      <c r="G466" s="3"/>
      <c r="H466" s="3"/>
      <c r="I466" s="3"/>
    </row>
    <row r="467" spans="6:9">
      <c r="F467" s="3"/>
      <c r="G467" s="3"/>
      <c r="H467" s="3"/>
      <c r="I467" s="3"/>
    </row>
    <row r="468" spans="6:9">
      <c r="F468" s="3"/>
      <c r="G468" s="3"/>
      <c r="H468" s="3"/>
      <c r="I468" s="3"/>
    </row>
    <row r="469" spans="6:9">
      <c r="F469" s="3"/>
      <c r="G469" s="3"/>
      <c r="H469" s="3"/>
      <c r="I469" s="3"/>
    </row>
    <row r="470" spans="6:9">
      <c r="F470" s="3"/>
      <c r="G470" s="3"/>
      <c r="H470" s="3"/>
      <c r="I470" s="3"/>
    </row>
    <row r="471" spans="6:9">
      <c r="F471" s="3"/>
      <c r="G471" s="3"/>
      <c r="H471" s="3"/>
      <c r="I471" s="3"/>
    </row>
    <row r="472" spans="6:9">
      <c r="F472" s="3"/>
      <c r="G472" s="3"/>
      <c r="H472" s="3"/>
      <c r="I472" s="3"/>
    </row>
    <row r="473" spans="6:9">
      <c r="F473" s="3"/>
      <c r="G473" s="3"/>
      <c r="H473" s="3"/>
      <c r="I473" s="3"/>
    </row>
    <row r="474" spans="6:9">
      <c r="F474" s="3"/>
      <c r="G474" s="3"/>
      <c r="H474" s="3"/>
      <c r="I474" s="3"/>
    </row>
    <row r="475" spans="6:9">
      <c r="F475" s="3"/>
      <c r="G475" s="3"/>
      <c r="H475" s="3"/>
      <c r="I475" s="3"/>
    </row>
    <row r="476" spans="6:9">
      <c r="F476" s="3"/>
      <c r="G476" s="3"/>
      <c r="H476" s="3"/>
      <c r="I476" s="3"/>
    </row>
    <row r="477" spans="6:9">
      <c r="F477" s="3"/>
      <c r="G477" s="3"/>
      <c r="H477" s="3"/>
      <c r="I477" s="3"/>
    </row>
    <row r="478" spans="6:9">
      <c r="F478" s="3"/>
      <c r="G478" s="3"/>
      <c r="H478" s="3"/>
      <c r="I478" s="3"/>
    </row>
    <row r="479" spans="6:9">
      <c r="F479" s="3"/>
      <c r="G479" s="3"/>
      <c r="H479" s="3"/>
      <c r="I479" s="3"/>
    </row>
    <row r="480" spans="6:9">
      <c r="F480" s="3"/>
      <c r="G480" s="3"/>
      <c r="H480" s="3"/>
      <c r="I480" s="3"/>
    </row>
    <row r="481" spans="6:9">
      <c r="F481" s="3"/>
      <c r="G481" s="3"/>
      <c r="H481" s="3"/>
      <c r="I481" s="3"/>
    </row>
    <row r="482" spans="6:9">
      <c r="F482" s="3"/>
      <c r="G482" s="3"/>
      <c r="H482" s="3"/>
      <c r="I482" s="3"/>
    </row>
    <row r="483" spans="6:9">
      <c r="F483" s="3"/>
      <c r="G483" s="3"/>
      <c r="H483" s="3"/>
      <c r="I483" s="3"/>
    </row>
    <row r="484" spans="6:9">
      <c r="F484" s="3"/>
      <c r="G484" s="3"/>
      <c r="H484" s="3"/>
      <c r="I484" s="3"/>
    </row>
    <row r="485" spans="6:9">
      <c r="F485" s="3"/>
      <c r="G485" s="3"/>
      <c r="H485" s="3"/>
      <c r="I485" s="3"/>
    </row>
    <row r="486" spans="6:9">
      <c r="F486" s="3"/>
      <c r="G486" s="3"/>
      <c r="H486" s="3"/>
      <c r="I486" s="3"/>
    </row>
    <row r="487" spans="6:9">
      <c r="F487" s="3"/>
      <c r="G487" s="3"/>
      <c r="H487" s="3"/>
      <c r="I487" s="3"/>
    </row>
    <row r="488" spans="6:9">
      <c r="F488" s="3"/>
      <c r="G488" s="3"/>
      <c r="H488" s="3"/>
      <c r="I488" s="3"/>
    </row>
    <row r="489" spans="6:9">
      <c r="F489" s="3"/>
      <c r="G489" s="3"/>
      <c r="H489" s="3"/>
      <c r="I489" s="3"/>
    </row>
    <row r="490" spans="6:9">
      <c r="F490" s="3"/>
      <c r="G490" s="3"/>
      <c r="H490" s="3"/>
      <c r="I490" s="3"/>
    </row>
    <row r="491" spans="6:9">
      <c r="F491" s="3"/>
      <c r="G491" s="3"/>
      <c r="H491" s="3"/>
      <c r="I491" s="3"/>
    </row>
    <row r="492" spans="6:9">
      <c r="F492" s="3"/>
      <c r="G492" s="3"/>
      <c r="H492" s="3"/>
      <c r="I492" s="3"/>
    </row>
    <row r="493" spans="6:9">
      <c r="F493" s="3"/>
      <c r="G493" s="3"/>
      <c r="H493" s="3"/>
      <c r="I493" s="3"/>
    </row>
    <row r="494" spans="6:9">
      <c r="F494" s="3"/>
      <c r="G494" s="3"/>
      <c r="H494" s="3"/>
      <c r="I494" s="3"/>
    </row>
    <row r="495" spans="6:9">
      <c r="F495" s="3"/>
      <c r="G495" s="3"/>
      <c r="H495" s="3"/>
      <c r="I495" s="3"/>
    </row>
    <row r="496" spans="6:9">
      <c r="F496" s="3"/>
      <c r="G496" s="3"/>
      <c r="H496" s="3"/>
      <c r="I496" s="3"/>
    </row>
    <row r="497" spans="6:9">
      <c r="F497" s="3"/>
      <c r="G497" s="3"/>
      <c r="H497" s="3"/>
      <c r="I497" s="3"/>
    </row>
    <row r="498" spans="6:9">
      <c r="F498" s="3"/>
      <c r="G498" s="3"/>
      <c r="H498" s="3"/>
      <c r="I498" s="3"/>
    </row>
    <row r="499" spans="6:9">
      <c r="F499" s="3"/>
      <c r="G499" s="3"/>
      <c r="H499" s="3"/>
      <c r="I499" s="3"/>
    </row>
    <row r="500" spans="6:9">
      <c r="F500" s="3"/>
      <c r="G500" s="3"/>
      <c r="H500" s="3"/>
      <c r="I500" s="3"/>
    </row>
    <row r="501" spans="6:9">
      <c r="F501" s="3"/>
      <c r="G501" s="3"/>
      <c r="H501" s="3"/>
      <c r="I501" s="3"/>
    </row>
    <row r="502" spans="6:9">
      <c r="F502" s="3"/>
      <c r="G502" s="3"/>
      <c r="H502" s="3"/>
      <c r="I502" s="3"/>
    </row>
    <row r="503" spans="6:9">
      <c r="F503" s="3"/>
      <c r="G503" s="3"/>
      <c r="H503" s="3"/>
      <c r="I503" s="3"/>
    </row>
    <row r="504" spans="6:9">
      <c r="F504" s="3"/>
      <c r="G504" s="3"/>
      <c r="H504" s="3"/>
      <c r="I504" s="3"/>
    </row>
    <row r="505" spans="6:9">
      <c r="F505" s="3"/>
      <c r="G505" s="3"/>
      <c r="H505" s="3"/>
      <c r="I505" s="3"/>
    </row>
    <row r="506" spans="6:9">
      <c r="F506" s="3"/>
      <c r="G506" s="3"/>
      <c r="H506" s="3"/>
      <c r="I506" s="3"/>
    </row>
    <row r="507" spans="6:9">
      <c r="F507" s="3"/>
      <c r="G507" s="3"/>
      <c r="H507" s="3"/>
      <c r="I507" s="3"/>
    </row>
    <row r="508" spans="6:9">
      <c r="F508" s="3"/>
      <c r="G508" s="3"/>
      <c r="H508" s="3"/>
      <c r="I508" s="3"/>
    </row>
    <row r="509" spans="6:9">
      <c r="F509" s="3"/>
      <c r="G509" s="3"/>
      <c r="H509" s="3"/>
      <c r="I509" s="3"/>
    </row>
    <row r="510" spans="6:9">
      <c r="F510" s="3"/>
      <c r="G510" s="3"/>
      <c r="H510" s="3"/>
      <c r="I510" s="3"/>
    </row>
    <row r="511" spans="6:9">
      <c r="F511" s="3"/>
      <c r="G511" s="3"/>
      <c r="H511" s="3"/>
      <c r="I511" s="3"/>
    </row>
    <row r="512" spans="6:9">
      <c r="F512" s="3"/>
      <c r="G512" s="3"/>
      <c r="H512" s="3"/>
      <c r="I512" s="3"/>
    </row>
    <row r="513" spans="6:9">
      <c r="F513" s="3"/>
      <c r="G513" s="3"/>
      <c r="H513" s="3"/>
      <c r="I513" s="3"/>
    </row>
    <row r="514" spans="6:9">
      <c r="F514" s="3"/>
      <c r="G514" s="3"/>
      <c r="H514" s="3"/>
      <c r="I514" s="3"/>
    </row>
    <row r="515" spans="6:9">
      <c r="F515" s="3"/>
      <c r="G515" s="3"/>
      <c r="H515" s="3"/>
      <c r="I515" s="3"/>
    </row>
    <row r="516" spans="6:9">
      <c r="F516" s="3"/>
      <c r="G516" s="3"/>
      <c r="H516" s="3"/>
      <c r="I516" s="3"/>
    </row>
    <row r="517" spans="6:9">
      <c r="F517" s="3"/>
      <c r="G517" s="3"/>
      <c r="H517" s="3"/>
      <c r="I517" s="3"/>
    </row>
    <row r="518" spans="6:9">
      <c r="F518" s="3"/>
      <c r="G518" s="3"/>
      <c r="H518" s="3"/>
      <c r="I518" s="3"/>
    </row>
    <row r="519" spans="6:9">
      <c r="F519" s="3"/>
      <c r="G519" s="3"/>
      <c r="H519" s="3"/>
      <c r="I519" s="3"/>
    </row>
    <row r="520" spans="6:9">
      <c r="F520" s="3"/>
      <c r="G520" s="3"/>
      <c r="H520" s="3"/>
      <c r="I520" s="3"/>
    </row>
    <row r="521" spans="6:9">
      <c r="F521" s="3"/>
      <c r="G521" s="3"/>
      <c r="H521" s="3"/>
      <c r="I521" s="3"/>
    </row>
    <row r="522" spans="6:9">
      <c r="F522" s="3"/>
      <c r="G522" s="3"/>
      <c r="H522" s="3"/>
      <c r="I522" s="3"/>
    </row>
    <row r="523" spans="6:9">
      <c r="F523" s="3"/>
      <c r="G523" s="3"/>
      <c r="H523" s="3"/>
      <c r="I523" s="3"/>
    </row>
    <row r="524" spans="6:9">
      <c r="F524" s="3"/>
      <c r="G524" s="3"/>
      <c r="H524" s="3"/>
      <c r="I524" s="3"/>
    </row>
    <row r="525" spans="6:9">
      <c r="F525" s="3"/>
      <c r="G525" s="3"/>
      <c r="H525" s="3"/>
      <c r="I525" s="3"/>
    </row>
    <row r="526" spans="6:9">
      <c r="F526" s="3"/>
      <c r="G526" s="3"/>
      <c r="H526" s="3"/>
      <c r="I526" s="3"/>
    </row>
    <row r="527" spans="6:9">
      <c r="F527" s="3"/>
      <c r="G527" s="3"/>
      <c r="H527" s="3"/>
      <c r="I527" s="3"/>
    </row>
    <row r="528" spans="6:9">
      <c r="F528" s="3"/>
      <c r="G528" s="3"/>
      <c r="H528" s="3"/>
      <c r="I528" s="3"/>
    </row>
    <row r="529" spans="6:9">
      <c r="F529" s="3"/>
      <c r="G529" s="3"/>
      <c r="H529" s="3"/>
      <c r="I529" s="3"/>
    </row>
    <row r="530" spans="6:9">
      <c r="F530" s="3"/>
      <c r="G530" s="3"/>
      <c r="H530" s="3"/>
      <c r="I530" s="3"/>
    </row>
    <row r="531" spans="6:9">
      <c r="F531" s="3"/>
      <c r="G531" s="3"/>
      <c r="H531" s="3"/>
      <c r="I531" s="3"/>
    </row>
    <row r="532" spans="6:9">
      <c r="F532" s="3"/>
      <c r="G532" s="3"/>
      <c r="H532" s="3"/>
      <c r="I532" s="3"/>
    </row>
    <row r="533" spans="6:9">
      <c r="F533" s="3"/>
      <c r="G533" s="3"/>
      <c r="H533" s="3"/>
      <c r="I533" s="3"/>
    </row>
    <row r="534" spans="6:9">
      <c r="F534" s="3"/>
      <c r="G534" s="3"/>
      <c r="H534" s="3"/>
      <c r="I534" s="3"/>
    </row>
    <row r="535" spans="6:9">
      <c r="F535" s="3"/>
      <c r="G535" s="3"/>
      <c r="H535" s="3"/>
      <c r="I535" s="3"/>
    </row>
    <row r="536" spans="6:9">
      <c r="F536" s="3"/>
      <c r="G536" s="3"/>
      <c r="H536" s="3"/>
      <c r="I536" s="3"/>
    </row>
    <row r="537" spans="6:9">
      <c r="F537" s="3"/>
      <c r="G537" s="3"/>
      <c r="H537" s="3"/>
      <c r="I537" s="3"/>
    </row>
    <row r="538" spans="6:9">
      <c r="F538" s="3"/>
      <c r="G538" s="3"/>
      <c r="H538" s="3"/>
      <c r="I538" s="3"/>
    </row>
    <row r="539" spans="6:9">
      <c r="F539" s="3"/>
      <c r="G539" s="3"/>
      <c r="H539" s="3"/>
      <c r="I539" s="3"/>
    </row>
    <row r="540" spans="6:9">
      <c r="F540" s="3"/>
      <c r="G540" s="3"/>
      <c r="H540" s="3"/>
      <c r="I540" s="3"/>
    </row>
    <row r="541" spans="6:9">
      <c r="F541" s="3"/>
      <c r="G541" s="3"/>
      <c r="H541" s="3"/>
      <c r="I541" s="3"/>
    </row>
    <row r="542" spans="6:9">
      <c r="F542" s="3"/>
      <c r="G542" s="3"/>
      <c r="H542" s="3"/>
      <c r="I542" s="3"/>
    </row>
    <row r="543" spans="6:9">
      <c r="F543" s="3"/>
      <c r="G543" s="3"/>
      <c r="H543" s="3"/>
      <c r="I543" s="3"/>
    </row>
    <row r="544" spans="6:9">
      <c r="F544" s="3"/>
      <c r="G544" s="3"/>
      <c r="H544" s="3"/>
      <c r="I544" s="3"/>
    </row>
    <row r="545" spans="6:9">
      <c r="F545" s="3"/>
      <c r="G545" s="3"/>
      <c r="H545" s="3"/>
      <c r="I545" s="3"/>
    </row>
    <row r="546" spans="6:9">
      <c r="F546" s="3"/>
      <c r="G546" s="3"/>
      <c r="H546" s="3"/>
      <c r="I546" s="3"/>
    </row>
    <row r="547" spans="6:9">
      <c r="F547" s="3"/>
      <c r="G547" s="3"/>
      <c r="H547" s="3"/>
      <c r="I547" s="3"/>
    </row>
    <row r="548" spans="6:9">
      <c r="F548" s="3"/>
      <c r="G548" s="3"/>
      <c r="H548" s="3"/>
      <c r="I548" s="3"/>
    </row>
    <row r="549" spans="6:9">
      <c r="F549" s="3"/>
      <c r="G549" s="3"/>
      <c r="H549" s="3"/>
      <c r="I549" s="3"/>
    </row>
    <row r="550" spans="6:9">
      <c r="F550" s="3"/>
      <c r="G550" s="3"/>
      <c r="H550" s="3"/>
      <c r="I550" s="3"/>
    </row>
    <row r="551" spans="6:9">
      <c r="F551" s="3"/>
      <c r="G551" s="3"/>
      <c r="H551" s="3"/>
      <c r="I551" s="3"/>
    </row>
    <row r="552" spans="6:9">
      <c r="F552" s="3"/>
      <c r="G552" s="3"/>
      <c r="H552" s="3"/>
      <c r="I552" s="3"/>
    </row>
    <row r="553" spans="6:9">
      <c r="F553" s="3"/>
      <c r="G553" s="3"/>
      <c r="H553" s="3"/>
      <c r="I553" s="3"/>
    </row>
    <row r="554" spans="6:9">
      <c r="F554" s="3"/>
      <c r="G554" s="3"/>
      <c r="H554" s="3"/>
      <c r="I554" s="3"/>
    </row>
    <row r="555" spans="6:9">
      <c r="F555" s="3"/>
      <c r="G555" s="3"/>
      <c r="H555" s="3"/>
      <c r="I555" s="3"/>
    </row>
    <row r="556" spans="6:9">
      <c r="F556" s="3"/>
      <c r="G556" s="3"/>
      <c r="H556" s="3"/>
      <c r="I556" s="3"/>
    </row>
    <row r="557" spans="6:9">
      <c r="F557" s="3"/>
      <c r="G557" s="3"/>
      <c r="H557" s="3"/>
      <c r="I557" s="3"/>
    </row>
    <row r="558" spans="6:9">
      <c r="F558" s="3"/>
      <c r="G558" s="3"/>
      <c r="H558" s="3"/>
      <c r="I558" s="3"/>
    </row>
    <row r="559" spans="6:9">
      <c r="F559" s="3"/>
      <c r="G559" s="3"/>
      <c r="H559" s="3"/>
      <c r="I559" s="3"/>
    </row>
    <row r="560" spans="6:9">
      <c r="F560" s="3"/>
      <c r="G560" s="3"/>
      <c r="H560" s="3"/>
      <c r="I560" s="3"/>
    </row>
    <row r="561" spans="6:9">
      <c r="F561" s="3"/>
      <c r="G561" s="3"/>
      <c r="H561" s="3"/>
      <c r="I561" s="3"/>
    </row>
    <row r="562" spans="6:9">
      <c r="F562" s="3"/>
      <c r="G562" s="3"/>
      <c r="H562" s="3"/>
      <c r="I562" s="3"/>
    </row>
    <row r="563" spans="6:9">
      <c r="F563" s="3"/>
      <c r="G563" s="3"/>
      <c r="H563" s="3"/>
      <c r="I563" s="3"/>
    </row>
    <row r="564" spans="6:9">
      <c r="F564" s="3"/>
      <c r="G564" s="3"/>
      <c r="H564" s="3"/>
      <c r="I564" s="3"/>
    </row>
    <row r="565" spans="6:9">
      <c r="F565" s="3"/>
      <c r="G565" s="3"/>
      <c r="H565" s="3"/>
      <c r="I565" s="3"/>
    </row>
    <row r="566" spans="6:9">
      <c r="F566" s="3"/>
      <c r="G566" s="3"/>
      <c r="H566" s="3"/>
      <c r="I566" s="3"/>
    </row>
    <row r="567" spans="6:9">
      <c r="F567" s="3"/>
      <c r="G567" s="3"/>
      <c r="H567" s="3"/>
      <c r="I567" s="3"/>
    </row>
    <row r="568" spans="6:9">
      <c r="F568" s="3"/>
      <c r="G568" s="3"/>
      <c r="H568" s="3"/>
      <c r="I568" s="3"/>
    </row>
    <row r="569" spans="6:9">
      <c r="F569" s="3"/>
      <c r="G569" s="3"/>
      <c r="H569" s="3"/>
      <c r="I569" s="3"/>
    </row>
    <row r="570" spans="6:9">
      <c r="F570" s="3"/>
      <c r="G570" s="3"/>
      <c r="H570" s="3"/>
      <c r="I570" s="3"/>
    </row>
    <row r="571" spans="6:9">
      <c r="F571" s="3"/>
      <c r="G571" s="3"/>
      <c r="H571" s="3"/>
      <c r="I571" s="3"/>
    </row>
    <row r="572" spans="6:9">
      <c r="F572" s="3"/>
      <c r="G572" s="3"/>
      <c r="H572" s="3"/>
      <c r="I572" s="3"/>
    </row>
    <row r="573" spans="6:9">
      <c r="F573" s="3"/>
      <c r="G573" s="3"/>
      <c r="H573" s="3"/>
      <c r="I573" s="3"/>
    </row>
    <row r="574" spans="6:9">
      <c r="F574" s="3"/>
      <c r="G574" s="3"/>
      <c r="H574" s="3"/>
      <c r="I574" s="3"/>
    </row>
    <row r="575" spans="6:9">
      <c r="F575" s="3"/>
      <c r="G575" s="3"/>
      <c r="H575" s="3"/>
      <c r="I575" s="3"/>
    </row>
    <row r="576" spans="6:9">
      <c r="F576" s="3"/>
      <c r="G576" s="3"/>
      <c r="H576" s="3"/>
      <c r="I576" s="3"/>
    </row>
    <row r="577" spans="6:9">
      <c r="F577" s="3"/>
      <c r="G577" s="3"/>
      <c r="H577" s="3"/>
      <c r="I577" s="3"/>
    </row>
    <row r="578" spans="6:9">
      <c r="F578" s="3"/>
      <c r="G578" s="3"/>
      <c r="H578" s="3"/>
      <c r="I578" s="3"/>
    </row>
    <row r="579" spans="6:9">
      <c r="F579" s="3"/>
      <c r="G579" s="3"/>
      <c r="H579" s="3"/>
      <c r="I579" s="3"/>
    </row>
    <row r="580" spans="6:9">
      <c r="F580" s="3"/>
      <c r="G580" s="3"/>
      <c r="H580" s="3"/>
      <c r="I580" s="3"/>
    </row>
    <row r="581" spans="6:9">
      <c r="F581" s="3"/>
      <c r="G581" s="3"/>
      <c r="H581" s="3"/>
      <c r="I581" s="3"/>
    </row>
    <row r="582" spans="6:9">
      <c r="F582" s="3"/>
      <c r="G582" s="3"/>
      <c r="H582" s="3"/>
      <c r="I582" s="3"/>
    </row>
    <row r="583" spans="6:9">
      <c r="F583" s="3"/>
      <c r="G583" s="3"/>
      <c r="H583" s="3"/>
      <c r="I583" s="3"/>
    </row>
    <row r="584" spans="6:9">
      <c r="F584" s="3"/>
      <c r="G584" s="3"/>
      <c r="H584" s="3"/>
      <c r="I584" s="3"/>
    </row>
    <row r="585" spans="6:9">
      <c r="F585" s="3"/>
      <c r="G585" s="3"/>
      <c r="H585" s="3"/>
      <c r="I585" s="3"/>
    </row>
    <row r="586" spans="6:9">
      <c r="F586" s="3"/>
      <c r="G586" s="3"/>
      <c r="H586" s="3"/>
      <c r="I586" s="3"/>
    </row>
    <row r="587" spans="6:9">
      <c r="F587" s="3"/>
      <c r="G587" s="3"/>
      <c r="H587" s="3"/>
      <c r="I587" s="3"/>
    </row>
    <row r="588" spans="6:9">
      <c r="F588" s="3"/>
      <c r="G588" s="3"/>
      <c r="H588" s="3"/>
      <c r="I588" s="3"/>
    </row>
    <row r="589" spans="6:9">
      <c r="F589" s="3"/>
      <c r="G589" s="3"/>
      <c r="H589" s="3"/>
      <c r="I589" s="3"/>
    </row>
    <row r="590" spans="6:9">
      <c r="F590" s="3"/>
      <c r="G590" s="3"/>
      <c r="H590" s="3"/>
      <c r="I590" s="3"/>
    </row>
    <row r="591" spans="6:9">
      <c r="F591" s="3"/>
      <c r="G591" s="3"/>
      <c r="H591" s="3"/>
      <c r="I591" s="3"/>
    </row>
    <row r="592" spans="6:9">
      <c r="F592" s="3"/>
      <c r="G592" s="3"/>
      <c r="H592" s="3"/>
      <c r="I592" s="3"/>
    </row>
    <row r="593" spans="6:9">
      <c r="F593" s="3"/>
      <c r="G593" s="3"/>
      <c r="H593" s="3"/>
      <c r="I593" s="3"/>
    </row>
    <row r="594" spans="6:9">
      <c r="F594" s="3"/>
      <c r="G594" s="3"/>
      <c r="H594" s="3"/>
      <c r="I594" s="3"/>
    </row>
    <row r="595" spans="6:9">
      <c r="F595" s="3"/>
      <c r="G595" s="3"/>
      <c r="H595" s="3"/>
      <c r="I595" s="3"/>
    </row>
    <row r="596" spans="6:9">
      <c r="F596" s="3"/>
      <c r="G596" s="3"/>
      <c r="H596" s="3"/>
      <c r="I596" s="3"/>
    </row>
    <row r="597" spans="6:9">
      <c r="F597" s="3"/>
      <c r="G597" s="3"/>
      <c r="H597" s="3"/>
      <c r="I597" s="3"/>
    </row>
    <row r="598" spans="6:9">
      <c r="F598" s="3"/>
      <c r="G598" s="3"/>
      <c r="H598" s="3"/>
      <c r="I598" s="3"/>
    </row>
    <row r="599" spans="6:9">
      <c r="F599" s="3"/>
      <c r="G599" s="3"/>
      <c r="H599" s="3"/>
      <c r="I599" s="3"/>
    </row>
    <row r="600" spans="6:9">
      <c r="F600" s="3"/>
      <c r="G600" s="3"/>
      <c r="H600" s="3"/>
      <c r="I600" s="3"/>
    </row>
    <row r="601" spans="6:9">
      <c r="F601" s="3"/>
      <c r="G601" s="3"/>
      <c r="H601" s="3"/>
      <c r="I601" s="3"/>
    </row>
    <row r="602" spans="6:9">
      <c r="F602" s="3"/>
      <c r="G602" s="3"/>
      <c r="H602" s="3"/>
      <c r="I602" s="3"/>
    </row>
    <row r="603" spans="6:9">
      <c r="F603" s="3"/>
      <c r="G603" s="3"/>
      <c r="H603" s="3"/>
      <c r="I603" s="3"/>
    </row>
    <row r="604" spans="6:9">
      <c r="F604" s="3"/>
      <c r="G604" s="3"/>
      <c r="H604" s="3"/>
      <c r="I604" s="3"/>
    </row>
    <row r="605" spans="6:9">
      <c r="F605" s="3"/>
      <c r="G605" s="3"/>
      <c r="H605" s="3"/>
      <c r="I605" s="3"/>
    </row>
    <row r="606" spans="6:9">
      <c r="F606" s="3"/>
      <c r="G606" s="3"/>
      <c r="H606" s="3"/>
      <c r="I606" s="3"/>
    </row>
    <row r="607" spans="6:9">
      <c r="F607" s="3"/>
      <c r="G607" s="3"/>
      <c r="H607" s="3"/>
      <c r="I607" s="3"/>
    </row>
    <row r="608" spans="6:9">
      <c r="F608" s="3"/>
      <c r="G608" s="3"/>
      <c r="H608" s="3"/>
      <c r="I608" s="3"/>
    </row>
    <row r="609" spans="6:9">
      <c r="F609" s="3"/>
      <c r="G609" s="3"/>
      <c r="H609" s="3"/>
      <c r="I609" s="3"/>
    </row>
    <row r="610" spans="6:9">
      <c r="F610" s="3"/>
      <c r="G610" s="3"/>
      <c r="H610" s="3"/>
      <c r="I610" s="3"/>
    </row>
    <row r="611" spans="6:9">
      <c r="F611" s="3"/>
      <c r="G611" s="3"/>
      <c r="H611" s="3"/>
      <c r="I611" s="3"/>
    </row>
    <row r="612" spans="6:9">
      <c r="F612" s="3"/>
      <c r="G612" s="3"/>
      <c r="H612" s="3"/>
      <c r="I612" s="3"/>
    </row>
    <row r="613" spans="6:9">
      <c r="F613" s="3"/>
      <c r="G613" s="3"/>
      <c r="H613" s="3"/>
      <c r="I613" s="3"/>
    </row>
    <row r="614" spans="6:9">
      <c r="F614" s="3"/>
      <c r="G614" s="3"/>
      <c r="H614" s="3"/>
      <c r="I614" s="3"/>
    </row>
    <row r="615" spans="6:9">
      <c r="F615" s="3"/>
      <c r="G615" s="3"/>
      <c r="H615" s="3"/>
      <c r="I615" s="3"/>
    </row>
    <row r="616" spans="6:9">
      <c r="F616" s="3"/>
      <c r="G616" s="3"/>
      <c r="H616" s="3"/>
      <c r="I616" s="3"/>
    </row>
    <row r="617" spans="6:9">
      <c r="F617" s="3"/>
      <c r="G617" s="3"/>
      <c r="H617" s="3"/>
      <c r="I617" s="3"/>
    </row>
    <row r="618" spans="6:9">
      <c r="F618" s="3"/>
      <c r="G618" s="3"/>
      <c r="H618" s="3"/>
      <c r="I618" s="3"/>
    </row>
    <row r="619" spans="6:9">
      <c r="F619" s="3"/>
      <c r="G619" s="3"/>
      <c r="H619" s="3"/>
      <c r="I619" s="3"/>
    </row>
    <row r="620" spans="6:9">
      <c r="F620" s="3"/>
      <c r="G620" s="3"/>
      <c r="H620" s="3"/>
      <c r="I620" s="3"/>
    </row>
    <row r="621" spans="6:9">
      <c r="F621" s="3"/>
      <c r="G621" s="3"/>
      <c r="H621" s="3"/>
      <c r="I621" s="3"/>
    </row>
    <row r="622" spans="6:9">
      <c r="F622" s="3"/>
      <c r="G622" s="3"/>
      <c r="H622" s="3"/>
      <c r="I622" s="3"/>
    </row>
    <row r="623" spans="6:9">
      <c r="F623" s="3"/>
      <c r="G623" s="3"/>
      <c r="H623" s="3"/>
      <c r="I623" s="3"/>
    </row>
    <row r="624" spans="6:9">
      <c r="F624" s="3"/>
      <c r="G624" s="3"/>
      <c r="H624" s="3"/>
      <c r="I624" s="3"/>
    </row>
    <row r="625" spans="6:9">
      <c r="F625" s="3"/>
      <c r="G625" s="3"/>
      <c r="H625" s="3"/>
      <c r="I625" s="3"/>
    </row>
    <row r="626" spans="6:9">
      <c r="F626" s="3"/>
      <c r="G626" s="3"/>
      <c r="H626" s="3"/>
      <c r="I626" s="3"/>
    </row>
    <row r="627" spans="6:9">
      <c r="F627" s="3"/>
      <c r="G627" s="3"/>
      <c r="H627" s="3"/>
      <c r="I627" s="3"/>
    </row>
    <row r="628" spans="6:9">
      <c r="F628" s="3"/>
      <c r="G628" s="3"/>
      <c r="H628" s="3"/>
      <c r="I628" s="3"/>
    </row>
    <row r="629" spans="6:9">
      <c r="F629" s="3"/>
      <c r="G629" s="3"/>
      <c r="H629" s="3"/>
      <c r="I629" s="3"/>
    </row>
    <row r="630" spans="6:9">
      <c r="F630" s="3"/>
      <c r="G630" s="3"/>
      <c r="H630" s="3"/>
      <c r="I630" s="3"/>
    </row>
    <row r="631" spans="6:9">
      <c r="F631" s="3"/>
      <c r="G631" s="3"/>
      <c r="H631" s="3"/>
      <c r="I631" s="3"/>
    </row>
    <row r="632" spans="6:9">
      <c r="F632" s="3"/>
      <c r="G632" s="3"/>
      <c r="H632" s="3"/>
      <c r="I632" s="3"/>
    </row>
    <row r="633" spans="6:9">
      <c r="F633" s="3"/>
      <c r="G633" s="3"/>
      <c r="H633" s="3"/>
      <c r="I633" s="3"/>
    </row>
    <row r="634" spans="6:9">
      <c r="F634" s="3"/>
      <c r="G634" s="3"/>
      <c r="H634" s="3"/>
      <c r="I634" s="3"/>
    </row>
    <row r="635" spans="6:9">
      <c r="F635" s="3"/>
      <c r="G635" s="3"/>
      <c r="H635" s="3"/>
      <c r="I635" s="3"/>
    </row>
    <row r="636" spans="6:9">
      <c r="F636" s="3"/>
      <c r="G636" s="3"/>
      <c r="H636" s="3"/>
      <c r="I636" s="3"/>
    </row>
    <row r="637" spans="6:9">
      <c r="F637" s="3"/>
      <c r="G637" s="3"/>
      <c r="H637" s="3"/>
      <c r="I637" s="3"/>
    </row>
    <row r="638" spans="6:9">
      <c r="F638" s="3"/>
      <c r="G638" s="3"/>
      <c r="H638" s="3"/>
      <c r="I638" s="3"/>
    </row>
    <row r="639" spans="6:9">
      <c r="F639" s="3"/>
      <c r="G639" s="3"/>
      <c r="H639" s="3"/>
      <c r="I639" s="3"/>
    </row>
    <row r="640" spans="6:9">
      <c r="F640" s="3"/>
      <c r="G640" s="3"/>
      <c r="H640" s="3"/>
      <c r="I640" s="3"/>
    </row>
    <row r="641" spans="6:9">
      <c r="F641" s="3"/>
      <c r="G641" s="3"/>
      <c r="H641" s="3"/>
      <c r="I641" s="3"/>
    </row>
    <row r="642" spans="6:9">
      <c r="F642" s="3"/>
      <c r="G642" s="3"/>
      <c r="H642" s="3"/>
      <c r="I642" s="3"/>
    </row>
    <row r="643" spans="6:9">
      <c r="F643" s="3"/>
      <c r="G643" s="3"/>
      <c r="H643" s="3"/>
      <c r="I643" s="3"/>
    </row>
    <row r="644" spans="6:9">
      <c r="F644" s="3"/>
      <c r="G644" s="3"/>
      <c r="H644" s="3"/>
      <c r="I644" s="3"/>
    </row>
    <row r="645" spans="6:9">
      <c r="F645" s="3"/>
      <c r="G645" s="3"/>
      <c r="H645" s="3"/>
      <c r="I645" s="3"/>
    </row>
    <row r="646" spans="6:9">
      <c r="F646" s="3"/>
      <c r="G646" s="3"/>
      <c r="H646" s="3"/>
      <c r="I646" s="3"/>
    </row>
    <row r="647" spans="6:9">
      <c r="F647" s="3"/>
      <c r="G647" s="3"/>
      <c r="H647" s="3"/>
      <c r="I647" s="3"/>
    </row>
    <row r="648" spans="6:9">
      <c r="F648" s="3"/>
      <c r="G648" s="3"/>
      <c r="H648" s="3"/>
      <c r="I648" s="3"/>
    </row>
    <row r="649" spans="6:9">
      <c r="F649" s="3"/>
      <c r="G649" s="3"/>
      <c r="H649" s="3"/>
      <c r="I649" s="3"/>
    </row>
    <row r="650" spans="6:9">
      <c r="F650" s="3"/>
      <c r="G650" s="3"/>
      <c r="H650" s="3"/>
      <c r="I650" s="3"/>
    </row>
    <row r="651" spans="6:9">
      <c r="F651" s="3"/>
      <c r="G651" s="3"/>
      <c r="H651" s="3"/>
      <c r="I651" s="3"/>
    </row>
    <row r="652" spans="6:9">
      <c r="F652" s="3"/>
      <c r="G652" s="3"/>
      <c r="H652" s="3"/>
      <c r="I652" s="3"/>
    </row>
    <row r="653" spans="6:9">
      <c r="F653" s="3"/>
      <c r="G653" s="3"/>
      <c r="H653" s="3"/>
      <c r="I653" s="3"/>
    </row>
    <row r="654" spans="6:9">
      <c r="F654" s="3"/>
      <c r="G654" s="3"/>
      <c r="H654" s="3"/>
      <c r="I654" s="3"/>
    </row>
    <row r="655" spans="6:9">
      <c r="F655" s="3"/>
      <c r="G655" s="3"/>
      <c r="H655" s="3"/>
      <c r="I655" s="3"/>
    </row>
    <row r="656" spans="6:9">
      <c r="F656" s="3"/>
      <c r="G656" s="3"/>
      <c r="H656" s="3"/>
      <c r="I656" s="3"/>
    </row>
    <row r="657" spans="6:9">
      <c r="F657" s="3"/>
      <c r="G657" s="3"/>
      <c r="H657" s="3"/>
      <c r="I657" s="3"/>
    </row>
    <row r="658" spans="6:9">
      <c r="F658" s="3"/>
      <c r="G658" s="3"/>
      <c r="H658" s="3"/>
      <c r="I658" s="3"/>
    </row>
    <row r="659" spans="6:9">
      <c r="F659" s="3"/>
      <c r="G659" s="3"/>
      <c r="H659" s="3"/>
      <c r="I659" s="3"/>
    </row>
    <row r="660" spans="6:9">
      <c r="F660" s="3"/>
      <c r="G660" s="3"/>
      <c r="H660" s="3"/>
      <c r="I660" s="3"/>
    </row>
    <row r="661" spans="6:9">
      <c r="F661" s="3"/>
      <c r="G661" s="3"/>
      <c r="H661" s="3"/>
      <c r="I661" s="3"/>
    </row>
    <row r="662" spans="6:9">
      <c r="F662" s="3"/>
      <c r="G662" s="3"/>
      <c r="H662" s="3"/>
      <c r="I662" s="3"/>
    </row>
    <row r="663" spans="6:9">
      <c r="F663" s="3"/>
      <c r="G663" s="3"/>
      <c r="H663" s="3"/>
      <c r="I663" s="3"/>
    </row>
    <row r="664" spans="6:9">
      <c r="F664" s="3"/>
      <c r="G664" s="3"/>
      <c r="H664" s="3"/>
      <c r="I664" s="3"/>
    </row>
    <row r="665" spans="6:9">
      <c r="F665" s="3"/>
      <c r="G665" s="3"/>
      <c r="H665" s="3"/>
      <c r="I665" s="3"/>
    </row>
    <row r="666" spans="6:9">
      <c r="F666" s="3"/>
      <c r="G666" s="3"/>
      <c r="H666" s="3"/>
      <c r="I666" s="3"/>
    </row>
    <row r="667" spans="6:9">
      <c r="F667" s="3"/>
      <c r="G667" s="3"/>
      <c r="H667" s="3"/>
      <c r="I667" s="3"/>
    </row>
    <row r="668" spans="6:9">
      <c r="F668" s="3"/>
      <c r="G668" s="3"/>
      <c r="H668" s="3"/>
      <c r="I668" s="3"/>
    </row>
    <row r="669" spans="6:9">
      <c r="F669" s="3"/>
      <c r="G669" s="3"/>
      <c r="H669" s="3"/>
      <c r="I669" s="3"/>
    </row>
    <row r="670" spans="6:9">
      <c r="F670" s="3"/>
      <c r="G670" s="3"/>
      <c r="H670" s="3"/>
      <c r="I670" s="3"/>
    </row>
    <row r="671" spans="6:9">
      <c r="F671" s="3"/>
      <c r="G671" s="3"/>
      <c r="H671" s="3"/>
      <c r="I671" s="3"/>
    </row>
    <row r="672" spans="6:9">
      <c r="F672" s="3"/>
      <c r="G672" s="3"/>
      <c r="H672" s="3"/>
      <c r="I672" s="3"/>
    </row>
    <row r="673" spans="6:9">
      <c r="F673" s="3"/>
      <c r="G673" s="3"/>
      <c r="H673" s="3"/>
      <c r="I673" s="3"/>
    </row>
    <row r="674" spans="6:9">
      <c r="F674" s="3"/>
      <c r="G674" s="3"/>
      <c r="H674" s="3"/>
      <c r="I674" s="3"/>
    </row>
    <row r="675" spans="6:9">
      <c r="F675" s="3"/>
      <c r="G675" s="3"/>
      <c r="H675" s="3"/>
      <c r="I675" s="3"/>
    </row>
    <row r="676" spans="6:9">
      <c r="F676" s="3"/>
      <c r="G676" s="3"/>
      <c r="H676" s="3"/>
      <c r="I676" s="3"/>
    </row>
    <row r="677" spans="6:9">
      <c r="F677" s="3"/>
      <c r="G677" s="3"/>
      <c r="H677" s="3"/>
      <c r="I677" s="3"/>
    </row>
    <row r="678" spans="6:9">
      <c r="F678" s="3"/>
      <c r="G678" s="3"/>
      <c r="H678" s="3"/>
      <c r="I678" s="3"/>
    </row>
    <row r="679" spans="6:9">
      <c r="F679" s="3"/>
      <c r="G679" s="3"/>
      <c r="H679" s="3"/>
      <c r="I679" s="3"/>
    </row>
    <row r="680" spans="6:9">
      <c r="F680" s="3"/>
      <c r="G680" s="3"/>
      <c r="H680" s="3"/>
      <c r="I680" s="3"/>
    </row>
    <row r="681" spans="6:9">
      <c r="F681" s="3"/>
      <c r="G681" s="3"/>
      <c r="H681" s="3"/>
      <c r="I681" s="3"/>
    </row>
    <row r="682" spans="6:9">
      <c r="F682" s="3"/>
      <c r="G682" s="3"/>
      <c r="H682" s="3"/>
      <c r="I682" s="3"/>
    </row>
    <row r="683" spans="6:9">
      <c r="F683" s="3"/>
      <c r="G683" s="3"/>
      <c r="H683" s="3"/>
      <c r="I683" s="3"/>
    </row>
    <row r="684" spans="6:9">
      <c r="F684" s="3"/>
      <c r="G684" s="3"/>
      <c r="H684" s="3"/>
      <c r="I684" s="3"/>
    </row>
    <row r="685" spans="6:9">
      <c r="F685" s="3"/>
      <c r="G685" s="3"/>
      <c r="H685" s="3"/>
      <c r="I685" s="3"/>
    </row>
    <row r="686" spans="6:9">
      <c r="F686" s="3"/>
      <c r="G686" s="3"/>
      <c r="H686" s="3"/>
      <c r="I686" s="3"/>
    </row>
    <row r="687" spans="6:9">
      <c r="F687" s="3"/>
      <c r="G687" s="3"/>
      <c r="H687" s="3"/>
      <c r="I687" s="3"/>
    </row>
    <row r="688" spans="6:9">
      <c r="F688" s="3"/>
      <c r="G688" s="3"/>
      <c r="H688" s="3"/>
      <c r="I688" s="3"/>
    </row>
    <row r="689" spans="6:9">
      <c r="F689" s="3"/>
      <c r="G689" s="3"/>
      <c r="H689" s="3"/>
      <c r="I689" s="3"/>
    </row>
    <row r="690" spans="6:9">
      <c r="F690" s="3"/>
      <c r="G690" s="3"/>
      <c r="H690" s="3"/>
      <c r="I690" s="3"/>
    </row>
    <row r="691" spans="6:9">
      <c r="F691" s="3"/>
      <c r="G691" s="3"/>
      <c r="H691" s="3"/>
      <c r="I691" s="3"/>
    </row>
    <row r="692" spans="6:9">
      <c r="F692" s="3"/>
      <c r="G692" s="3"/>
      <c r="H692" s="3"/>
      <c r="I692" s="3"/>
    </row>
    <row r="693" spans="6:9">
      <c r="F693" s="3"/>
      <c r="G693" s="3"/>
      <c r="H693" s="3"/>
      <c r="I693" s="3"/>
    </row>
    <row r="694" spans="6:9">
      <c r="F694" s="3"/>
      <c r="G694" s="3"/>
      <c r="H694" s="3"/>
      <c r="I694" s="3"/>
    </row>
    <row r="695" spans="6:9">
      <c r="F695" s="3"/>
      <c r="G695" s="3"/>
      <c r="H695" s="3"/>
      <c r="I695" s="3"/>
    </row>
    <row r="696" spans="6:9">
      <c r="F696" s="3"/>
      <c r="G696" s="3"/>
      <c r="H696" s="3"/>
      <c r="I696" s="3"/>
    </row>
    <row r="697" spans="6:9">
      <c r="F697" s="3"/>
      <c r="G697" s="3"/>
      <c r="H697" s="3"/>
      <c r="I697" s="3"/>
    </row>
    <row r="698" spans="6:9">
      <c r="F698" s="3"/>
      <c r="G698" s="3"/>
      <c r="H698" s="3"/>
      <c r="I698" s="3"/>
    </row>
    <row r="699" spans="6:9">
      <c r="F699" s="3"/>
      <c r="G699" s="3"/>
      <c r="H699" s="3"/>
      <c r="I699" s="3"/>
    </row>
    <row r="700" spans="6:9">
      <c r="F700" s="3"/>
      <c r="G700" s="3"/>
      <c r="H700" s="3"/>
      <c r="I700" s="3"/>
    </row>
    <row r="701" spans="6:9">
      <c r="F701" s="3"/>
      <c r="G701" s="3"/>
      <c r="H701" s="3"/>
      <c r="I701" s="3"/>
    </row>
    <row r="702" spans="6:9">
      <c r="F702" s="3"/>
      <c r="G702" s="3"/>
      <c r="H702" s="3"/>
      <c r="I702" s="3"/>
    </row>
    <row r="703" spans="6:9">
      <c r="F703" s="3"/>
      <c r="G703" s="3"/>
      <c r="H703" s="3"/>
      <c r="I703" s="3"/>
    </row>
    <row r="704" spans="6:9">
      <c r="F704" s="3"/>
      <c r="G704" s="3"/>
      <c r="H704" s="3"/>
      <c r="I704" s="3"/>
    </row>
    <row r="705" spans="6:9">
      <c r="F705" s="3"/>
      <c r="G705" s="3"/>
      <c r="H705" s="3"/>
      <c r="I705" s="3"/>
    </row>
    <row r="706" spans="6:9">
      <c r="F706" s="3"/>
      <c r="G706" s="3"/>
      <c r="H706" s="3"/>
      <c r="I706" s="3"/>
    </row>
    <row r="707" spans="6:9">
      <c r="F707" s="3"/>
      <c r="G707" s="3"/>
      <c r="H707" s="3"/>
      <c r="I707" s="3"/>
    </row>
    <row r="708" spans="6:9">
      <c r="F708" s="3"/>
      <c r="G708" s="3"/>
      <c r="H708" s="3"/>
      <c r="I708" s="3"/>
    </row>
    <row r="709" spans="6:9">
      <c r="F709" s="3"/>
      <c r="G709" s="3"/>
      <c r="H709" s="3"/>
      <c r="I709" s="3"/>
    </row>
    <row r="710" spans="6:9">
      <c r="F710" s="3"/>
      <c r="G710" s="3"/>
      <c r="H710" s="3"/>
      <c r="I710" s="3"/>
    </row>
    <row r="711" spans="6:9">
      <c r="F711" s="3"/>
      <c r="G711" s="3"/>
      <c r="H711" s="3"/>
      <c r="I711" s="3"/>
    </row>
    <row r="712" spans="6:9">
      <c r="F712" s="3"/>
      <c r="G712" s="3"/>
      <c r="H712" s="3"/>
      <c r="I712" s="3"/>
    </row>
    <row r="713" spans="6:9">
      <c r="F713" s="3"/>
      <c r="G713" s="3"/>
      <c r="H713" s="3"/>
      <c r="I713" s="3"/>
    </row>
    <row r="714" spans="6:9">
      <c r="F714" s="3"/>
      <c r="G714" s="3"/>
      <c r="H714" s="3"/>
      <c r="I714" s="3"/>
    </row>
    <row r="715" spans="6:9">
      <c r="F715" s="3"/>
      <c r="G715" s="3"/>
      <c r="H715" s="3"/>
      <c r="I715" s="3"/>
    </row>
    <row r="716" spans="6:9">
      <c r="F716" s="3"/>
      <c r="G716" s="3"/>
      <c r="H716" s="3"/>
      <c r="I716" s="3"/>
    </row>
    <row r="717" spans="6:9">
      <c r="F717" s="3"/>
      <c r="G717" s="3"/>
      <c r="H717" s="3"/>
      <c r="I717" s="3"/>
    </row>
    <row r="718" spans="6:9">
      <c r="F718" s="3"/>
      <c r="G718" s="3"/>
      <c r="H718" s="3"/>
      <c r="I718" s="3"/>
    </row>
    <row r="719" spans="6:9">
      <c r="F719" s="3"/>
      <c r="G719" s="3"/>
      <c r="H719" s="3"/>
      <c r="I719" s="3"/>
    </row>
    <row r="720" spans="6:9">
      <c r="F720" s="3"/>
      <c r="G720" s="3"/>
      <c r="H720" s="3"/>
      <c r="I720" s="3"/>
    </row>
    <row r="721" spans="6:9">
      <c r="F721" s="3"/>
      <c r="G721" s="3"/>
      <c r="H721" s="3"/>
      <c r="I721" s="3"/>
    </row>
    <row r="722" spans="6:9">
      <c r="F722" s="3"/>
      <c r="G722" s="3"/>
      <c r="H722" s="3"/>
      <c r="I722" s="3"/>
    </row>
    <row r="723" spans="6:9">
      <c r="F723" s="3"/>
      <c r="G723" s="3"/>
      <c r="H723" s="3"/>
      <c r="I723" s="3"/>
    </row>
    <row r="724" spans="6:9">
      <c r="F724" s="3"/>
      <c r="G724" s="3"/>
      <c r="H724" s="3"/>
      <c r="I724" s="3"/>
    </row>
    <row r="725" spans="6:9">
      <c r="F725" s="3"/>
      <c r="G725" s="3"/>
      <c r="H725" s="3"/>
      <c r="I725" s="3"/>
    </row>
    <row r="726" spans="6:9">
      <c r="F726" s="3"/>
      <c r="G726" s="3"/>
      <c r="H726" s="3"/>
      <c r="I726" s="3"/>
    </row>
    <row r="727" spans="6:9">
      <c r="F727" s="3"/>
      <c r="G727" s="3"/>
      <c r="H727" s="3"/>
      <c r="I727" s="3"/>
    </row>
    <row r="728" spans="6:9">
      <c r="F728" s="3"/>
      <c r="G728" s="3"/>
      <c r="H728" s="3"/>
      <c r="I728" s="3"/>
    </row>
    <row r="729" spans="6:9">
      <c r="F729" s="3"/>
      <c r="G729" s="3"/>
      <c r="H729" s="3"/>
      <c r="I729" s="3"/>
    </row>
    <row r="730" spans="6:9">
      <c r="F730" s="3"/>
      <c r="G730" s="3"/>
      <c r="H730" s="3"/>
      <c r="I730" s="3"/>
    </row>
    <row r="731" spans="6:9">
      <c r="F731" s="3"/>
      <c r="G731" s="3"/>
      <c r="H731" s="3"/>
      <c r="I731" s="3"/>
    </row>
    <row r="732" spans="6:9">
      <c r="F732" s="3"/>
      <c r="G732" s="3"/>
      <c r="H732" s="3"/>
      <c r="I732" s="3"/>
    </row>
    <row r="733" spans="6:9">
      <c r="F733" s="3"/>
      <c r="G733" s="3"/>
      <c r="H733" s="3"/>
      <c r="I733" s="3"/>
    </row>
    <row r="734" spans="6:9">
      <c r="F734" s="3"/>
      <c r="G734" s="3"/>
      <c r="H734" s="3"/>
      <c r="I734" s="3"/>
    </row>
    <row r="735" spans="6:9">
      <c r="F735" s="3"/>
      <c r="G735" s="3"/>
      <c r="H735" s="3"/>
      <c r="I735" s="3"/>
    </row>
    <row r="736" spans="6:9">
      <c r="F736" s="3"/>
      <c r="G736" s="3"/>
      <c r="H736" s="3"/>
      <c r="I736" s="3"/>
    </row>
    <row r="737" spans="6:9">
      <c r="F737" s="3"/>
      <c r="G737" s="3"/>
      <c r="H737" s="3"/>
      <c r="I737" s="3"/>
    </row>
    <row r="738" spans="6:9">
      <c r="F738" s="3"/>
      <c r="G738" s="3"/>
      <c r="H738" s="3"/>
      <c r="I738" s="3"/>
    </row>
    <row r="739" spans="6:9">
      <c r="F739" s="3"/>
      <c r="G739" s="3"/>
      <c r="H739" s="3"/>
      <c r="I739" s="3"/>
    </row>
    <row r="740" spans="6:9">
      <c r="F740" s="3"/>
      <c r="G740" s="3"/>
      <c r="H740" s="3"/>
      <c r="I740" s="3"/>
    </row>
    <row r="741" spans="6:9">
      <c r="F741" s="3"/>
      <c r="G741" s="3"/>
      <c r="H741" s="3"/>
      <c r="I741" s="3"/>
    </row>
    <row r="742" spans="6:9">
      <c r="F742" s="3"/>
      <c r="G742" s="3"/>
      <c r="H742" s="3"/>
      <c r="I742" s="3"/>
    </row>
    <row r="743" spans="6:9">
      <c r="F743" s="3"/>
      <c r="G743" s="3"/>
      <c r="H743" s="3"/>
      <c r="I743" s="3"/>
    </row>
    <row r="744" spans="6:9">
      <c r="F744" s="3"/>
      <c r="G744" s="3"/>
      <c r="H744" s="3"/>
      <c r="I744" s="3"/>
    </row>
    <row r="745" spans="6:9">
      <c r="F745" s="3"/>
      <c r="G745" s="3"/>
      <c r="H745" s="3"/>
      <c r="I745" s="3"/>
    </row>
    <row r="746" spans="6:9">
      <c r="F746" s="3"/>
      <c r="G746" s="3"/>
      <c r="H746" s="3"/>
      <c r="I746" s="3"/>
    </row>
    <row r="747" spans="6:9">
      <c r="F747" s="3"/>
      <c r="G747" s="3"/>
      <c r="H747" s="3"/>
      <c r="I747" s="3"/>
    </row>
    <row r="748" spans="6:9">
      <c r="F748" s="3"/>
      <c r="G748" s="3"/>
      <c r="H748" s="3"/>
      <c r="I748" s="3"/>
    </row>
    <row r="749" spans="6:9">
      <c r="F749" s="3"/>
      <c r="G749" s="3"/>
      <c r="H749" s="3"/>
      <c r="I749" s="3"/>
    </row>
    <row r="750" spans="6:9">
      <c r="F750" s="3"/>
      <c r="G750" s="3"/>
      <c r="H750" s="3"/>
      <c r="I750" s="3"/>
    </row>
    <row r="751" spans="6:9">
      <c r="F751" s="3"/>
      <c r="G751" s="3"/>
      <c r="H751" s="3"/>
      <c r="I751" s="3"/>
    </row>
    <row r="752" spans="6:9">
      <c r="F752" s="3"/>
      <c r="G752" s="3"/>
      <c r="H752" s="3"/>
      <c r="I752" s="3"/>
    </row>
    <row r="753" spans="6:9">
      <c r="F753" s="3"/>
      <c r="G753" s="3"/>
      <c r="H753" s="3"/>
      <c r="I753" s="3"/>
    </row>
    <row r="754" spans="6:9">
      <c r="F754" s="3"/>
      <c r="G754" s="3"/>
      <c r="H754" s="3"/>
      <c r="I754" s="3"/>
    </row>
    <row r="755" spans="6:9">
      <c r="F755" s="3"/>
      <c r="G755" s="3"/>
      <c r="H755" s="3"/>
      <c r="I755" s="3"/>
    </row>
    <row r="756" spans="6:9">
      <c r="F756" s="3"/>
      <c r="G756" s="3"/>
      <c r="H756" s="3"/>
      <c r="I756" s="3"/>
    </row>
    <row r="757" spans="6:9">
      <c r="F757" s="3"/>
      <c r="G757" s="3"/>
      <c r="H757" s="3"/>
      <c r="I757" s="3"/>
    </row>
    <row r="758" spans="6:9">
      <c r="F758" s="3"/>
      <c r="G758" s="3"/>
      <c r="H758" s="3"/>
      <c r="I758" s="3"/>
    </row>
    <row r="759" spans="6:9">
      <c r="F759" s="3"/>
      <c r="G759" s="3"/>
      <c r="H759" s="3"/>
      <c r="I759" s="3"/>
    </row>
    <row r="760" spans="6:9">
      <c r="F760" s="3"/>
      <c r="G760" s="3"/>
      <c r="H760" s="3"/>
      <c r="I760" s="3"/>
    </row>
    <row r="761" spans="6:9">
      <c r="F761" s="3"/>
      <c r="G761" s="3"/>
      <c r="H761" s="3"/>
      <c r="I761" s="3"/>
    </row>
    <row r="762" spans="6:9">
      <c r="F762" s="3"/>
      <c r="G762" s="3"/>
      <c r="H762" s="3"/>
      <c r="I762" s="3"/>
    </row>
    <row r="763" spans="6:9">
      <c r="F763" s="3"/>
      <c r="G763" s="3"/>
      <c r="H763" s="3"/>
      <c r="I763" s="3"/>
    </row>
    <row r="764" spans="6:9">
      <c r="F764" s="3"/>
      <c r="G764" s="3"/>
      <c r="H764" s="3"/>
      <c r="I764" s="3"/>
    </row>
    <row r="765" spans="6:9">
      <c r="F765" s="3"/>
      <c r="G765" s="3"/>
      <c r="H765" s="3"/>
      <c r="I765" s="3"/>
    </row>
    <row r="766" spans="6:9">
      <c r="F766" s="3"/>
      <c r="G766" s="3"/>
      <c r="H766" s="3"/>
      <c r="I766" s="3"/>
    </row>
    <row r="767" spans="6:9">
      <c r="F767" s="3"/>
      <c r="G767" s="3"/>
      <c r="H767" s="3"/>
      <c r="I767" s="3"/>
    </row>
    <row r="768" spans="6:9">
      <c r="F768" s="3"/>
      <c r="G768" s="3"/>
      <c r="H768" s="3"/>
      <c r="I768" s="3"/>
    </row>
    <row r="769" spans="6:9">
      <c r="F769" s="3"/>
      <c r="G769" s="3"/>
      <c r="H769" s="3"/>
      <c r="I769" s="3"/>
    </row>
    <row r="770" spans="6:9">
      <c r="F770" s="3"/>
      <c r="G770" s="3"/>
      <c r="H770" s="3"/>
      <c r="I770" s="3"/>
    </row>
    <row r="771" spans="6:9">
      <c r="F771" s="3"/>
      <c r="G771" s="3"/>
      <c r="H771" s="3"/>
      <c r="I771" s="3"/>
    </row>
    <row r="772" spans="6:9">
      <c r="F772" s="3"/>
      <c r="G772" s="3"/>
      <c r="H772" s="3"/>
      <c r="I772" s="3"/>
    </row>
    <row r="773" spans="6:9">
      <c r="F773" s="3"/>
      <c r="G773" s="3"/>
      <c r="H773" s="3"/>
      <c r="I773" s="3"/>
    </row>
    <row r="774" spans="6:9">
      <c r="F774" s="3"/>
      <c r="G774" s="3"/>
      <c r="H774" s="3"/>
      <c r="I774" s="3"/>
    </row>
    <row r="775" spans="6:9">
      <c r="F775" s="3"/>
      <c r="G775" s="3"/>
      <c r="H775" s="3"/>
      <c r="I775" s="3"/>
    </row>
    <row r="776" spans="6:9">
      <c r="F776" s="3"/>
      <c r="G776" s="3"/>
      <c r="H776" s="3"/>
      <c r="I776" s="3"/>
    </row>
    <row r="777" spans="6:9">
      <c r="F777" s="3"/>
      <c r="G777" s="3"/>
      <c r="H777" s="3"/>
      <c r="I777" s="3"/>
    </row>
    <row r="778" spans="6:9">
      <c r="F778" s="3"/>
      <c r="G778" s="3"/>
      <c r="H778" s="3"/>
      <c r="I778" s="3"/>
    </row>
    <row r="779" spans="6:9">
      <c r="F779" s="3"/>
      <c r="G779" s="3"/>
      <c r="H779" s="3"/>
      <c r="I779" s="3"/>
    </row>
    <row r="780" spans="6:9">
      <c r="F780" s="3"/>
      <c r="G780" s="3"/>
      <c r="H780" s="3"/>
      <c r="I780" s="3"/>
    </row>
    <row r="781" spans="6:9">
      <c r="F781" s="3"/>
      <c r="G781" s="3"/>
      <c r="H781" s="3"/>
      <c r="I781" s="3"/>
    </row>
    <row r="782" spans="6:9">
      <c r="F782" s="3"/>
      <c r="G782" s="3"/>
      <c r="H782" s="3"/>
      <c r="I782" s="3"/>
    </row>
    <row r="783" spans="6:9">
      <c r="F783" s="3"/>
      <c r="G783" s="3"/>
      <c r="H783" s="3"/>
      <c r="I783" s="3"/>
    </row>
    <row r="784" spans="6:9">
      <c r="F784" s="3"/>
      <c r="G784" s="3"/>
      <c r="H784" s="3"/>
      <c r="I784" s="3"/>
    </row>
    <row r="785" spans="6:9">
      <c r="F785" s="3"/>
      <c r="G785" s="3"/>
      <c r="H785" s="3"/>
      <c r="I785" s="3"/>
    </row>
    <row r="786" spans="6:9">
      <c r="F786" s="3"/>
      <c r="G786" s="3"/>
      <c r="H786" s="3"/>
      <c r="I786" s="3"/>
    </row>
    <row r="787" spans="6:9">
      <c r="F787" s="3"/>
      <c r="G787" s="3"/>
      <c r="H787" s="3"/>
      <c r="I787" s="3"/>
    </row>
    <row r="788" spans="6:9">
      <c r="F788" s="3"/>
      <c r="G788" s="3"/>
      <c r="H788" s="3"/>
      <c r="I788" s="3"/>
    </row>
    <row r="789" spans="6:9">
      <c r="F789" s="3"/>
      <c r="G789" s="3"/>
      <c r="H789" s="3"/>
      <c r="I789" s="3"/>
    </row>
    <row r="790" spans="6:9">
      <c r="F790" s="3"/>
      <c r="G790" s="3"/>
      <c r="H790" s="3"/>
      <c r="I790" s="3"/>
    </row>
    <row r="791" spans="6:9">
      <c r="F791" s="3"/>
      <c r="G791" s="3"/>
      <c r="H791" s="3"/>
      <c r="I791" s="3"/>
    </row>
    <row r="792" spans="6:9">
      <c r="F792" s="3"/>
      <c r="G792" s="3"/>
      <c r="H792" s="3"/>
      <c r="I792" s="3"/>
    </row>
    <row r="793" spans="6:9">
      <c r="F793" s="3"/>
      <c r="G793" s="3"/>
      <c r="H793" s="3"/>
      <c r="I793" s="3"/>
    </row>
    <row r="794" spans="6:9">
      <c r="F794" s="3"/>
      <c r="G794" s="3"/>
      <c r="H794" s="3"/>
      <c r="I794" s="3"/>
    </row>
    <row r="795" spans="6:9">
      <c r="F795" s="3"/>
      <c r="G795" s="3"/>
      <c r="H795" s="3"/>
      <c r="I795" s="3"/>
    </row>
    <row r="796" spans="6:9">
      <c r="F796" s="3"/>
      <c r="G796" s="3"/>
      <c r="H796" s="3"/>
      <c r="I796" s="3"/>
    </row>
    <row r="797" spans="6:9">
      <c r="F797" s="3"/>
      <c r="G797" s="3"/>
      <c r="H797" s="3"/>
      <c r="I797" s="3"/>
    </row>
    <row r="798" spans="6:9">
      <c r="F798" s="3"/>
      <c r="G798" s="3"/>
      <c r="H798" s="3"/>
      <c r="I798" s="3"/>
    </row>
    <row r="799" spans="6:9">
      <c r="F799" s="3"/>
      <c r="G799" s="3"/>
      <c r="H799" s="3"/>
      <c r="I799" s="3"/>
    </row>
    <row r="800" spans="6:9">
      <c r="F800" s="3"/>
      <c r="G800" s="3"/>
      <c r="H800" s="3"/>
      <c r="I800" s="3"/>
    </row>
    <row r="801" spans="6:9">
      <c r="F801" s="3"/>
      <c r="G801" s="3"/>
      <c r="H801" s="3"/>
      <c r="I801" s="3"/>
    </row>
    <row r="802" spans="6:9">
      <c r="F802" s="3"/>
      <c r="G802" s="3"/>
      <c r="H802" s="3"/>
      <c r="I802" s="3"/>
    </row>
    <row r="803" spans="6:9">
      <c r="F803" s="3"/>
      <c r="G803" s="3"/>
      <c r="H803" s="3"/>
      <c r="I803" s="3"/>
    </row>
    <row r="804" spans="6:9">
      <c r="F804" s="3"/>
      <c r="G804" s="3"/>
      <c r="H804" s="3"/>
      <c r="I804" s="3"/>
    </row>
    <row r="805" spans="6:9">
      <c r="F805" s="3"/>
      <c r="G805" s="3"/>
      <c r="H805" s="3"/>
      <c r="I805" s="3"/>
    </row>
    <row r="806" spans="6:9">
      <c r="F806" s="3"/>
      <c r="G806" s="3"/>
      <c r="H806" s="3"/>
      <c r="I806" s="3"/>
    </row>
    <row r="807" spans="6:9">
      <c r="F807" s="3"/>
      <c r="G807" s="3"/>
      <c r="H807" s="3"/>
      <c r="I807" s="3"/>
    </row>
    <row r="808" spans="6:9">
      <c r="F808" s="3"/>
      <c r="G808" s="3"/>
      <c r="H808" s="3"/>
      <c r="I808" s="3"/>
    </row>
    <row r="809" spans="6:9">
      <c r="F809" s="3"/>
      <c r="G809" s="3"/>
      <c r="H809" s="3"/>
      <c r="I809" s="3"/>
    </row>
    <row r="810" spans="6:9">
      <c r="F810" s="3"/>
      <c r="G810" s="3"/>
      <c r="H810" s="3"/>
      <c r="I810" s="3"/>
    </row>
    <row r="811" spans="6:9">
      <c r="F811" s="3"/>
      <c r="G811" s="3"/>
      <c r="H811" s="3"/>
      <c r="I811" s="3"/>
    </row>
    <row r="812" spans="6:9">
      <c r="F812" s="3"/>
      <c r="G812" s="3"/>
      <c r="H812" s="3"/>
      <c r="I812" s="3"/>
    </row>
    <row r="813" spans="6:9">
      <c r="F813" s="3"/>
      <c r="G813" s="3"/>
      <c r="H813" s="3"/>
      <c r="I813" s="3"/>
    </row>
    <row r="814" spans="6:9">
      <c r="F814" s="3"/>
      <c r="G814" s="3"/>
      <c r="H814" s="3"/>
      <c r="I814" s="3"/>
    </row>
    <row r="815" spans="6:9">
      <c r="F815" s="3"/>
      <c r="G815" s="3"/>
      <c r="H815" s="3"/>
      <c r="I815" s="3"/>
    </row>
    <row r="816" spans="6:9">
      <c r="F816" s="3"/>
      <c r="G816" s="3"/>
      <c r="H816" s="3"/>
      <c r="I816" s="3"/>
    </row>
    <row r="817" spans="6:9">
      <c r="F817" s="3"/>
      <c r="G817" s="3"/>
      <c r="H817" s="3"/>
      <c r="I817" s="3"/>
    </row>
    <row r="818" spans="6:9">
      <c r="F818" s="3"/>
      <c r="G818" s="3"/>
      <c r="H818" s="3"/>
      <c r="I818" s="3"/>
    </row>
    <row r="819" spans="6:9">
      <c r="F819" s="3"/>
      <c r="G819" s="3"/>
      <c r="H819" s="3"/>
      <c r="I819" s="3"/>
    </row>
    <row r="820" spans="6:9">
      <c r="F820" s="3"/>
      <c r="G820" s="3"/>
      <c r="H820" s="3"/>
      <c r="I820" s="3"/>
    </row>
    <row r="821" spans="6:9">
      <c r="F821" s="3"/>
      <c r="G821" s="3"/>
      <c r="H821" s="3"/>
      <c r="I821" s="3"/>
    </row>
    <row r="822" spans="6:9">
      <c r="F822" s="3"/>
      <c r="G822" s="3"/>
      <c r="H822" s="3"/>
      <c r="I822" s="3"/>
    </row>
    <row r="823" spans="6:9">
      <c r="F823" s="3"/>
      <c r="G823" s="3"/>
      <c r="H823" s="3"/>
      <c r="I823" s="3"/>
    </row>
    <row r="824" spans="6:9">
      <c r="F824" s="3"/>
      <c r="G824" s="3"/>
      <c r="H824" s="3"/>
      <c r="I824" s="3"/>
    </row>
    <row r="825" spans="6:9">
      <c r="F825" s="3"/>
      <c r="G825" s="3"/>
      <c r="H825" s="3"/>
      <c r="I825" s="3"/>
    </row>
    <row r="826" spans="6:9">
      <c r="F826" s="3"/>
      <c r="G826" s="3"/>
      <c r="H826" s="3"/>
      <c r="I826" s="3"/>
    </row>
    <row r="827" spans="6:9">
      <c r="F827" s="3"/>
      <c r="G827" s="3"/>
      <c r="H827" s="3"/>
      <c r="I827" s="3"/>
    </row>
    <row r="828" spans="6:9">
      <c r="F828" s="3"/>
      <c r="G828" s="3"/>
      <c r="H828" s="3"/>
      <c r="I828" s="3"/>
    </row>
    <row r="829" spans="6:9">
      <c r="F829" s="3"/>
      <c r="G829" s="3"/>
      <c r="H829" s="3"/>
      <c r="I829" s="3"/>
    </row>
    <row r="830" spans="6:9">
      <c r="F830" s="3"/>
      <c r="G830" s="3"/>
      <c r="H830" s="3"/>
      <c r="I830" s="3"/>
    </row>
    <row r="831" spans="6:9">
      <c r="F831" s="3"/>
      <c r="G831" s="3"/>
      <c r="H831" s="3"/>
      <c r="I831" s="3"/>
    </row>
    <row r="832" spans="6:9">
      <c r="F832" s="3"/>
      <c r="G832" s="3"/>
      <c r="H832" s="3"/>
      <c r="I832" s="3"/>
    </row>
    <row r="833" spans="6:9">
      <c r="F833" s="3"/>
      <c r="G833" s="3"/>
      <c r="H833" s="3"/>
      <c r="I833" s="3"/>
    </row>
    <row r="834" spans="6:9">
      <c r="F834" s="3"/>
      <c r="G834" s="3"/>
      <c r="H834" s="3"/>
      <c r="I834" s="3"/>
    </row>
    <row r="835" spans="6:9">
      <c r="F835" s="3"/>
      <c r="G835" s="3"/>
      <c r="H835" s="3"/>
      <c r="I835" s="3"/>
    </row>
    <row r="836" spans="6:9">
      <c r="F836" s="3"/>
      <c r="G836" s="3"/>
      <c r="H836" s="3"/>
      <c r="I836" s="3"/>
    </row>
    <row r="837" spans="6:9">
      <c r="F837" s="3"/>
      <c r="G837" s="3"/>
      <c r="H837" s="3"/>
      <c r="I837" s="3"/>
    </row>
    <row r="838" spans="6:9">
      <c r="F838" s="3"/>
      <c r="G838" s="3"/>
      <c r="H838" s="3"/>
      <c r="I838" s="3"/>
    </row>
    <row r="839" spans="6:9">
      <c r="F839" s="3"/>
      <c r="G839" s="3"/>
      <c r="H839" s="3"/>
      <c r="I839" s="3"/>
    </row>
    <row r="840" spans="6:9">
      <c r="F840" s="3"/>
      <c r="G840" s="3"/>
      <c r="H840" s="3"/>
      <c r="I840" s="3"/>
    </row>
    <row r="841" spans="6:9">
      <c r="F841" s="3"/>
      <c r="G841" s="3"/>
      <c r="H841" s="3"/>
      <c r="I841" s="3"/>
    </row>
    <row r="842" spans="6:9">
      <c r="F842" s="3"/>
      <c r="G842" s="3"/>
      <c r="H842" s="3"/>
      <c r="I842" s="3"/>
    </row>
    <row r="843" spans="6:9">
      <c r="F843" s="3"/>
      <c r="G843" s="3"/>
      <c r="H843" s="3"/>
      <c r="I843" s="3"/>
    </row>
    <row r="844" spans="6:9">
      <c r="F844" s="3"/>
      <c r="G844" s="3"/>
      <c r="H844" s="3"/>
      <c r="I844" s="3"/>
    </row>
    <row r="845" spans="6:9">
      <c r="F845" s="3"/>
      <c r="G845" s="3"/>
      <c r="H845" s="3"/>
      <c r="I845" s="3"/>
    </row>
    <row r="846" spans="6:9">
      <c r="F846" s="3"/>
      <c r="G846" s="3"/>
      <c r="H846" s="3"/>
      <c r="I846" s="3"/>
    </row>
    <row r="847" spans="6:9">
      <c r="F847" s="3"/>
      <c r="G847" s="3"/>
      <c r="H847" s="3"/>
      <c r="I847" s="3"/>
    </row>
    <row r="848" spans="6:9">
      <c r="F848" s="3"/>
      <c r="G848" s="3"/>
      <c r="H848" s="3"/>
      <c r="I848" s="3"/>
    </row>
    <row r="849" spans="6:9">
      <c r="F849" s="3"/>
      <c r="G849" s="3"/>
      <c r="H849" s="3"/>
      <c r="I849" s="3"/>
    </row>
    <row r="850" spans="6:9">
      <c r="F850" s="3"/>
      <c r="G850" s="3"/>
      <c r="H850" s="3"/>
      <c r="I850" s="3"/>
    </row>
    <row r="851" spans="6:9">
      <c r="F851" s="3"/>
      <c r="G851" s="3"/>
      <c r="H851" s="3"/>
      <c r="I851" s="3"/>
    </row>
    <row r="852" spans="6:9">
      <c r="F852" s="3"/>
      <c r="G852" s="3"/>
      <c r="H852" s="3"/>
      <c r="I852" s="3"/>
    </row>
    <row r="853" spans="6:9">
      <c r="F853" s="3"/>
      <c r="G853" s="3"/>
      <c r="H853" s="3"/>
      <c r="I853" s="3"/>
    </row>
    <row r="854" spans="6:9">
      <c r="F854" s="3"/>
      <c r="G854" s="3"/>
      <c r="H854" s="3"/>
      <c r="I854" s="3"/>
    </row>
    <row r="855" spans="6:9">
      <c r="F855" s="3"/>
      <c r="G855" s="3"/>
      <c r="H855" s="3"/>
      <c r="I855" s="3"/>
    </row>
    <row r="856" spans="6:9">
      <c r="F856" s="3"/>
      <c r="G856" s="3"/>
      <c r="H856" s="3"/>
      <c r="I856" s="3"/>
    </row>
    <row r="857" spans="6:9">
      <c r="F857" s="3"/>
      <c r="G857" s="3"/>
      <c r="H857" s="3"/>
      <c r="I857" s="3"/>
    </row>
    <row r="858" spans="6:9">
      <c r="F858" s="3"/>
      <c r="G858" s="3"/>
      <c r="H858" s="3"/>
      <c r="I858" s="3"/>
    </row>
    <row r="859" spans="6:9">
      <c r="F859" s="3"/>
      <c r="G859" s="3"/>
      <c r="H859" s="3"/>
      <c r="I859" s="3"/>
    </row>
    <row r="860" spans="6:9">
      <c r="F860" s="3"/>
      <c r="G860" s="3"/>
      <c r="H860" s="3"/>
      <c r="I860" s="3"/>
    </row>
    <row r="861" spans="6:9">
      <c r="F861" s="3"/>
      <c r="G861" s="3"/>
      <c r="H861" s="3"/>
      <c r="I861" s="3"/>
    </row>
    <row r="862" spans="6:9">
      <c r="F862" s="3"/>
      <c r="G862" s="3"/>
      <c r="H862" s="3"/>
      <c r="I862" s="3"/>
    </row>
  </sheetData>
  <sheetProtection sheet="1" objects="1" scenarios="1"/>
  <mergeCells count="1">
    <mergeCell ref="B6:J6"/>
  </mergeCells>
  <phoneticPr fontId="5" type="noConversion"/>
  <dataValidations count="1">
    <dataValidation allowBlank="1" showInputMessage="1" showErrorMessage="1" sqref="D1:J9 C5:C9 A1:A1048576 B1:B9 B110:J1048576 B11:B12 K1:XFD27 K30:XFD1048576 K28:AF29 AH28:XFD29 B15:B1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>
      <selection activeCell="B13" sqref="B13:B16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85546875" style="2" bestFit="1" customWidth="1"/>
    <col min="4" max="4" width="4.5703125" style="1" bestFit="1" customWidth="1"/>
    <col min="5" max="5" width="9" style="1" bestFit="1" customWidth="1"/>
    <col min="6" max="6" width="6.28515625" style="1" bestFit="1" customWidth="1"/>
    <col min="7" max="7" width="5.28515625" style="1" bestFit="1" customWidth="1"/>
    <col min="8" max="8" width="8.140625" style="1" bestFit="1" customWidth="1"/>
    <col min="9" max="9" width="8" style="1" bestFit="1" customWidth="1"/>
    <col min="10" max="10" width="10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6" t="s">
        <v>182</v>
      </c>
      <c r="C1" s="76" t="s" vm="1">
        <v>250</v>
      </c>
    </row>
    <row r="2" spans="2:60">
      <c r="B2" s="56" t="s">
        <v>181</v>
      </c>
      <c r="C2" s="76" t="s">
        <v>251</v>
      </c>
    </row>
    <row r="3" spans="2:60">
      <c r="B3" s="56" t="s">
        <v>183</v>
      </c>
      <c r="C3" s="76" t="s">
        <v>252</v>
      </c>
    </row>
    <row r="4" spans="2:60">
      <c r="B4" s="56" t="s">
        <v>184</v>
      </c>
      <c r="C4" s="76">
        <v>8602</v>
      </c>
    </row>
    <row r="6" spans="2:60" ht="26.25" customHeight="1">
      <c r="B6" s="184" t="s">
        <v>217</v>
      </c>
      <c r="C6" s="185"/>
      <c r="D6" s="185"/>
      <c r="E6" s="185"/>
      <c r="F6" s="185"/>
      <c r="G6" s="185"/>
      <c r="H6" s="185"/>
      <c r="I6" s="185"/>
      <c r="J6" s="185"/>
      <c r="K6" s="186"/>
    </row>
    <row r="7" spans="2:60" s="3" customFormat="1" ht="66">
      <c r="B7" s="59" t="s">
        <v>119</v>
      </c>
      <c r="C7" s="59" t="s">
        <v>120</v>
      </c>
      <c r="D7" s="59" t="s">
        <v>15</v>
      </c>
      <c r="E7" s="59" t="s">
        <v>16</v>
      </c>
      <c r="F7" s="59" t="s">
        <v>57</v>
      </c>
      <c r="G7" s="59" t="s">
        <v>104</v>
      </c>
      <c r="H7" s="59" t="s">
        <v>54</v>
      </c>
      <c r="I7" s="59" t="s">
        <v>113</v>
      </c>
      <c r="J7" s="59" t="s">
        <v>185</v>
      </c>
      <c r="K7" s="59" t="s">
        <v>186</v>
      </c>
    </row>
    <row r="8" spans="2:60" s="3" customFormat="1" ht="21.75" customHeight="1">
      <c r="B8" s="15"/>
      <c r="C8" s="69"/>
      <c r="D8" s="16"/>
      <c r="E8" s="16"/>
      <c r="F8" s="16" t="s">
        <v>20</v>
      </c>
      <c r="G8" s="16"/>
      <c r="H8" s="16" t="s">
        <v>20</v>
      </c>
      <c r="I8" s="16" t="s">
        <v>239</v>
      </c>
      <c r="J8" s="32" t="s">
        <v>20</v>
      </c>
      <c r="K8" s="17" t="s">
        <v>20</v>
      </c>
    </row>
    <row r="9" spans="2:60" s="4" customFormat="1" ht="18" customHeight="1">
      <c r="B9" s="18"/>
      <c r="C9" s="19" t="s">
        <v>1</v>
      </c>
      <c r="D9" s="19" t="s">
        <v>2</v>
      </c>
      <c r="E9" s="19" t="s">
        <v>3</v>
      </c>
      <c r="F9" s="19" t="s">
        <v>4</v>
      </c>
      <c r="G9" s="19" t="s">
        <v>5</v>
      </c>
      <c r="H9" s="19" t="s">
        <v>6</v>
      </c>
      <c r="I9" s="20" t="s">
        <v>7</v>
      </c>
      <c r="J9" s="20" t="s">
        <v>8</v>
      </c>
      <c r="K9" s="20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77"/>
      <c r="C10" s="77"/>
      <c r="D10" s="77"/>
      <c r="E10" s="77"/>
      <c r="F10" s="77"/>
      <c r="G10" s="77"/>
      <c r="H10" s="77"/>
      <c r="I10" s="77"/>
      <c r="J10" s="77"/>
      <c r="K10" s="77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105"/>
      <c r="C11" s="77"/>
      <c r="D11" s="77"/>
      <c r="E11" s="77"/>
      <c r="F11" s="77"/>
      <c r="G11" s="77"/>
      <c r="H11" s="77"/>
      <c r="I11" s="77"/>
      <c r="J11" s="77"/>
      <c r="K11" s="77"/>
    </row>
    <row r="12" spans="2:60">
      <c r="B12" s="105"/>
      <c r="C12" s="77"/>
      <c r="D12" s="77"/>
      <c r="E12" s="77"/>
      <c r="F12" s="77"/>
      <c r="G12" s="77"/>
      <c r="H12" s="77"/>
      <c r="I12" s="77"/>
      <c r="J12" s="77"/>
      <c r="K12" s="77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91" t="s">
        <v>249</v>
      </c>
      <c r="C13" s="77"/>
      <c r="D13" s="77"/>
      <c r="E13" s="77"/>
      <c r="F13" s="77"/>
      <c r="G13" s="77"/>
      <c r="H13" s="77"/>
      <c r="I13" s="77"/>
      <c r="J13" s="77"/>
      <c r="K13" s="77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91" t="s">
        <v>115</v>
      </c>
      <c r="C14" s="77"/>
      <c r="D14" s="77"/>
      <c r="E14" s="77"/>
      <c r="F14" s="77"/>
      <c r="G14" s="77"/>
      <c r="H14" s="77"/>
      <c r="I14" s="77"/>
      <c r="J14" s="77"/>
      <c r="K14" s="77"/>
    </row>
    <row r="15" spans="2:60">
      <c r="B15" s="91" t="s">
        <v>234</v>
      </c>
      <c r="C15" s="77"/>
      <c r="D15" s="77"/>
      <c r="E15" s="77"/>
      <c r="F15" s="77"/>
      <c r="G15" s="77"/>
      <c r="H15" s="77"/>
      <c r="I15" s="77"/>
      <c r="J15" s="77"/>
      <c r="K15" s="77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91" t="s">
        <v>244</v>
      </c>
      <c r="C16" s="77"/>
      <c r="D16" s="77"/>
      <c r="E16" s="77"/>
      <c r="F16" s="77"/>
      <c r="G16" s="77"/>
      <c r="H16" s="77"/>
      <c r="I16" s="77"/>
      <c r="J16" s="77"/>
      <c r="K16" s="77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77"/>
      <c r="C17" s="77"/>
      <c r="D17" s="77"/>
      <c r="E17" s="77"/>
      <c r="F17" s="77"/>
      <c r="G17" s="77"/>
      <c r="H17" s="77"/>
      <c r="I17" s="77"/>
      <c r="J17" s="77"/>
      <c r="K17" s="77"/>
    </row>
    <row r="18" spans="2:11">
      <c r="B18" s="77"/>
      <c r="C18" s="77"/>
      <c r="D18" s="77"/>
      <c r="E18" s="77"/>
      <c r="F18" s="77"/>
      <c r="G18" s="77"/>
      <c r="H18" s="77"/>
      <c r="I18" s="77"/>
      <c r="J18" s="77"/>
      <c r="K18" s="77"/>
    </row>
    <row r="19" spans="2:11">
      <c r="B19" s="77"/>
      <c r="C19" s="77"/>
      <c r="D19" s="77"/>
      <c r="E19" s="77"/>
      <c r="F19" s="77"/>
      <c r="G19" s="77"/>
      <c r="H19" s="77"/>
      <c r="I19" s="77"/>
      <c r="J19" s="77"/>
      <c r="K19" s="77"/>
    </row>
    <row r="20" spans="2:11">
      <c r="B20" s="77"/>
      <c r="C20" s="77"/>
      <c r="D20" s="77"/>
      <c r="E20" s="77"/>
      <c r="F20" s="77"/>
      <c r="G20" s="77"/>
      <c r="H20" s="77"/>
      <c r="I20" s="77"/>
      <c r="J20" s="77"/>
      <c r="K20" s="77"/>
    </row>
    <row r="21" spans="2:11">
      <c r="B21" s="77"/>
      <c r="C21" s="77"/>
      <c r="D21" s="77"/>
      <c r="E21" s="77"/>
      <c r="F21" s="77"/>
      <c r="G21" s="77"/>
      <c r="H21" s="77"/>
      <c r="I21" s="77"/>
      <c r="J21" s="77"/>
      <c r="K21" s="77"/>
    </row>
    <row r="22" spans="2:11">
      <c r="B22" s="77"/>
      <c r="C22" s="77"/>
      <c r="D22" s="77"/>
      <c r="E22" s="77"/>
      <c r="F22" s="77"/>
      <c r="G22" s="77"/>
      <c r="H22" s="77"/>
      <c r="I22" s="77"/>
      <c r="J22" s="77"/>
      <c r="K22" s="77"/>
    </row>
    <row r="23" spans="2:11">
      <c r="B23" s="77"/>
      <c r="C23" s="77"/>
      <c r="D23" s="77"/>
      <c r="E23" s="77"/>
      <c r="F23" s="77"/>
      <c r="G23" s="77"/>
      <c r="H23" s="77"/>
      <c r="I23" s="77"/>
      <c r="J23" s="77"/>
      <c r="K23" s="77"/>
    </row>
    <row r="24" spans="2:11">
      <c r="B24" s="77"/>
      <c r="C24" s="77"/>
      <c r="D24" s="77"/>
      <c r="E24" s="77"/>
      <c r="F24" s="77"/>
      <c r="G24" s="77"/>
      <c r="H24" s="77"/>
      <c r="I24" s="77"/>
      <c r="J24" s="77"/>
      <c r="K24" s="77"/>
    </row>
    <row r="25" spans="2:11">
      <c r="B25" s="77"/>
      <c r="C25" s="77"/>
      <c r="D25" s="77"/>
      <c r="E25" s="77"/>
      <c r="F25" s="77"/>
      <c r="G25" s="77"/>
      <c r="H25" s="77"/>
      <c r="I25" s="77"/>
      <c r="J25" s="77"/>
      <c r="K25" s="77"/>
    </row>
    <row r="26" spans="2:11">
      <c r="B26" s="77"/>
      <c r="C26" s="77"/>
      <c r="D26" s="77"/>
      <c r="E26" s="77"/>
      <c r="F26" s="77"/>
      <c r="G26" s="77"/>
      <c r="H26" s="77"/>
      <c r="I26" s="77"/>
      <c r="J26" s="77"/>
      <c r="K26" s="77"/>
    </row>
    <row r="27" spans="2:11">
      <c r="B27" s="77"/>
      <c r="C27" s="77"/>
      <c r="D27" s="77"/>
      <c r="E27" s="77"/>
      <c r="F27" s="77"/>
      <c r="G27" s="77"/>
      <c r="H27" s="77"/>
      <c r="I27" s="77"/>
      <c r="J27" s="77"/>
      <c r="K27" s="77"/>
    </row>
    <row r="28" spans="2:11">
      <c r="B28" s="77"/>
      <c r="C28" s="77"/>
      <c r="D28" s="77"/>
      <c r="E28" s="77"/>
      <c r="F28" s="77"/>
      <c r="G28" s="77"/>
      <c r="H28" s="77"/>
      <c r="I28" s="77"/>
      <c r="J28" s="77"/>
      <c r="K28" s="77"/>
    </row>
    <row r="29" spans="2:11">
      <c r="B29" s="77"/>
      <c r="C29" s="77"/>
      <c r="D29" s="77"/>
      <c r="E29" s="77"/>
      <c r="F29" s="77"/>
      <c r="G29" s="77"/>
      <c r="H29" s="77"/>
      <c r="I29" s="77"/>
      <c r="J29" s="77"/>
      <c r="K29" s="77"/>
    </row>
    <row r="30" spans="2:11">
      <c r="B30" s="77"/>
      <c r="C30" s="77"/>
      <c r="D30" s="77"/>
      <c r="E30" s="77"/>
      <c r="F30" s="77"/>
      <c r="G30" s="77"/>
      <c r="H30" s="77"/>
      <c r="I30" s="77"/>
      <c r="J30" s="77"/>
      <c r="K30" s="77"/>
    </row>
    <row r="31" spans="2:11">
      <c r="B31" s="77"/>
      <c r="C31" s="77"/>
      <c r="D31" s="77"/>
      <c r="E31" s="77"/>
      <c r="F31" s="77"/>
      <c r="G31" s="77"/>
      <c r="H31" s="77"/>
      <c r="I31" s="77"/>
      <c r="J31" s="77"/>
      <c r="K31" s="77"/>
    </row>
    <row r="32" spans="2:11">
      <c r="B32" s="77"/>
      <c r="C32" s="77"/>
      <c r="D32" s="77"/>
      <c r="E32" s="77"/>
      <c r="F32" s="77"/>
      <c r="G32" s="77"/>
      <c r="H32" s="77"/>
      <c r="I32" s="77"/>
      <c r="J32" s="77"/>
      <c r="K32" s="77"/>
    </row>
    <row r="33" spans="2:11">
      <c r="B33" s="77"/>
      <c r="C33" s="77"/>
      <c r="D33" s="77"/>
      <c r="E33" s="77"/>
      <c r="F33" s="77"/>
      <c r="G33" s="77"/>
      <c r="H33" s="77"/>
      <c r="I33" s="77"/>
      <c r="J33" s="77"/>
      <c r="K33" s="77"/>
    </row>
    <row r="34" spans="2:11">
      <c r="B34" s="77"/>
      <c r="C34" s="77"/>
      <c r="D34" s="77"/>
      <c r="E34" s="77"/>
      <c r="F34" s="77"/>
      <c r="G34" s="77"/>
      <c r="H34" s="77"/>
      <c r="I34" s="77"/>
      <c r="J34" s="77"/>
      <c r="K34" s="77"/>
    </row>
    <row r="35" spans="2:11">
      <c r="B35" s="77"/>
      <c r="C35" s="77"/>
      <c r="D35" s="77"/>
      <c r="E35" s="77"/>
      <c r="F35" s="77"/>
      <c r="G35" s="77"/>
      <c r="H35" s="77"/>
      <c r="I35" s="77"/>
      <c r="J35" s="77"/>
      <c r="K35" s="77"/>
    </row>
    <row r="36" spans="2:11">
      <c r="B36" s="77"/>
      <c r="C36" s="77"/>
      <c r="D36" s="77"/>
      <c r="E36" s="77"/>
      <c r="F36" s="77"/>
      <c r="G36" s="77"/>
      <c r="H36" s="77"/>
      <c r="I36" s="77"/>
      <c r="J36" s="77"/>
      <c r="K36" s="77"/>
    </row>
    <row r="37" spans="2:11">
      <c r="B37" s="77"/>
      <c r="C37" s="77"/>
      <c r="D37" s="77"/>
      <c r="E37" s="77"/>
      <c r="F37" s="77"/>
      <c r="G37" s="77"/>
      <c r="H37" s="77"/>
      <c r="I37" s="77"/>
      <c r="J37" s="77"/>
      <c r="K37" s="77"/>
    </row>
    <row r="38" spans="2:11">
      <c r="B38" s="77"/>
      <c r="C38" s="77"/>
      <c r="D38" s="77"/>
      <c r="E38" s="77"/>
      <c r="F38" s="77"/>
      <c r="G38" s="77"/>
      <c r="H38" s="77"/>
      <c r="I38" s="77"/>
      <c r="J38" s="77"/>
      <c r="K38" s="77"/>
    </row>
    <row r="39" spans="2:11">
      <c r="B39" s="77"/>
      <c r="C39" s="77"/>
      <c r="D39" s="77"/>
      <c r="E39" s="77"/>
      <c r="F39" s="77"/>
      <c r="G39" s="77"/>
      <c r="H39" s="77"/>
      <c r="I39" s="77"/>
      <c r="J39" s="77"/>
      <c r="K39" s="77"/>
    </row>
    <row r="40" spans="2:11">
      <c r="B40" s="77"/>
      <c r="C40" s="77"/>
      <c r="D40" s="77"/>
      <c r="E40" s="77"/>
      <c r="F40" s="77"/>
      <c r="G40" s="77"/>
      <c r="H40" s="77"/>
      <c r="I40" s="77"/>
      <c r="J40" s="77"/>
      <c r="K40" s="77"/>
    </row>
    <row r="41" spans="2:11">
      <c r="B41" s="77"/>
      <c r="C41" s="77"/>
      <c r="D41" s="77"/>
      <c r="E41" s="77"/>
      <c r="F41" s="77"/>
      <c r="G41" s="77"/>
      <c r="H41" s="77"/>
      <c r="I41" s="77"/>
      <c r="J41" s="77"/>
      <c r="K41" s="77"/>
    </row>
    <row r="42" spans="2:11">
      <c r="B42" s="77"/>
      <c r="C42" s="77"/>
      <c r="D42" s="77"/>
      <c r="E42" s="77"/>
      <c r="F42" s="77"/>
      <c r="G42" s="77"/>
      <c r="H42" s="77"/>
      <c r="I42" s="77"/>
      <c r="J42" s="77"/>
      <c r="K42" s="77"/>
    </row>
    <row r="43" spans="2:11">
      <c r="B43" s="77"/>
      <c r="C43" s="77"/>
      <c r="D43" s="77"/>
      <c r="E43" s="77"/>
      <c r="F43" s="77"/>
      <c r="G43" s="77"/>
      <c r="H43" s="77"/>
      <c r="I43" s="77"/>
      <c r="J43" s="77"/>
      <c r="K43" s="77"/>
    </row>
    <row r="44" spans="2:11">
      <c r="B44" s="77"/>
      <c r="C44" s="77"/>
      <c r="D44" s="77"/>
      <c r="E44" s="77"/>
      <c r="F44" s="77"/>
      <c r="G44" s="77"/>
      <c r="H44" s="77"/>
      <c r="I44" s="77"/>
      <c r="J44" s="77"/>
      <c r="K44" s="77"/>
    </row>
    <row r="45" spans="2:11">
      <c r="B45" s="77"/>
      <c r="C45" s="77"/>
      <c r="D45" s="77"/>
      <c r="E45" s="77"/>
      <c r="F45" s="77"/>
      <c r="G45" s="77"/>
      <c r="H45" s="77"/>
      <c r="I45" s="77"/>
      <c r="J45" s="77"/>
      <c r="K45" s="77"/>
    </row>
    <row r="46" spans="2:11">
      <c r="B46" s="77"/>
      <c r="C46" s="77"/>
      <c r="D46" s="77"/>
      <c r="E46" s="77"/>
      <c r="F46" s="77"/>
      <c r="G46" s="77"/>
      <c r="H46" s="77"/>
      <c r="I46" s="77"/>
      <c r="J46" s="77"/>
      <c r="K46" s="77"/>
    </row>
    <row r="47" spans="2:11">
      <c r="B47" s="77"/>
      <c r="C47" s="77"/>
      <c r="D47" s="77"/>
      <c r="E47" s="77"/>
      <c r="F47" s="77"/>
      <c r="G47" s="77"/>
      <c r="H47" s="77"/>
      <c r="I47" s="77"/>
      <c r="J47" s="77"/>
      <c r="K47" s="77"/>
    </row>
    <row r="48" spans="2:11">
      <c r="B48" s="77"/>
      <c r="C48" s="77"/>
      <c r="D48" s="77"/>
      <c r="E48" s="77"/>
      <c r="F48" s="77"/>
      <c r="G48" s="77"/>
      <c r="H48" s="77"/>
      <c r="I48" s="77"/>
      <c r="J48" s="77"/>
      <c r="K48" s="77"/>
    </row>
    <row r="49" spans="2:11">
      <c r="B49" s="77"/>
      <c r="C49" s="77"/>
      <c r="D49" s="77"/>
      <c r="E49" s="77"/>
      <c r="F49" s="77"/>
      <c r="G49" s="77"/>
      <c r="H49" s="77"/>
      <c r="I49" s="77"/>
      <c r="J49" s="77"/>
      <c r="K49" s="77"/>
    </row>
    <row r="50" spans="2:11">
      <c r="B50" s="77"/>
      <c r="C50" s="77"/>
      <c r="D50" s="77"/>
      <c r="E50" s="77"/>
      <c r="F50" s="77"/>
      <c r="G50" s="77"/>
      <c r="H50" s="77"/>
      <c r="I50" s="77"/>
      <c r="J50" s="77"/>
      <c r="K50" s="77"/>
    </row>
    <row r="51" spans="2:11">
      <c r="B51" s="77"/>
      <c r="C51" s="77"/>
      <c r="D51" s="77"/>
      <c r="E51" s="77"/>
      <c r="F51" s="77"/>
      <c r="G51" s="77"/>
      <c r="H51" s="77"/>
      <c r="I51" s="77"/>
      <c r="J51" s="77"/>
      <c r="K51" s="77"/>
    </row>
    <row r="52" spans="2:11">
      <c r="B52" s="77"/>
      <c r="C52" s="77"/>
      <c r="D52" s="77"/>
      <c r="E52" s="77"/>
      <c r="F52" s="77"/>
      <c r="G52" s="77"/>
      <c r="H52" s="77"/>
      <c r="I52" s="77"/>
      <c r="J52" s="77"/>
      <c r="K52" s="77"/>
    </row>
    <row r="53" spans="2:11">
      <c r="B53" s="77"/>
      <c r="C53" s="77"/>
      <c r="D53" s="77"/>
      <c r="E53" s="77"/>
      <c r="F53" s="77"/>
      <c r="G53" s="77"/>
      <c r="H53" s="77"/>
      <c r="I53" s="77"/>
      <c r="J53" s="77"/>
      <c r="K53" s="77"/>
    </row>
    <row r="54" spans="2:11">
      <c r="B54" s="77"/>
      <c r="C54" s="77"/>
      <c r="D54" s="77"/>
      <c r="E54" s="77"/>
      <c r="F54" s="77"/>
      <c r="G54" s="77"/>
      <c r="H54" s="77"/>
      <c r="I54" s="77"/>
      <c r="J54" s="77"/>
      <c r="K54" s="77"/>
    </row>
    <row r="55" spans="2:11">
      <c r="B55" s="77"/>
      <c r="C55" s="77"/>
      <c r="D55" s="77"/>
      <c r="E55" s="77"/>
      <c r="F55" s="77"/>
      <c r="G55" s="77"/>
      <c r="H55" s="77"/>
      <c r="I55" s="77"/>
      <c r="J55" s="77"/>
      <c r="K55" s="77"/>
    </row>
    <row r="56" spans="2:11">
      <c r="B56" s="77"/>
      <c r="C56" s="77"/>
      <c r="D56" s="77"/>
      <c r="E56" s="77"/>
      <c r="F56" s="77"/>
      <c r="G56" s="77"/>
      <c r="H56" s="77"/>
      <c r="I56" s="77"/>
      <c r="J56" s="77"/>
      <c r="K56" s="77"/>
    </row>
    <row r="57" spans="2:11">
      <c r="B57" s="77"/>
      <c r="C57" s="77"/>
      <c r="D57" s="77"/>
      <c r="E57" s="77"/>
      <c r="F57" s="77"/>
      <c r="G57" s="77"/>
      <c r="H57" s="77"/>
      <c r="I57" s="77"/>
      <c r="J57" s="77"/>
      <c r="K57" s="77"/>
    </row>
    <row r="58" spans="2:11">
      <c r="B58" s="77"/>
      <c r="C58" s="77"/>
      <c r="D58" s="77"/>
      <c r="E58" s="77"/>
      <c r="F58" s="77"/>
      <c r="G58" s="77"/>
      <c r="H58" s="77"/>
      <c r="I58" s="77"/>
      <c r="J58" s="77"/>
      <c r="K58" s="77"/>
    </row>
    <row r="59" spans="2:11">
      <c r="B59" s="77"/>
      <c r="C59" s="77"/>
      <c r="D59" s="77"/>
      <c r="E59" s="77"/>
      <c r="F59" s="77"/>
      <c r="G59" s="77"/>
      <c r="H59" s="77"/>
      <c r="I59" s="77"/>
      <c r="J59" s="77"/>
      <c r="K59" s="77"/>
    </row>
    <row r="60" spans="2:11">
      <c r="B60" s="77"/>
      <c r="C60" s="77"/>
      <c r="D60" s="77"/>
      <c r="E60" s="77"/>
      <c r="F60" s="77"/>
      <c r="G60" s="77"/>
      <c r="H60" s="77"/>
      <c r="I60" s="77"/>
      <c r="J60" s="77"/>
      <c r="K60" s="77"/>
    </row>
    <row r="61" spans="2:11">
      <c r="B61" s="77"/>
      <c r="C61" s="77"/>
      <c r="D61" s="77"/>
      <c r="E61" s="77"/>
      <c r="F61" s="77"/>
      <c r="G61" s="77"/>
      <c r="H61" s="77"/>
      <c r="I61" s="77"/>
      <c r="J61" s="77"/>
      <c r="K61" s="77"/>
    </row>
    <row r="62" spans="2:11">
      <c r="B62" s="77"/>
      <c r="C62" s="77"/>
      <c r="D62" s="77"/>
      <c r="E62" s="77"/>
      <c r="F62" s="77"/>
      <c r="G62" s="77"/>
      <c r="H62" s="77"/>
      <c r="I62" s="77"/>
      <c r="J62" s="77"/>
      <c r="K62" s="77"/>
    </row>
    <row r="63" spans="2:11">
      <c r="B63" s="77"/>
      <c r="C63" s="77"/>
      <c r="D63" s="77"/>
      <c r="E63" s="77"/>
      <c r="F63" s="77"/>
      <c r="G63" s="77"/>
      <c r="H63" s="77"/>
      <c r="I63" s="77"/>
      <c r="J63" s="77"/>
      <c r="K63" s="77"/>
    </row>
    <row r="64" spans="2:11">
      <c r="B64" s="77"/>
      <c r="C64" s="77"/>
      <c r="D64" s="77"/>
      <c r="E64" s="77"/>
      <c r="F64" s="77"/>
      <c r="G64" s="77"/>
      <c r="H64" s="77"/>
      <c r="I64" s="77"/>
      <c r="J64" s="77"/>
      <c r="K64" s="77"/>
    </row>
    <row r="65" spans="2:11">
      <c r="B65" s="77"/>
      <c r="C65" s="77"/>
      <c r="D65" s="77"/>
      <c r="E65" s="77"/>
      <c r="F65" s="77"/>
      <c r="G65" s="77"/>
      <c r="H65" s="77"/>
      <c r="I65" s="77"/>
      <c r="J65" s="77"/>
      <c r="K65" s="77"/>
    </row>
    <row r="66" spans="2:11">
      <c r="B66" s="77"/>
      <c r="C66" s="77"/>
      <c r="D66" s="77"/>
      <c r="E66" s="77"/>
      <c r="F66" s="77"/>
      <c r="G66" s="77"/>
      <c r="H66" s="77"/>
      <c r="I66" s="77"/>
      <c r="J66" s="77"/>
      <c r="K66" s="77"/>
    </row>
    <row r="67" spans="2:11">
      <c r="B67" s="77"/>
      <c r="C67" s="77"/>
      <c r="D67" s="77"/>
      <c r="E67" s="77"/>
      <c r="F67" s="77"/>
      <c r="G67" s="77"/>
      <c r="H67" s="77"/>
      <c r="I67" s="77"/>
      <c r="J67" s="77"/>
      <c r="K67" s="77"/>
    </row>
    <row r="68" spans="2:11">
      <c r="B68" s="77"/>
      <c r="C68" s="77"/>
      <c r="D68" s="77"/>
      <c r="E68" s="77"/>
      <c r="F68" s="77"/>
      <c r="G68" s="77"/>
      <c r="H68" s="77"/>
      <c r="I68" s="77"/>
      <c r="J68" s="77"/>
      <c r="K68" s="77"/>
    </row>
    <row r="69" spans="2:11">
      <c r="B69" s="77"/>
      <c r="C69" s="77"/>
      <c r="D69" s="77"/>
      <c r="E69" s="77"/>
      <c r="F69" s="77"/>
      <c r="G69" s="77"/>
      <c r="H69" s="77"/>
      <c r="I69" s="77"/>
      <c r="J69" s="77"/>
      <c r="K69" s="77"/>
    </row>
    <row r="70" spans="2:11">
      <c r="B70" s="77"/>
      <c r="C70" s="77"/>
      <c r="D70" s="77"/>
      <c r="E70" s="77"/>
      <c r="F70" s="77"/>
      <c r="G70" s="77"/>
      <c r="H70" s="77"/>
      <c r="I70" s="77"/>
      <c r="J70" s="77"/>
      <c r="K70" s="77"/>
    </row>
    <row r="71" spans="2:11">
      <c r="B71" s="77"/>
      <c r="C71" s="77"/>
      <c r="D71" s="77"/>
      <c r="E71" s="77"/>
      <c r="F71" s="77"/>
      <c r="G71" s="77"/>
      <c r="H71" s="77"/>
      <c r="I71" s="77"/>
      <c r="J71" s="77"/>
      <c r="K71" s="77"/>
    </row>
    <row r="72" spans="2:11">
      <c r="B72" s="77"/>
      <c r="C72" s="77"/>
      <c r="D72" s="77"/>
      <c r="E72" s="77"/>
      <c r="F72" s="77"/>
      <c r="G72" s="77"/>
      <c r="H72" s="77"/>
      <c r="I72" s="77"/>
      <c r="J72" s="77"/>
      <c r="K72" s="77"/>
    </row>
    <row r="73" spans="2:11">
      <c r="B73" s="77"/>
      <c r="C73" s="77"/>
      <c r="D73" s="77"/>
      <c r="E73" s="77"/>
      <c r="F73" s="77"/>
      <c r="G73" s="77"/>
      <c r="H73" s="77"/>
      <c r="I73" s="77"/>
      <c r="J73" s="77"/>
      <c r="K73" s="77"/>
    </row>
    <row r="74" spans="2:11">
      <c r="B74" s="77"/>
      <c r="C74" s="77"/>
      <c r="D74" s="77"/>
      <c r="E74" s="77"/>
      <c r="F74" s="77"/>
      <c r="G74" s="77"/>
      <c r="H74" s="77"/>
      <c r="I74" s="77"/>
      <c r="J74" s="77"/>
      <c r="K74" s="77"/>
    </row>
    <row r="75" spans="2:11">
      <c r="B75" s="77"/>
      <c r="C75" s="77"/>
      <c r="D75" s="77"/>
      <c r="E75" s="77"/>
      <c r="F75" s="77"/>
      <c r="G75" s="77"/>
      <c r="H75" s="77"/>
      <c r="I75" s="77"/>
      <c r="J75" s="77"/>
      <c r="K75" s="77"/>
    </row>
    <row r="76" spans="2:11">
      <c r="B76" s="77"/>
      <c r="C76" s="77"/>
      <c r="D76" s="77"/>
      <c r="E76" s="77"/>
      <c r="F76" s="77"/>
      <c r="G76" s="77"/>
      <c r="H76" s="77"/>
      <c r="I76" s="77"/>
      <c r="J76" s="77"/>
      <c r="K76" s="77"/>
    </row>
    <row r="77" spans="2:11">
      <c r="B77" s="77"/>
      <c r="C77" s="77"/>
      <c r="D77" s="77"/>
      <c r="E77" s="77"/>
      <c r="F77" s="77"/>
      <c r="G77" s="77"/>
      <c r="H77" s="77"/>
      <c r="I77" s="77"/>
      <c r="J77" s="77"/>
      <c r="K77" s="77"/>
    </row>
    <row r="78" spans="2:11">
      <c r="B78" s="77"/>
      <c r="C78" s="77"/>
      <c r="D78" s="77"/>
      <c r="E78" s="77"/>
      <c r="F78" s="77"/>
      <c r="G78" s="77"/>
      <c r="H78" s="77"/>
      <c r="I78" s="77"/>
      <c r="J78" s="77"/>
      <c r="K78" s="77"/>
    </row>
    <row r="79" spans="2:11">
      <c r="B79" s="77"/>
      <c r="C79" s="77"/>
      <c r="D79" s="77"/>
      <c r="E79" s="77"/>
      <c r="F79" s="77"/>
      <c r="G79" s="77"/>
      <c r="H79" s="77"/>
      <c r="I79" s="77"/>
      <c r="J79" s="77"/>
      <c r="K79" s="77"/>
    </row>
    <row r="80" spans="2:11">
      <c r="B80" s="77"/>
      <c r="C80" s="77"/>
      <c r="D80" s="77"/>
      <c r="E80" s="77"/>
      <c r="F80" s="77"/>
      <c r="G80" s="77"/>
      <c r="H80" s="77"/>
      <c r="I80" s="77"/>
      <c r="J80" s="77"/>
      <c r="K80" s="77"/>
    </row>
    <row r="81" spans="2:11">
      <c r="B81" s="77"/>
      <c r="C81" s="77"/>
      <c r="D81" s="77"/>
      <c r="E81" s="77"/>
      <c r="F81" s="77"/>
      <c r="G81" s="77"/>
      <c r="H81" s="77"/>
      <c r="I81" s="77"/>
      <c r="J81" s="77"/>
      <c r="K81" s="77"/>
    </row>
    <row r="82" spans="2:11">
      <c r="B82" s="77"/>
      <c r="C82" s="77"/>
      <c r="D82" s="77"/>
      <c r="E82" s="77"/>
      <c r="F82" s="77"/>
      <c r="G82" s="77"/>
      <c r="H82" s="77"/>
      <c r="I82" s="77"/>
      <c r="J82" s="77"/>
      <c r="K82" s="77"/>
    </row>
    <row r="83" spans="2:11">
      <c r="B83" s="77"/>
      <c r="C83" s="77"/>
      <c r="D83" s="77"/>
      <c r="E83" s="77"/>
      <c r="F83" s="77"/>
      <c r="G83" s="77"/>
      <c r="H83" s="77"/>
      <c r="I83" s="77"/>
      <c r="J83" s="77"/>
      <c r="K83" s="77"/>
    </row>
    <row r="84" spans="2:11">
      <c r="B84" s="77"/>
      <c r="C84" s="77"/>
      <c r="D84" s="77"/>
      <c r="E84" s="77"/>
      <c r="F84" s="77"/>
      <c r="G84" s="77"/>
      <c r="H84" s="77"/>
      <c r="I84" s="77"/>
      <c r="J84" s="77"/>
      <c r="K84" s="77"/>
    </row>
    <row r="85" spans="2:11">
      <c r="B85" s="77"/>
      <c r="C85" s="77"/>
      <c r="D85" s="77"/>
      <c r="E85" s="77"/>
      <c r="F85" s="77"/>
      <c r="G85" s="77"/>
      <c r="H85" s="77"/>
      <c r="I85" s="77"/>
      <c r="J85" s="77"/>
      <c r="K85" s="77"/>
    </row>
    <row r="86" spans="2:11">
      <c r="B86" s="77"/>
      <c r="C86" s="77"/>
      <c r="D86" s="77"/>
      <c r="E86" s="77"/>
      <c r="F86" s="77"/>
      <c r="G86" s="77"/>
      <c r="H86" s="77"/>
      <c r="I86" s="77"/>
      <c r="J86" s="77"/>
      <c r="K86" s="77"/>
    </row>
    <row r="87" spans="2:11">
      <c r="B87" s="77"/>
      <c r="C87" s="77"/>
      <c r="D87" s="77"/>
      <c r="E87" s="77"/>
      <c r="F87" s="77"/>
      <c r="G87" s="77"/>
      <c r="H87" s="77"/>
      <c r="I87" s="77"/>
      <c r="J87" s="77"/>
      <c r="K87" s="77"/>
    </row>
    <row r="88" spans="2:11">
      <c r="B88" s="77"/>
      <c r="C88" s="77"/>
      <c r="D88" s="77"/>
      <c r="E88" s="77"/>
      <c r="F88" s="77"/>
      <c r="G88" s="77"/>
      <c r="H88" s="77"/>
      <c r="I88" s="77"/>
      <c r="J88" s="77"/>
      <c r="K88" s="77"/>
    </row>
    <row r="89" spans="2:11">
      <c r="B89" s="77"/>
      <c r="C89" s="77"/>
      <c r="D89" s="77"/>
      <c r="E89" s="77"/>
      <c r="F89" s="77"/>
      <c r="G89" s="77"/>
      <c r="H89" s="77"/>
      <c r="I89" s="77"/>
      <c r="J89" s="77"/>
      <c r="K89" s="77"/>
    </row>
    <row r="90" spans="2:11">
      <c r="B90" s="77"/>
      <c r="C90" s="77"/>
      <c r="D90" s="77"/>
      <c r="E90" s="77"/>
      <c r="F90" s="77"/>
      <c r="G90" s="77"/>
      <c r="H90" s="77"/>
      <c r="I90" s="77"/>
      <c r="J90" s="77"/>
      <c r="K90" s="77"/>
    </row>
    <row r="91" spans="2:11">
      <c r="B91" s="77"/>
      <c r="C91" s="77"/>
      <c r="D91" s="77"/>
      <c r="E91" s="77"/>
      <c r="F91" s="77"/>
      <c r="G91" s="77"/>
      <c r="H91" s="77"/>
      <c r="I91" s="77"/>
      <c r="J91" s="77"/>
      <c r="K91" s="77"/>
    </row>
    <row r="92" spans="2:11">
      <c r="B92" s="77"/>
      <c r="C92" s="77"/>
      <c r="D92" s="77"/>
      <c r="E92" s="77"/>
      <c r="F92" s="77"/>
      <c r="G92" s="77"/>
      <c r="H92" s="77"/>
      <c r="I92" s="77"/>
      <c r="J92" s="77"/>
      <c r="K92" s="77"/>
    </row>
    <row r="93" spans="2:11">
      <c r="B93" s="77"/>
      <c r="C93" s="77"/>
      <c r="D93" s="77"/>
      <c r="E93" s="77"/>
      <c r="F93" s="77"/>
      <c r="G93" s="77"/>
      <c r="H93" s="77"/>
      <c r="I93" s="77"/>
      <c r="J93" s="77"/>
      <c r="K93" s="77"/>
    </row>
    <row r="94" spans="2:11">
      <c r="B94" s="77"/>
      <c r="C94" s="77"/>
      <c r="D94" s="77"/>
      <c r="E94" s="77"/>
      <c r="F94" s="77"/>
      <c r="G94" s="77"/>
      <c r="H94" s="77"/>
      <c r="I94" s="77"/>
      <c r="J94" s="77"/>
      <c r="K94" s="77"/>
    </row>
    <row r="95" spans="2:11">
      <c r="B95" s="77"/>
      <c r="C95" s="77"/>
      <c r="D95" s="77"/>
      <c r="E95" s="77"/>
      <c r="F95" s="77"/>
      <c r="G95" s="77"/>
      <c r="H95" s="77"/>
      <c r="I95" s="77"/>
      <c r="J95" s="77"/>
      <c r="K95" s="77"/>
    </row>
    <row r="96" spans="2:11">
      <c r="B96" s="77"/>
      <c r="C96" s="77"/>
      <c r="D96" s="77"/>
      <c r="E96" s="77"/>
      <c r="F96" s="77"/>
      <c r="G96" s="77"/>
      <c r="H96" s="77"/>
      <c r="I96" s="77"/>
      <c r="J96" s="77"/>
      <c r="K96" s="77"/>
    </row>
    <row r="97" spans="2:11">
      <c r="B97" s="77"/>
      <c r="C97" s="77"/>
      <c r="D97" s="77"/>
      <c r="E97" s="77"/>
      <c r="F97" s="77"/>
      <c r="G97" s="77"/>
      <c r="H97" s="77"/>
      <c r="I97" s="77"/>
      <c r="J97" s="77"/>
      <c r="K97" s="77"/>
    </row>
    <row r="98" spans="2:11">
      <c r="B98" s="77"/>
      <c r="C98" s="77"/>
      <c r="D98" s="77"/>
      <c r="E98" s="77"/>
      <c r="F98" s="77"/>
      <c r="G98" s="77"/>
      <c r="H98" s="77"/>
      <c r="I98" s="77"/>
      <c r="J98" s="77"/>
      <c r="K98" s="77"/>
    </row>
    <row r="99" spans="2:11">
      <c r="B99" s="77"/>
      <c r="C99" s="77"/>
      <c r="D99" s="77"/>
      <c r="E99" s="77"/>
      <c r="F99" s="77"/>
      <c r="G99" s="77"/>
      <c r="H99" s="77"/>
      <c r="I99" s="77"/>
      <c r="J99" s="77"/>
      <c r="K99" s="77"/>
    </row>
    <row r="100" spans="2:11">
      <c r="B100" s="77"/>
      <c r="C100" s="77"/>
      <c r="D100" s="77"/>
      <c r="E100" s="77"/>
      <c r="F100" s="77"/>
      <c r="G100" s="77"/>
      <c r="H100" s="77"/>
      <c r="I100" s="77"/>
      <c r="J100" s="77"/>
      <c r="K100" s="77"/>
    </row>
    <row r="101" spans="2:11">
      <c r="B101" s="77"/>
      <c r="C101" s="77"/>
      <c r="D101" s="77"/>
      <c r="E101" s="77"/>
      <c r="F101" s="77"/>
      <c r="G101" s="77"/>
      <c r="H101" s="77"/>
      <c r="I101" s="77"/>
      <c r="J101" s="77"/>
      <c r="K101" s="77"/>
    </row>
    <row r="102" spans="2:11">
      <c r="B102" s="77"/>
      <c r="C102" s="77"/>
      <c r="D102" s="77"/>
      <c r="E102" s="77"/>
      <c r="F102" s="77"/>
      <c r="G102" s="77"/>
      <c r="H102" s="77"/>
      <c r="I102" s="77"/>
      <c r="J102" s="77"/>
      <c r="K102" s="77"/>
    </row>
    <row r="103" spans="2:11">
      <c r="B103" s="77"/>
      <c r="C103" s="77"/>
      <c r="D103" s="77"/>
      <c r="E103" s="77"/>
      <c r="F103" s="77"/>
      <c r="G103" s="77"/>
      <c r="H103" s="77"/>
      <c r="I103" s="77"/>
      <c r="J103" s="77"/>
      <c r="K103" s="77"/>
    </row>
    <row r="104" spans="2:11">
      <c r="B104" s="77"/>
      <c r="C104" s="77"/>
      <c r="D104" s="77"/>
      <c r="E104" s="77"/>
      <c r="F104" s="77"/>
      <c r="G104" s="77"/>
      <c r="H104" s="77"/>
      <c r="I104" s="77"/>
      <c r="J104" s="77"/>
      <c r="K104" s="77"/>
    </row>
    <row r="105" spans="2:11">
      <c r="B105" s="77"/>
      <c r="C105" s="77"/>
      <c r="D105" s="77"/>
      <c r="E105" s="77"/>
      <c r="F105" s="77"/>
      <c r="G105" s="77"/>
      <c r="H105" s="77"/>
      <c r="I105" s="77"/>
      <c r="J105" s="77"/>
      <c r="K105" s="77"/>
    </row>
    <row r="106" spans="2:11">
      <c r="B106" s="77"/>
      <c r="C106" s="77"/>
      <c r="D106" s="77"/>
      <c r="E106" s="77"/>
      <c r="F106" s="77"/>
      <c r="G106" s="77"/>
      <c r="H106" s="77"/>
      <c r="I106" s="77"/>
      <c r="J106" s="77"/>
      <c r="K106" s="77"/>
    </row>
    <row r="107" spans="2:11">
      <c r="B107" s="77"/>
      <c r="C107" s="77"/>
      <c r="D107" s="77"/>
      <c r="E107" s="77"/>
      <c r="F107" s="77"/>
      <c r="G107" s="77"/>
      <c r="H107" s="77"/>
      <c r="I107" s="77"/>
      <c r="J107" s="77"/>
      <c r="K107" s="77"/>
    </row>
    <row r="108" spans="2:11">
      <c r="B108" s="77"/>
      <c r="C108" s="77"/>
      <c r="D108" s="77"/>
      <c r="E108" s="77"/>
      <c r="F108" s="77"/>
      <c r="G108" s="77"/>
      <c r="H108" s="77"/>
      <c r="I108" s="77"/>
      <c r="J108" s="77"/>
      <c r="K108" s="77"/>
    </row>
    <row r="109" spans="2:11">
      <c r="B109" s="77"/>
      <c r="C109" s="77"/>
      <c r="D109" s="77"/>
      <c r="E109" s="77"/>
      <c r="F109" s="77"/>
      <c r="G109" s="77"/>
      <c r="H109" s="77"/>
      <c r="I109" s="77"/>
      <c r="J109" s="77"/>
      <c r="K109" s="77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1"/>
      <c r="G608" s="21"/>
    </row>
    <row r="609" spans="5:7">
      <c r="E609" s="21"/>
      <c r="G609" s="21"/>
    </row>
    <row r="610" spans="5:7">
      <c r="E610" s="21"/>
      <c r="G610" s="21"/>
    </row>
    <row r="611" spans="5:7">
      <c r="E611" s="21"/>
      <c r="G611" s="21"/>
    </row>
    <row r="612" spans="5:7">
      <c r="E612" s="21"/>
      <c r="G612" s="21"/>
    </row>
    <row r="613" spans="5:7">
      <c r="E613" s="21"/>
      <c r="G613" s="21"/>
    </row>
  </sheetData>
  <sheetProtection sheet="1" objects="1" scenarios="1"/>
  <mergeCells count="1">
    <mergeCell ref="B6:K6"/>
  </mergeCells>
  <dataValidations count="1">
    <dataValidation allowBlank="1" showInputMessage="1" showErrorMessage="1" sqref="C5:C1048576 AH28:XFD29 D1:XFD27 D30:XFD1048576 D28:AF29 A1:A1048576 B1:B12 B15:B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>
      <selection activeCell="H20" sqref="H20"/>
    </sheetView>
  </sheetViews>
  <sheetFormatPr defaultColWidth="9.140625" defaultRowHeight="18"/>
  <cols>
    <col min="1" max="1" width="6.28515625" style="1" customWidth="1"/>
    <col min="2" max="2" width="53.28515625" style="2" bestFit="1" customWidth="1"/>
    <col min="3" max="3" width="41.85546875" style="1" bestFit="1" customWidth="1"/>
    <col min="4" max="4" width="4.5703125" style="1" bestFit="1" customWidth="1"/>
    <col min="5" max="5" width="9" style="1" bestFit="1" customWidth="1"/>
    <col min="6" max="6" width="6.85546875" style="1" bestFit="1" customWidth="1"/>
    <col min="7" max="7" width="9" style="1" bestFit="1" customWidth="1"/>
    <col min="8" max="9" width="8" style="1" bestFit="1" customWidth="1"/>
    <col min="10" max="10" width="9.140625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6" t="s">
        <v>182</v>
      </c>
      <c r="C1" s="76" t="s" vm="1">
        <v>250</v>
      </c>
    </row>
    <row r="2" spans="2:60">
      <c r="B2" s="56" t="s">
        <v>181</v>
      </c>
      <c r="C2" s="76" t="s">
        <v>251</v>
      </c>
    </row>
    <row r="3" spans="2:60">
      <c r="B3" s="56" t="s">
        <v>183</v>
      </c>
      <c r="C3" s="76" t="s">
        <v>252</v>
      </c>
    </row>
    <row r="4" spans="2:60">
      <c r="B4" s="56" t="s">
        <v>184</v>
      </c>
      <c r="C4" s="76">
        <v>8602</v>
      </c>
    </row>
    <row r="6" spans="2:60" ht="26.25" customHeight="1">
      <c r="B6" s="184" t="s">
        <v>218</v>
      </c>
      <c r="C6" s="185"/>
      <c r="D6" s="185"/>
      <c r="E6" s="185"/>
      <c r="F6" s="185"/>
      <c r="G6" s="185"/>
      <c r="H6" s="185"/>
      <c r="I6" s="185"/>
      <c r="J6" s="185"/>
      <c r="K6" s="186"/>
    </row>
    <row r="7" spans="2:60" s="3" customFormat="1" ht="63">
      <c r="B7" s="59" t="s">
        <v>119</v>
      </c>
      <c r="C7" s="61" t="s">
        <v>46</v>
      </c>
      <c r="D7" s="61" t="s">
        <v>15</v>
      </c>
      <c r="E7" s="61" t="s">
        <v>16</v>
      </c>
      <c r="F7" s="61" t="s">
        <v>57</v>
      </c>
      <c r="G7" s="61" t="s">
        <v>104</v>
      </c>
      <c r="H7" s="61" t="s">
        <v>54</v>
      </c>
      <c r="I7" s="61" t="s">
        <v>113</v>
      </c>
      <c r="J7" s="61" t="s">
        <v>185</v>
      </c>
      <c r="K7" s="63" t="s">
        <v>186</v>
      </c>
    </row>
    <row r="8" spans="2:60" s="3" customFormat="1" ht="21.75" customHeight="1">
      <c r="B8" s="15"/>
      <c r="C8" s="16"/>
      <c r="D8" s="16"/>
      <c r="E8" s="16"/>
      <c r="F8" s="16" t="s">
        <v>20</v>
      </c>
      <c r="G8" s="16"/>
      <c r="H8" s="16" t="s">
        <v>20</v>
      </c>
      <c r="I8" s="16" t="s">
        <v>239</v>
      </c>
      <c r="J8" s="32" t="s">
        <v>20</v>
      </c>
      <c r="K8" s="17" t="s">
        <v>20</v>
      </c>
    </row>
    <row r="9" spans="2:60" s="4" customFormat="1" ht="18" customHeight="1">
      <c r="B9" s="18"/>
      <c r="C9" s="20" t="s">
        <v>1</v>
      </c>
      <c r="D9" s="19" t="s">
        <v>2</v>
      </c>
      <c r="E9" s="19" t="s">
        <v>3</v>
      </c>
      <c r="F9" s="19" t="s">
        <v>4</v>
      </c>
      <c r="G9" s="19" t="s">
        <v>5</v>
      </c>
      <c r="H9" s="19" t="s">
        <v>6</v>
      </c>
      <c r="I9" s="19" t="s">
        <v>7</v>
      </c>
      <c r="J9" s="20" t="s">
        <v>8</v>
      </c>
      <c r="K9" s="20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130" customFormat="1" ht="18" customHeight="1">
      <c r="B10" s="111" t="s">
        <v>1267</v>
      </c>
      <c r="C10" s="127"/>
      <c r="D10" s="127"/>
      <c r="E10" s="127"/>
      <c r="F10" s="127"/>
      <c r="G10" s="127"/>
      <c r="H10" s="137">
        <f>H11</f>
        <v>0.30930000000000002</v>
      </c>
      <c r="I10" s="114">
        <f>I11</f>
        <v>1.4721600000000001</v>
      </c>
      <c r="J10" s="115">
        <f>I10/$I$10</f>
        <v>1</v>
      </c>
      <c r="K10" s="115">
        <f>I10/'סכום נכסי הקרן'!$C$42</f>
        <v>1.7172439978187991E-5</v>
      </c>
      <c r="L10" s="131"/>
      <c r="M10" s="131"/>
      <c r="N10" s="131"/>
      <c r="O10" s="131"/>
      <c r="P10" s="131"/>
      <c r="Q10" s="131"/>
      <c r="R10" s="131"/>
      <c r="S10" s="131"/>
      <c r="T10" s="131"/>
      <c r="U10" s="131"/>
      <c r="V10" s="131"/>
      <c r="W10" s="131"/>
      <c r="X10" s="131"/>
      <c r="Y10" s="131"/>
      <c r="Z10" s="131"/>
      <c r="BH10" s="127"/>
    </row>
    <row r="11" spans="2:60" s="127" customFormat="1" ht="21" customHeight="1">
      <c r="B11" s="111" t="s">
        <v>233</v>
      </c>
      <c r="C11" s="77"/>
      <c r="D11" s="77"/>
      <c r="E11" s="77"/>
      <c r="F11" s="77"/>
      <c r="G11" s="77"/>
      <c r="H11" s="137">
        <f>H12</f>
        <v>0.30930000000000002</v>
      </c>
      <c r="I11" s="114">
        <f>I12</f>
        <v>1.4721600000000001</v>
      </c>
      <c r="J11" s="115">
        <f>I11/$I$10</f>
        <v>1</v>
      </c>
      <c r="K11" s="115">
        <f>I11/'סכום נכסי הקרן'!$C$42</f>
        <v>1.7172439978187991E-5</v>
      </c>
      <c r="L11" s="131"/>
      <c r="M11" s="131"/>
      <c r="N11" s="131"/>
      <c r="O11" s="131"/>
      <c r="P11" s="131"/>
      <c r="Q11" s="131"/>
      <c r="R11" s="131"/>
      <c r="S11" s="131"/>
      <c r="T11" s="131"/>
      <c r="U11" s="131"/>
      <c r="V11" s="131"/>
      <c r="W11" s="131"/>
      <c r="X11" s="131"/>
      <c r="Y11" s="131"/>
      <c r="Z11" s="131"/>
    </row>
    <row r="12" spans="2:60" s="127" customFormat="1">
      <c r="B12" s="119" t="s">
        <v>1123</v>
      </c>
      <c r="C12" s="78" t="s">
        <v>1124</v>
      </c>
      <c r="D12" s="78" t="s">
        <v>1122</v>
      </c>
      <c r="E12" s="78"/>
      <c r="F12" s="90">
        <v>5.5999999999999994E-2</v>
      </c>
      <c r="G12" s="89" t="s">
        <v>167</v>
      </c>
      <c r="H12" s="84">
        <v>0.30930000000000002</v>
      </c>
      <c r="I12" s="83">
        <v>1.4721600000000001</v>
      </c>
      <c r="J12" s="84">
        <f>I12/$I$10</f>
        <v>1</v>
      </c>
      <c r="K12" s="84">
        <f>I12/'סכום נכסי הקרן'!$C$42</f>
        <v>1.7172439978187991E-5</v>
      </c>
      <c r="L12" s="131"/>
      <c r="M12" s="131"/>
      <c r="N12" s="131"/>
      <c r="O12" s="131"/>
      <c r="P12" s="131"/>
      <c r="Q12" s="131"/>
      <c r="R12" s="131"/>
      <c r="S12" s="131"/>
      <c r="T12" s="131"/>
      <c r="U12" s="131"/>
      <c r="V12" s="131"/>
      <c r="W12" s="131"/>
      <c r="X12" s="131"/>
      <c r="Y12" s="131"/>
      <c r="Z12" s="131"/>
      <c r="AA12" s="131"/>
      <c r="AB12" s="131"/>
      <c r="AC12" s="131"/>
      <c r="AD12" s="131"/>
      <c r="AE12" s="131"/>
      <c r="AF12" s="131"/>
      <c r="AG12" s="131"/>
      <c r="AH12" s="131"/>
      <c r="AI12" s="131"/>
      <c r="AJ12" s="131"/>
      <c r="AK12" s="131"/>
      <c r="AL12" s="131"/>
      <c r="AM12" s="131"/>
      <c r="AN12" s="131"/>
      <c r="AO12" s="131"/>
      <c r="AP12" s="131"/>
      <c r="AQ12" s="131"/>
      <c r="AR12" s="131"/>
      <c r="AS12" s="131"/>
      <c r="AT12" s="131"/>
      <c r="AU12" s="131"/>
      <c r="AV12" s="131"/>
      <c r="AW12" s="131"/>
      <c r="AX12" s="131"/>
      <c r="AY12" s="131"/>
      <c r="AZ12" s="131"/>
      <c r="BA12" s="131"/>
      <c r="BB12" s="131"/>
      <c r="BC12" s="131"/>
      <c r="BD12" s="131"/>
    </row>
    <row r="13" spans="2:60">
      <c r="B13" s="77"/>
      <c r="C13" s="77"/>
      <c r="D13" s="77"/>
      <c r="E13" s="77"/>
      <c r="F13" s="77"/>
      <c r="G13" s="77"/>
      <c r="H13" s="77"/>
      <c r="I13" s="77"/>
      <c r="J13" s="77"/>
      <c r="K13" s="77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91" t="s">
        <v>249</v>
      </c>
      <c r="C14" s="77"/>
      <c r="D14" s="77"/>
      <c r="E14" s="77"/>
      <c r="F14" s="77"/>
      <c r="G14" s="77"/>
      <c r="H14" s="77"/>
      <c r="I14" s="77"/>
      <c r="J14" s="77"/>
      <c r="K14" s="77"/>
    </row>
    <row r="15" spans="2:60">
      <c r="B15" s="91" t="s">
        <v>115</v>
      </c>
      <c r="C15" s="77"/>
      <c r="D15" s="77"/>
      <c r="E15" s="77"/>
      <c r="F15" s="77"/>
      <c r="G15" s="77"/>
      <c r="H15" s="77"/>
      <c r="I15" s="77"/>
      <c r="J15" s="77"/>
      <c r="K15" s="77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91" t="s">
        <v>234</v>
      </c>
      <c r="C16" s="77"/>
      <c r="D16" s="77"/>
      <c r="E16" s="77"/>
      <c r="F16" s="77"/>
      <c r="G16" s="77"/>
      <c r="H16" s="77"/>
      <c r="I16" s="77"/>
      <c r="J16" s="77"/>
      <c r="K16" s="77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91" t="s">
        <v>244</v>
      </c>
      <c r="C17" s="77"/>
      <c r="D17" s="77"/>
      <c r="E17" s="77"/>
      <c r="F17" s="77"/>
      <c r="G17" s="77"/>
      <c r="H17" s="77"/>
      <c r="I17" s="77"/>
      <c r="J17" s="77"/>
      <c r="K17" s="77"/>
    </row>
    <row r="18" spans="2:11">
      <c r="B18" s="77"/>
      <c r="C18" s="77"/>
      <c r="D18" s="77"/>
      <c r="E18" s="77"/>
      <c r="F18" s="77"/>
      <c r="G18" s="77"/>
      <c r="H18" s="77"/>
      <c r="I18" s="77"/>
      <c r="J18" s="77"/>
      <c r="K18" s="77"/>
    </row>
    <row r="19" spans="2:11">
      <c r="B19" s="77"/>
      <c r="C19" s="77"/>
      <c r="D19" s="77"/>
      <c r="E19" s="77"/>
      <c r="F19" s="77"/>
      <c r="G19" s="77"/>
      <c r="H19" s="77"/>
      <c r="I19" s="77"/>
      <c r="J19" s="77"/>
      <c r="K19" s="77"/>
    </row>
    <row r="20" spans="2:11">
      <c r="B20" s="77"/>
      <c r="C20" s="77"/>
      <c r="D20" s="77"/>
      <c r="E20" s="77"/>
      <c r="F20" s="77"/>
      <c r="G20" s="77"/>
      <c r="H20" s="77"/>
      <c r="I20" s="77"/>
      <c r="J20" s="77"/>
      <c r="K20" s="77"/>
    </row>
    <row r="21" spans="2:11">
      <c r="B21" s="77"/>
      <c r="C21" s="77"/>
      <c r="D21" s="77"/>
      <c r="E21" s="77"/>
      <c r="F21" s="77"/>
      <c r="G21" s="77"/>
      <c r="H21" s="77"/>
      <c r="I21" s="77"/>
      <c r="J21" s="77"/>
      <c r="K21" s="77"/>
    </row>
    <row r="22" spans="2:11">
      <c r="B22" s="77"/>
      <c r="C22" s="77"/>
      <c r="D22" s="77"/>
      <c r="E22" s="77"/>
      <c r="F22" s="77"/>
      <c r="G22" s="77"/>
      <c r="H22" s="77"/>
      <c r="I22" s="77"/>
      <c r="J22" s="77"/>
      <c r="K22" s="77"/>
    </row>
    <row r="23" spans="2:11">
      <c r="B23" s="77"/>
      <c r="C23" s="77"/>
      <c r="D23" s="77"/>
      <c r="E23" s="77"/>
      <c r="F23" s="77"/>
      <c r="G23" s="77"/>
      <c r="H23" s="77"/>
      <c r="I23" s="77"/>
      <c r="J23" s="77"/>
      <c r="K23" s="77"/>
    </row>
    <row r="24" spans="2:11">
      <c r="B24" s="77"/>
      <c r="C24" s="77"/>
      <c r="D24" s="77"/>
      <c r="E24" s="77"/>
      <c r="F24" s="77"/>
      <c r="G24" s="77"/>
      <c r="H24" s="77"/>
      <c r="I24" s="77"/>
      <c r="J24" s="77"/>
      <c r="K24" s="77"/>
    </row>
    <row r="25" spans="2:11">
      <c r="B25" s="77"/>
      <c r="C25" s="77"/>
      <c r="D25" s="77"/>
      <c r="E25" s="77"/>
      <c r="F25" s="77"/>
      <c r="G25" s="77"/>
      <c r="H25" s="77"/>
      <c r="I25" s="77"/>
      <c r="J25" s="77"/>
      <c r="K25" s="77"/>
    </row>
    <row r="26" spans="2:11">
      <c r="B26" s="77"/>
      <c r="C26" s="77"/>
      <c r="D26" s="77"/>
      <c r="E26" s="77"/>
      <c r="F26" s="77"/>
      <c r="G26" s="77"/>
      <c r="H26" s="77"/>
      <c r="I26" s="77"/>
      <c r="J26" s="77"/>
      <c r="K26" s="77"/>
    </row>
    <row r="27" spans="2:11">
      <c r="B27" s="77"/>
      <c r="C27" s="77"/>
      <c r="D27" s="77"/>
      <c r="E27" s="77"/>
      <c r="F27" s="77"/>
      <c r="G27" s="77"/>
      <c r="H27" s="77"/>
      <c r="I27" s="77"/>
      <c r="J27" s="77"/>
      <c r="K27" s="77"/>
    </row>
    <row r="28" spans="2:11">
      <c r="B28" s="77"/>
      <c r="C28" s="77"/>
      <c r="D28" s="77"/>
      <c r="E28" s="77"/>
      <c r="F28" s="77"/>
      <c r="G28" s="77"/>
      <c r="H28" s="77"/>
      <c r="I28" s="77"/>
      <c r="J28" s="77"/>
      <c r="K28" s="77"/>
    </row>
    <row r="29" spans="2:11">
      <c r="B29" s="77"/>
      <c r="C29" s="77"/>
      <c r="D29" s="77"/>
      <c r="E29" s="77"/>
      <c r="F29" s="77"/>
      <c r="G29" s="77"/>
      <c r="H29" s="77"/>
      <c r="I29" s="77"/>
      <c r="J29" s="77"/>
      <c r="K29" s="77"/>
    </row>
    <row r="30" spans="2:11">
      <c r="B30" s="77"/>
      <c r="C30" s="77"/>
      <c r="D30" s="77"/>
      <c r="E30" s="77"/>
      <c r="F30" s="77"/>
      <c r="G30" s="77"/>
      <c r="H30" s="77"/>
      <c r="I30" s="77"/>
      <c r="J30" s="77"/>
      <c r="K30" s="77"/>
    </row>
    <row r="31" spans="2:11">
      <c r="B31" s="77"/>
      <c r="C31" s="77"/>
      <c r="D31" s="77"/>
      <c r="E31" s="77"/>
      <c r="F31" s="77"/>
      <c r="G31" s="77"/>
      <c r="H31" s="77"/>
      <c r="I31" s="77"/>
      <c r="J31" s="77"/>
      <c r="K31" s="77"/>
    </row>
    <row r="32" spans="2:11">
      <c r="B32" s="77"/>
      <c r="C32" s="77"/>
      <c r="D32" s="77"/>
      <c r="E32" s="77"/>
      <c r="F32" s="77"/>
      <c r="G32" s="77"/>
      <c r="H32" s="77"/>
      <c r="I32" s="77"/>
      <c r="J32" s="77"/>
      <c r="K32" s="77"/>
    </row>
    <row r="33" spans="2:11">
      <c r="B33" s="77"/>
      <c r="C33" s="77"/>
      <c r="D33" s="77"/>
      <c r="E33" s="77"/>
      <c r="F33" s="77"/>
      <c r="G33" s="77"/>
      <c r="H33" s="77"/>
      <c r="I33" s="77"/>
      <c r="J33" s="77"/>
      <c r="K33" s="77"/>
    </row>
    <row r="34" spans="2:11">
      <c r="B34" s="77"/>
      <c r="C34" s="77"/>
      <c r="D34" s="77"/>
      <c r="E34" s="77"/>
      <c r="F34" s="77"/>
      <c r="G34" s="77"/>
      <c r="H34" s="77"/>
      <c r="I34" s="77"/>
      <c r="J34" s="77"/>
      <c r="K34" s="77"/>
    </row>
    <row r="35" spans="2:11">
      <c r="B35" s="77"/>
      <c r="C35" s="77"/>
      <c r="D35" s="77"/>
      <c r="E35" s="77"/>
      <c r="F35" s="77"/>
      <c r="G35" s="77"/>
      <c r="H35" s="77"/>
      <c r="I35" s="77"/>
      <c r="J35" s="77"/>
      <c r="K35" s="77"/>
    </row>
    <row r="36" spans="2:11">
      <c r="B36" s="77"/>
      <c r="C36" s="77"/>
      <c r="D36" s="77"/>
      <c r="E36" s="77"/>
      <c r="F36" s="77"/>
      <c r="G36" s="77"/>
      <c r="H36" s="77"/>
      <c r="I36" s="77"/>
      <c r="J36" s="77"/>
      <c r="K36" s="77"/>
    </row>
    <row r="37" spans="2:11">
      <c r="B37" s="77"/>
      <c r="C37" s="77"/>
      <c r="D37" s="77"/>
      <c r="E37" s="77"/>
      <c r="F37" s="77"/>
      <c r="G37" s="77"/>
      <c r="H37" s="77"/>
      <c r="I37" s="77"/>
      <c r="J37" s="77"/>
      <c r="K37" s="77"/>
    </row>
    <row r="38" spans="2:11">
      <c r="B38" s="77"/>
      <c r="C38" s="77"/>
      <c r="D38" s="77"/>
      <c r="E38" s="77"/>
      <c r="F38" s="77"/>
      <c r="G38" s="77"/>
      <c r="H38" s="77"/>
      <c r="I38" s="77"/>
      <c r="J38" s="77"/>
      <c r="K38" s="77"/>
    </row>
    <row r="39" spans="2:11">
      <c r="B39" s="77"/>
      <c r="C39" s="77"/>
      <c r="D39" s="77"/>
      <c r="E39" s="77"/>
      <c r="F39" s="77"/>
      <c r="G39" s="77"/>
      <c r="H39" s="77"/>
      <c r="I39" s="77"/>
      <c r="J39" s="77"/>
      <c r="K39" s="77"/>
    </row>
    <row r="40" spans="2:11">
      <c r="B40" s="77"/>
      <c r="C40" s="77"/>
      <c r="D40" s="77"/>
      <c r="E40" s="77"/>
      <c r="F40" s="77"/>
      <c r="G40" s="77"/>
      <c r="H40" s="77"/>
      <c r="I40" s="77"/>
      <c r="J40" s="77"/>
      <c r="K40" s="77"/>
    </row>
    <row r="41" spans="2:11">
      <c r="B41" s="77"/>
      <c r="C41" s="77"/>
      <c r="D41" s="77"/>
      <c r="E41" s="77"/>
      <c r="F41" s="77"/>
      <c r="G41" s="77"/>
      <c r="H41" s="77"/>
      <c r="I41" s="77"/>
      <c r="J41" s="77"/>
      <c r="K41" s="77"/>
    </row>
    <row r="42" spans="2:11">
      <c r="B42" s="77"/>
      <c r="C42" s="77"/>
      <c r="D42" s="77"/>
      <c r="E42" s="77"/>
      <c r="F42" s="77"/>
      <c r="G42" s="77"/>
      <c r="H42" s="77"/>
      <c r="I42" s="77"/>
      <c r="J42" s="77"/>
      <c r="K42" s="77"/>
    </row>
    <row r="43" spans="2:11">
      <c r="B43" s="77"/>
      <c r="C43" s="77"/>
      <c r="D43" s="77"/>
      <c r="E43" s="77"/>
      <c r="F43" s="77"/>
      <c r="G43" s="77"/>
      <c r="H43" s="77"/>
      <c r="I43" s="77"/>
      <c r="J43" s="77"/>
      <c r="K43" s="77"/>
    </row>
    <row r="44" spans="2:11">
      <c r="B44" s="77"/>
      <c r="C44" s="77"/>
      <c r="D44" s="77"/>
      <c r="E44" s="77"/>
      <c r="F44" s="77"/>
      <c r="G44" s="77"/>
      <c r="H44" s="77"/>
      <c r="I44" s="77"/>
      <c r="J44" s="77"/>
      <c r="K44" s="77"/>
    </row>
    <row r="45" spans="2:11">
      <c r="B45" s="77"/>
      <c r="C45" s="77"/>
      <c r="D45" s="77"/>
      <c r="E45" s="77"/>
      <c r="F45" s="77"/>
      <c r="G45" s="77"/>
      <c r="H45" s="77"/>
      <c r="I45" s="77"/>
      <c r="J45" s="77"/>
      <c r="K45" s="77"/>
    </row>
    <row r="46" spans="2:11">
      <c r="B46" s="77"/>
      <c r="C46" s="77"/>
      <c r="D46" s="77"/>
      <c r="E46" s="77"/>
      <c r="F46" s="77"/>
      <c r="G46" s="77"/>
      <c r="H46" s="77"/>
      <c r="I46" s="77"/>
      <c r="J46" s="77"/>
      <c r="K46" s="77"/>
    </row>
    <row r="47" spans="2:11">
      <c r="B47" s="77"/>
      <c r="C47" s="77"/>
      <c r="D47" s="77"/>
      <c r="E47" s="77"/>
      <c r="F47" s="77"/>
      <c r="G47" s="77"/>
      <c r="H47" s="77"/>
      <c r="I47" s="77"/>
      <c r="J47" s="77"/>
      <c r="K47" s="77"/>
    </row>
    <row r="48" spans="2:11">
      <c r="B48" s="77"/>
      <c r="C48" s="77"/>
      <c r="D48" s="77"/>
      <c r="E48" s="77"/>
      <c r="F48" s="77"/>
      <c r="G48" s="77"/>
      <c r="H48" s="77"/>
      <c r="I48" s="77"/>
      <c r="J48" s="77"/>
      <c r="K48" s="77"/>
    </row>
    <row r="49" spans="2:11">
      <c r="B49" s="77"/>
      <c r="C49" s="77"/>
      <c r="D49" s="77"/>
      <c r="E49" s="77"/>
      <c r="F49" s="77"/>
      <c r="G49" s="77"/>
      <c r="H49" s="77"/>
      <c r="I49" s="77"/>
      <c r="J49" s="77"/>
      <c r="K49" s="77"/>
    </row>
    <row r="50" spans="2:11">
      <c r="B50" s="77"/>
      <c r="C50" s="77"/>
      <c r="D50" s="77"/>
      <c r="E50" s="77"/>
      <c r="F50" s="77"/>
      <c r="G50" s="77"/>
      <c r="H50" s="77"/>
      <c r="I50" s="77"/>
      <c r="J50" s="77"/>
      <c r="K50" s="77"/>
    </row>
    <row r="51" spans="2:11">
      <c r="B51" s="77"/>
      <c r="C51" s="77"/>
      <c r="D51" s="77"/>
      <c r="E51" s="77"/>
      <c r="F51" s="77"/>
      <c r="G51" s="77"/>
      <c r="H51" s="77"/>
      <c r="I51" s="77"/>
      <c r="J51" s="77"/>
      <c r="K51" s="77"/>
    </row>
    <row r="52" spans="2:11">
      <c r="B52" s="77"/>
      <c r="C52" s="77"/>
      <c r="D52" s="77"/>
      <c r="E52" s="77"/>
      <c r="F52" s="77"/>
      <c r="G52" s="77"/>
      <c r="H52" s="77"/>
      <c r="I52" s="77"/>
      <c r="J52" s="77"/>
      <c r="K52" s="77"/>
    </row>
    <row r="53" spans="2:11">
      <c r="B53" s="77"/>
      <c r="C53" s="77"/>
      <c r="D53" s="77"/>
      <c r="E53" s="77"/>
      <c r="F53" s="77"/>
      <c r="G53" s="77"/>
      <c r="H53" s="77"/>
      <c r="I53" s="77"/>
      <c r="J53" s="77"/>
      <c r="K53" s="77"/>
    </row>
    <row r="54" spans="2:11">
      <c r="B54" s="77"/>
      <c r="C54" s="77"/>
      <c r="D54" s="77"/>
      <c r="E54" s="77"/>
      <c r="F54" s="77"/>
      <c r="G54" s="77"/>
      <c r="H54" s="77"/>
      <c r="I54" s="77"/>
      <c r="J54" s="77"/>
      <c r="K54" s="77"/>
    </row>
    <row r="55" spans="2:11">
      <c r="B55" s="77"/>
      <c r="C55" s="77"/>
      <c r="D55" s="77"/>
      <c r="E55" s="77"/>
      <c r="F55" s="77"/>
      <c r="G55" s="77"/>
      <c r="H55" s="77"/>
      <c r="I55" s="77"/>
      <c r="J55" s="77"/>
      <c r="K55" s="77"/>
    </row>
    <row r="56" spans="2:11">
      <c r="B56" s="77"/>
      <c r="C56" s="77"/>
      <c r="D56" s="77"/>
      <c r="E56" s="77"/>
      <c r="F56" s="77"/>
      <c r="G56" s="77"/>
      <c r="H56" s="77"/>
      <c r="I56" s="77"/>
      <c r="J56" s="77"/>
      <c r="K56" s="77"/>
    </row>
    <row r="57" spans="2:11">
      <c r="B57" s="77"/>
      <c r="C57" s="77"/>
      <c r="D57" s="77"/>
      <c r="E57" s="77"/>
      <c r="F57" s="77"/>
      <c r="G57" s="77"/>
      <c r="H57" s="77"/>
      <c r="I57" s="77"/>
      <c r="J57" s="77"/>
      <c r="K57" s="77"/>
    </row>
    <row r="58" spans="2:11">
      <c r="B58" s="77"/>
      <c r="C58" s="77"/>
      <c r="D58" s="77"/>
      <c r="E58" s="77"/>
      <c r="F58" s="77"/>
      <c r="G58" s="77"/>
      <c r="H58" s="77"/>
      <c r="I58" s="77"/>
      <c r="J58" s="77"/>
      <c r="K58" s="77"/>
    </row>
    <row r="59" spans="2:11">
      <c r="B59" s="77"/>
      <c r="C59" s="77"/>
      <c r="D59" s="77"/>
      <c r="E59" s="77"/>
      <c r="F59" s="77"/>
      <c r="G59" s="77"/>
      <c r="H59" s="77"/>
      <c r="I59" s="77"/>
      <c r="J59" s="77"/>
      <c r="K59" s="77"/>
    </row>
    <row r="60" spans="2:11">
      <c r="B60" s="77"/>
      <c r="C60" s="77"/>
      <c r="D60" s="77"/>
      <c r="E60" s="77"/>
      <c r="F60" s="77"/>
      <c r="G60" s="77"/>
      <c r="H60" s="77"/>
      <c r="I60" s="77"/>
      <c r="J60" s="77"/>
      <c r="K60" s="77"/>
    </row>
    <row r="61" spans="2:11">
      <c r="B61" s="77"/>
      <c r="C61" s="77"/>
      <c r="D61" s="77"/>
      <c r="E61" s="77"/>
      <c r="F61" s="77"/>
      <c r="G61" s="77"/>
      <c r="H61" s="77"/>
      <c r="I61" s="77"/>
      <c r="J61" s="77"/>
      <c r="K61" s="77"/>
    </row>
    <row r="62" spans="2:11">
      <c r="B62" s="77"/>
      <c r="C62" s="77"/>
      <c r="D62" s="77"/>
      <c r="E62" s="77"/>
      <c r="F62" s="77"/>
      <c r="G62" s="77"/>
      <c r="H62" s="77"/>
      <c r="I62" s="77"/>
      <c r="J62" s="77"/>
      <c r="K62" s="77"/>
    </row>
    <row r="63" spans="2:11">
      <c r="B63" s="77"/>
      <c r="C63" s="77"/>
      <c r="D63" s="77"/>
      <c r="E63" s="77"/>
      <c r="F63" s="77"/>
      <c r="G63" s="77"/>
      <c r="H63" s="77"/>
      <c r="I63" s="77"/>
      <c r="J63" s="77"/>
      <c r="K63" s="77"/>
    </row>
    <row r="64" spans="2:11">
      <c r="B64" s="77"/>
      <c r="C64" s="77"/>
      <c r="D64" s="77"/>
      <c r="E64" s="77"/>
      <c r="F64" s="77"/>
      <c r="G64" s="77"/>
      <c r="H64" s="77"/>
      <c r="I64" s="77"/>
      <c r="J64" s="77"/>
      <c r="K64" s="77"/>
    </row>
    <row r="65" spans="2:11">
      <c r="B65" s="77"/>
      <c r="C65" s="77"/>
      <c r="D65" s="77"/>
      <c r="E65" s="77"/>
      <c r="F65" s="77"/>
      <c r="G65" s="77"/>
      <c r="H65" s="77"/>
      <c r="I65" s="77"/>
      <c r="J65" s="77"/>
      <c r="K65" s="77"/>
    </row>
    <row r="66" spans="2:11">
      <c r="B66" s="77"/>
      <c r="C66" s="77"/>
      <c r="D66" s="77"/>
      <c r="E66" s="77"/>
      <c r="F66" s="77"/>
      <c r="G66" s="77"/>
      <c r="H66" s="77"/>
      <c r="I66" s="77"/>
      <c r="J66" s="77"/>
      <c r="K66" s="77"/>
    </row>
    <row r="67" spans="2:11">
      <c r="B67" s="77"/>
      <c r="C67" s="77"/>
      <c r="D67" s="77"/>
      <c r="E67" s="77"/>
      <c r="F67" s="77"/>
      <c r="G67" s="77"/>
      <c r="H67" s="77"/>
      <c r="I67" s="77"/>
      <c r="J67" s="77"/>
      <c r="K67" s="77"/>
    </row>
    <row r="68" spans="2:11">
      <c r="B68" s="77"/>
      <c r="C68" s="77"/>
      <c r="D68" s="77"/>
      <c r="E68" s="77"/>
      <c r="F68" s="77"/>
      <c r="G68" s="77"/>
      <c r="H68" s="77"/>
      <c r="I68" s="77"/>
      <c r="J68" s="77"/>
      <c r="K68" s="77"/>
    </row>
    <row r="69" spans="2:11">
      <c r="B69" s="77"/>
      <c r="C69" s="77"/>
      <c r="D69" s="77"/>
      <c r="E69" s="77"/>
      <c r="F69" s="77"/>
      <c r="G69" s="77"/>
      <c r="H69" s="77"/>
      <c r="I69" s="77"/>
      <c r="J69" s="77"/>
      <c r="K69" s="77"/>
    </row>
    <row r="70" spans="2:11">
      <c r="B70" s="77"/>
      <c r="C70" s="77"/>
      <c r="D70" s="77"/>
      <c r="E70" s="77"/>
      <c r="F70" s="77"/>
      <c r="G70" s="77"/>
      <c r="H70" s="77"/>
      <c r="I70" s="77"/>
      <c r="J70" s="77"/>
      <c r="K70" s="77"/>
    </row>
    <row r="71" spans="2:11">
      <c r="B71" s="77"/>
      <c r="C71" s="77"/>
      <c r="D71" s="77"/>
      <c r="E71" s="77"/>
      <c r="F71" s="77"/>
      <c r="G71" s="77"/>
      <c r="H71" s="77"/>
      <c r="I71" s="77"/>
      <c r="J71" s="77"/>
      <c r="K71" s="77"/>
    </row>
    <row r="72" spans="2:11">
      <c r="B72" s="77"/>
      <c r="C72" s="77"/>
      <c r="D72" s="77"/>
      <c r="E72" s="77"/>
      <c r="F72" s="77"/>
      <c r="G72" s="77"/>
      <c r="H72" s="77"/>
      <c r="I72" s="77"/>
      <c r="J72" s="77"/>
      <c r="K72" s="77"/>
    </row>
    <row r="73" spans="2:11">
      <c r="B73" s="77"/>
      <c r="C73" s="77"/>
      <c r="D73" s="77"/>
      <c r="E73" s="77"/>
      <c r="F73" s="77"/>
      <c r="G73" s="77"/>
      <c r="H73" s="77"/>
      <c r="I73" s="77"/>
      <c r="J73" s="77"/>
      <c r="K73" s="77"/>
    </row>
    <row r="74" spans="2:11">
      <c r="B74" s="77"/>
      <c r="C74" s="77"/>
      <c r="D74" s="77"/>
      <c r="E74" s="77"/>
      <c r="F74" s="77"/>
      <c r="G74" s="77"/>
      <c r="H74" s="77"/>
      <c r="I74" s="77"/>
      <c r="J74" s="77"/>
      <c r="K74" s="77"/>
    </row>
    <row r="75" spans="2:11">
      <c r="B75" s="77"/>
      <c r="C75" s="77"/>
      <c r="D75" s="77"/>
      <c r="E75" s="77"/>
      <c r="F75" s="77"/>
      <c r="G75" s="77"/>
      <c r="H75" s="77"/>
      <c r="I75" s="77"/>
      <c r="J75" s="77"/>
      <c r="K75" s="77"/>
    </row>
    <row r="76" spans="2:11">
      <c r="B76" s="77"/>
      <c r="C76" s="77"/>
      <c r="D76" s="77"/>
      <c r="E76" s="77"/>
      <c r="F76" s="77"/>
      <c r="G76" s="77"/>
      <c r="H76" s="77"/>
      <c r="I76" s="77"/>
      <c r="J76" s="77"/>
      <c r="K76" s="77"/>
    </row>
    <row r="77" spans="2:11">
      <c r="B77" s="77"/>
      <c r="C77" s="77"/>
      <c r="D77" s="77"/>
      <c r="E77" s="77"/>
      <c r="F77" s="77"/>
      <c r="G77" s="77"/>
      <c r="H77" s="77"/>
      <c r="I77" s="77"/>
      <c r="J77" s="77"/>
      <c r="K77" s="77"/>
    </row>
    <row r="78" spans="2:11">
      <c r="B78" s="77"/>
      <c r="C78" s="77"/>
      <c r="D78" s="77"/>
      <c r="E78" s="77"/>
      <c r="F78" s="77"/>
      <c r="G78" s="77"/>
      <c r="H78" s="77"/>
      <c r="I78" s="77"/>
      <c r="J78" s="77"/>
      <c r="K78" s="77"/>
    </row>
    <row r="79" spans="2:11">
      <c r="B79" s="77"/>
      <c r="C79" s="77"/>
      <c r="D79" s="77"/>
      <c r="E79" s="77"/>
      <c r="F79" s="77"/>
      <c r="G79" s="77"/>
      <c r="H79" s="77"/>
      <c r="I79" s="77"/>
      <c r="J79" s="77"/>
      <c r="K79" s="77"/>
    </row>
    <row r="80" spans="2:11">
      <c r="B80" s="77"/>
      <c r="C80" s="77"/>
      <c r="D80" s="77"/>
      <c r="E80" s="77"/>
      <c r="F80" s="77"/>
      <c r="G80" s="77"/>
      <c r="H80" s="77"/>
      <c r="I80" s="77"/>
      <c r="J80" s="77"/>
      <c r="K80" s="77"/>
    </row>
    <row r="81" spans="2:11">
      <c r="B81" s="77"/>
      <c r="C81" s="77"/>
      <c r="D81" s="77"/>
      <c r="E81" s="77"/>
      <c r="F81" s="77"/>
      <c r="G81" s="77"/>
      <c r="H81" s="77"/>
      <c r="I81" s="77"/>
      <c r="J81" s="77"/>
      <c r="K81" s="77"/>
    </row>
    <row r="82" spans="2:11">
      <c r="B82" s="77"/>
      <c r="C82" s="77"/>
      <c r="D82" s="77"/>
      <c r="E82" s="77"/>
      <c r="F82" s="77"/>
      <c r="G82" s="77"/>
      <c r="H82" s="77"/>
      <c r="I82" s="77"/>
      <c r="J82" s="77"/>
      <c r="K82" s="77"/>
    </row>
    <row r="83" spans="2:11">
      <c r="B83" s="77"/>
      <c r="C83" s="77"/>
      <c r="D83" s="77"/>
      <c r="E83" s="77"/>
      <c r="F83" s="77"/>
      <c r="G83" s="77"/>
      <c r="H83" s="77"/>
      <c r="I83" s="77"/>
      <c r="J83" s="77"/>
      <c r="K83" s="77"/>
    </row>
    <row r="84" spans="2:11">
      <c r="B84" s="77"/>
      <c r="C84" s="77"/>
      <c r="D84" s="77"/>
      <c r="E84" s="77"/>
      <c r="F84" s="77"/>
      <c r="G84" s="77"/>
      <c r="H84" s="77"/>
      <c r="I84" s="77"/>
      <c r="J84" s="77"/>
      <c r="K84" s="77"/>
    </row>
    <row r="85" spans="2:11">
      <c r="B85" s="77"/>
      <c r="C85" s="77"/>
      <c r="D85" s="77"/>
      <c r="E85" s="77"/>
      <c r="F85" s="77"/>
      <c r="G85" s="77"/>
      <c r="H85" s="77"/>
      <c r="I85" s="77"/>
      <c r="J85" s="77"/>
      <c r="K85" s="77"/>
    </row>
    <row r="86" spans="2:11">
      <c r="B86" s="77"/>
      <c r="C86" s="77"/>
      <c r="D86" s="77"/>
      <c r="E86" s="77"/>
      <c r="F86" s="77"/>
      <c r="G86" s="77"/>
      <c r="H86" s="77"/>
      <c r="I86" s="77"/>
      <c r="J86" s="77"/>
      <c r="K86" s="77"/>
    </row>
    <row r="87" spans="2:11">
      <c r="B87" s="77"/>
      <c r="C87" s="77"/>
      <c r="D87" s="77"/>
      <c r="E87" s="77"/>
      <c r="F87" s="77"/>
      <c r="G87" s="77"/>
      <c r="H87" s="77"/>
      <c r="I87" s="77"/>
      <c r="J87" s="77"/>
      <c r="K87" s="77"/>
    </row>
    <row r="88" spans="2:11">
      <c r="B88" s="77"/>
      <c r="C88" s="77"/>
      <c r="D88" s="77"/>
      <c r="E88" s="77"/>
      <c r="F88" s="77"/>
      <c r="G88" s="77"/>
      <c r="H88" s="77"/>
      <c r="I88" s="77"/>
      <c r="J88" s="77"/>
      <c r="K88" s="77"/>
    </row>
    <row r="89" spans="2:11">
      <c r="B89" s="77"/>
      <c r="C89" s="77"/>
      <c r="D89" s="77"/>
      <c r="E89" s="77"/>
      <c r="F89" s="77"/>
      <c r="G89" s="77"/>
      <c r="H89" s="77"/>
      <c r="I89" s="77"/>
      <c r="J89" s="77"/>
      <c r="K89" s="77"/>
    </row>
    <row r="90" spans="2:11">
      <c r="B90" s="77"/>
      <c r="C90" s="77"/>
      <c r="D90" s="77"/>
      <c r="E90" s="77"/>
      <c r="F90" s="77"/>
      <c r="G90" s="77"/>
      <c r="H90" s="77"/>
      <c r="I90" s="77"/>
      <c r="J90" s="77"/>
      <c r="K90" s="77"/>
    </row>
    <row r="91" spans="2:11">
      <c r="B91" s="77"/>
      <c r="C91" s="77"/>
      <c r="D91" s="77"/>
      <c r="E91" s="77"/>
      <c r="F91" s="77"/>
      <c r="G91" s="77"/>
      <c r="H91" s="77"/>
      <c r="I91" s="77"/>
      <c r="J91" s="77"/>
      <c r="K91" s="77"/>
    </row>
    <row r="92" spans="2:11">
      <c r="B92" s="77"/>
      <c r="C92" s="77"/>
      <c r="D92" s="77"/>
      <c r="E92" s="77"/>
      <c r="F92" s="77"/>
      <c r="G92" s="77"/>
      <c r="H92" s="77"/>
      <c r="I92" s="77"/>
      <c r="J92" s="77"/>
      <c r="K92" s="77"/>
    </row>
    <row r="93" spans="2:11">
      <c r="B93" s="77"/>
      <c r="C93" s="77"/>
      <c r="D93" s="77"/>
      <c r="E93" s="77"/>
      <c r="F93" s="77"/>
      <c r="G93" s="77"/>
      <c r="H93" s="77"/>
      <c r="I93" s="77"/>
      <c r="J93" s="77"/>
      <c r="K93" s="77"/>
    </row>
    <row r="94" spans="2:11">
      <c r="B94" s="77"/>
      <c r="C94" s="77"/>
      <c r="D94" s="77"/>
      <c r="E94" s="77"/>
      <c r="F94" s="77"/>
      <c r="G94" s="77"/>
      <c r="H94" s="77"/>
      <c r="I94" s="77"/>
      <c r="J94" s="77"/>
      <c r="K94" s="77"/>
    </row>
    <row r="95" spans="2:11">
      <c r="B95" s="77"/>
      <c r="C95" s="77"/>
      <c r="D95" s="77"/>
      <c r="E95" s="77"/>
      <c r="F95" s="77"/>
      <c r="G95" s="77"/>
      <c r="H95" s="77"/>
      <c r="I95" s="77"/>
      <c r="J95" s="77"/>
      <c r="K95" s="77"/>
    </row>
    <row r="96" spans="2:11">
      <c r="B96" s="77"/>
      <c r="C96" s="77"/>
      <c r="D96" s="77"/>
      <c r="E96" s="77"/>
      <c r="F96" s="77"/>
      <c r="G96" s="77"/>
      <c r="H96" s="77"/>
      <c r="I96" s="77"/>
      <c r="J96" s="77"/>
      <c r="K96" s="77"/>
    </row>
    <row r="97" spans="2:11">
      <c r="B97" s="77"/>
      <c r="C97" s="77"/>
      <c r="D97" s="77"/>
      <c r="E97" s="77"/>
      <c r="F97" s="77"/>
      <c r="G97" s="77"/>
      <c r="H97" s="77"/>
      <c r="I97" s="77"/>
      <c r="J97" s="77"/>
      <c r="K97" s="77"/>
    </row>
    <row r="98" spans="2:11">
      <c r="B98" s="77"/>
      <c r="C98" s="77"/>
      <c r="D98" s="77"/>
      <c r="E98" s="77"/>
      <c r="F98" s="77"/>
      <c r="G98" s="77"/>
      <c r="H98" s="77"/>
      <c r="I98" s="77"/>
      <c r="J98" s="77"/>
      <c r="K98" s="77"/>
    </row>
    <row r="99" spans="2:11">
      <c r="B99" s="77"/>
      <c r="C99" s="77"/>
      <c r="D99" s="77"/>
      <c r="E99" s="77"/>
      <c r="F99" s="77"/>
      <c r="G99" s="77"/>
      <c r="H99" s="77"/>
      <c r="I99" s="77"/>
      <c r="J99" s="77"/>
      <c r="K99" s="77"/>
    </row>
    <row r="100" spans="2:11">
      <c r="B100" s="77"/>
      <c r="C100" s="77"/>
      <c r="D100" s="77"/>
      <c r="E100" s="77"/>
      <c r="F100" s="77"/>
      <c r="G100" s="77"/>
      <c r="H100" s="77"/>
      <c r="I100" s="77"/>
      <c r="J100" s="77"/>
      <c r="K100" s="77"/>
    </row>
    <row r="101" spans="2:11">
      <c r="B101" s="77"/>
      <c r="C101" s="77"/>
      <c r="D101" s="77"/>
      <c r="E101" s="77"/>
      <c r="F101" s="77"/>
      <c r="G101" s="77"/>
      <c r="H101" s="77"/>
      <c r="I101" s="77"/>
      <c r="J101" s="77"/>
      <c r="K101" s="77"/>
    </row>
    <row r="102" spans="2:11">
      <c r="B102" s="77"/>
      <c r="C102" s="77"/>
      <c r="D102" s="77"/>
      <c r="E102" s="77"/>
      <c r="F102" s="77"/>
      <c r="G102" s="77"/>
      <c r="H102" s="77"/>
      <c r="I102" s="77"/>
      <c r="J102" s="77"/>
      <c r="K102" s="77"/>
    </row>
    <row r="103" spans="2:11">
      <c r="B103" s="77"/>
      <c r="C103" s="77"/>
      <c r="D103" s="77"/>
      <c r="E103" s="77"/>
      <c r="F103" s="77"/>
      <c r="G103" s="77"/>
      <c r="H103" s="77"/>
      <c r="I103" s="77"/>
      <c r="J103" s="77"/>
      <c r="K103" s="77"/>
    </row>
    <row r="104" spans="2:11">
      <c r="B104" s="77"/>
      <c r="C104" s="77"/>
      <c r="D104" s="77"/>
      <c r="E104" s="77"/>
      <c r="F104" s="77"/>
      <c r="G104" s="77"/>
      <c r="H104" s="77"/>
      <c r="I104" s="77"/>
      <c r="J104" s="77"/>
      <c r="K104" s="77"/>
    </row>
    <row r="105" spans="2:11">
      <c r="B105" s="77"/>
      <c r="C105" s="77"/>
      <c r="D105" s="77"/>
      <c r="E105" s="77"/>
      <c r="F105" s="77"/>
      <c r="G105" s="77"/>
      <c r="H105" s="77"/>
      <c r="I105" s="77"/>
      <c r="J105" s="77"/>
      <c r="K105" s="77"/>
    </row>
    <row r="106" spans="2:11">
      <c r="B106" s="77"/>
      <c r="C106" s="77"/>
      <c r="D106" s="77"/>
      <c r="E106" s="77"/>
      <c r="F106" s="77"/>
      <c r="G106" s="77"/>
      <c r="H106" s="77"/>
      <c r="I106" s="77"/>
      <c r="J106" s="77"/>
      <c r="K106" s="77"/>
    </row>
    <row r="107" spans="2:11">
      <c r="B107" s="77"/>
      <c r="C107" s="77"/>
      <c r="D107" s="77"/>
      <c r="E107" s="77"/>
      <c r="F107" s="77"/>
      <c r="G107" s="77"/>
      <c r="H107" s="77"/>
      <c r="I107" s="77"/>
      <c r="J107" s="77"/>
      <c r="K107" s="77"/>
    </row>
    <row r="108" spans="2:11">
      <c r="B108" s="77"/>
      <c r="C108" s="77"/>
      <c r="D108" s="77"/>
      <c r="E108" s="77"/>
      <c r="F108" s="77"/>
      <c r="G108" s="77"/>
      <c r="H108" s="77"/>
      <c r="I108" s="77"/>
      <c r="J108" s="77"/>
      <c r="K108" s="77"/>
    </row>
    <row r="109" spans="2:11">
      <c r="B109" s="77"/>
      <c r="C109" s="77"/>
      <c r="D109" s="77"/>
      <c r="E109" s="77"/>
      <c r="F109" s="77"/>
      <c r="G109" s="77"/>
      <c r="H109" s="77"/>
      <c r="I109" s="77"/>
      <c r="J109" s="77"/>
      <c r="K109" s="77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1"/>
      <c r="G608" s="21"/>
    </row>
    <row r="609" spans="5:7">
      <c r="E609" s="21"/>
      <c r="G609" s="21"/>
    </row>
    <row r="610" spans="5:7">
      <c r="E610" s="21"/>
      <c r="G610" s="21"/>
    </row>
    <row r="611" spans="5:7">
      <c r="E611" s="21"/>
      <c r="G611" s="21"/>
    </row>
    <row r="612" spans="5:7">
      <c r="E612" s="21"/>
      <c r="G612" s="21"/>
    </row>
    <row r="613" spans="5:7">
      <c r="E613" s="21"/>
      <c r="G613" s="21"/>
    </row>
  </sheetData>
  <sheetProtection sheet="1" objects="1" scenarios="1"/>
  <mergeCells count="1">
    <mergeCell ref="B6:K6"/>
  </mergeCells>
  <phoneticPr fontId="5" type="noConversion"/>
  <conditionalFormatting sqref="B12">
    <cfRule type="cellIs" dxfId="8" priority="2" operator="equal">
      <formula>"NR3"</formula>
    </cfRule>
  </conditionalFormatting>
  <conditionalFormatting sqref="B11">
    <cfRule type="cellIs" dxfId="7" priority="1" operator="equal">
      <formula>"NR3"</formula>
    </cfRule>
  </conditionalFormatting>
  <dataValidations count="1">
    <dataValidation allowBlank="1" showInputMessage="1" showErrorMessage="1" sqref="D13:K27 AH28:XFD29 D30:XFD1048576 D28:AF29 A1:A1048576 B16:B1048576 B1:B13 L1:XFD27 D1:K9 C5:C9 C11:C1048576 K10:K12 D11:J12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AP109"/>
  <sheetViews>
    <sheetView rightToLeft="1" workbookViewId="0">
      <selection activeCell="C21" sqref="C21"/>
    </sheetView>
  </sheetViews>
  <sheetFormatPr defaultColWidth="9.140625" defaultRowHeight="18"/>
  <cols>
    <col min="1" max="1" width="6.28515625" style="1" customWidth="1"/>
    <col min="2" max="2" width="35.7109375" style="2" bestFit="1" customWidth="1"/>
    <col min="3" max="3" width="41.85546875" style="1" bestFit="1" customWidth="1"/>
    <col min="4" max="4" width="11.85546875" style="1" customWidth="1"/>
    <col min="5" max="5" width="23" style="3" bestFit="1" customWidth="1"/>
    <col min="6" max="6" width="8.7109375" style="3" customWidth="1"/>
    <col min="7" max="7" width="10" style="3" customWidth="1"/>
    <col min="8" max="8" width="9.5703125" style="3" customWidth="1"/>
    <col min="9" max="9" width="6.140625" style="3" customWidth="1"/>
    <col min="10" max="11" width="5.7109375" style="3" customWidth="1"/>
    <col min="12" max="12" width="6.85546875" style="3" customWidth="1"/>
    <col min="13" max="13" width="6.42578125" style="1" customWidth="1"/>
    <col min="14" max="14" width="6.7109375" style="1" customWidth="1"/>
    <col min="15" max="15" width="7.28515625" style="1" customWidth="1"/>
    <col min="16" max="27" width="5.7109375" style="1" customWidth="1"/>
    <col min="28" max="16384" width="9.140625" style="1"/>
  </cols>
  <sheetData>
    <row r="1" spans="2:42">
      <c r="B1" s="56" t="s">
        <v>182</v>
      </c>
      <c r="C1" s="76" t="s" vm="1">
        <v>250</v>
      </c>
    </row>
    <row r="2" spans="2:42">
      <c r="B2" s="56" t="s">
        <v>181</v>
      </c>
      <c r="C2" s="76" t="s">
        <v>251</v>
      </c>
    </row>
    <row r="3" spans="2:42">
      <c r="B3" s="56" t="s">
        <v>183</v>
      </c>
      <c r="C3" s="76" t="s">
        <v>252</v>
      </c>
    </row>
    <row r="4" spans="2:42">
      <c r="B4" s="56" t="s">
        <v>184</v>
      </c>
      <c r="C4" s="76">
        <v>8602</v>
      </c>
    </row>
    <row r="6" spans="2:42" ht="26.25" customHeight="1">
      <c r="B6" s="184" t="s">
        <v>219</v>
      </c>
      <c r="C6" s="185"/>
      <c r="D6" s="186"/>
    </row>
    <row r="7" spans="2:42" s="3" customFormat="1" ht="31.5">
      <c r="B7" s="59" t="s">
        <v>119</v>
      </c>
      <c r="C7" s="64" t="s">
        <v>110</v>
      </c>
      <c r="D7" s="65" t="s">
        <v>109</v>
      </c>
    </row>
    <row r="8" spans="2:42" s="3" customFormat="1">
      <c r="B8" s="15"/>
      <c r="C8" s="32" t="s">
        <v>239</v>
      </c>
      <c r="D8" s="17" t="s">
        <v>22</v>
      </c>
    </row>
    <row r="9" spans="2:42" s="4" customFormat="1" ht="18" customHeight="1">
      <c r="B9" s="18"/>
      <c r="C9" s="19" t="s">
        <v>1</v>
      </c>
      <c r="D9" s="20" t="s">
        <v>2</v>
      </c>
      <c r="E9" s="124" t="s">
        <v>1270</v>
      </c>
      <c r="F9" s="3"/>
      <c r="G9" s="3"/>
      <c r="H9" s="3"/>
      <c r="I9" s="3"/>
      <c r="J9" s="3"/>
      <c r="K9" s="3"/>
      <c r="L9" s="3"/>
    </row>
    <row r="10" spans="2:42" s="130" customFormat="1" ht="18" customHeight="1">
      <c r="B10" s="117" t="s">
        <v>1268</v>
      </c>
      <c r="C10" s="114">
        <f>C11+C18</f>
        <v>102.91775335089565</v>
      </c>
      <c r="D10" s="77"/>
      <c r="E10" s="131"/>
      <c r="G10" s="131"/>
      <c r="H10" s="131"/>
      <c r="I10" s="131"/>
      <c r="J10" s="131"/>
      <c r="K10" s="131"/>
      <c r="L10" s="131"/>
    </row>
    <row r="11" spans="2:42" s="127" customFormat="1">
      <c r="B11" s="117" t="s">
        <v>26</v>
      </c>
      <c r="C11" s="114">
        <f>SUM(C12:C16)</f>
        <v>88.165024113993042</v>
      </c>
      <c r="E11" s="131"/>
      <c r="F11" s="131"/>
      <c r="G11" s="131"/>
      <c r="H11" s="131"/>
      <c r="I11" s="131"/>
      <c r="J11" s="131"/>
      <c r="K11" s="131"/>
      <c r="L11" s="131"/>
    </row>
    <row r="12" spans="2:42" s="127" customFormat="1">
      <c r="B12" s="138" t="s">
        <v>1309</v>
      </c>
      <c r="C12" s="83">
        <v>31.217659483069379</v>
      </c>
      <c r="D12" s="102">
        <v>43100</v>
      </c>
      <c r="E12" s="139" t="s">
        <v>1271</v>
      </c>
      <c r="F12" s="131"/>
      <c r="G12" s="131"/>
      <c r="H12" s="131"/>
      <c r="I12" s="131"/>
      <c r="J12" s="131"/>
      <c r="K12" s="131"/>
      <c r="L12" s="131"/>
      <c r="M12" s="131"/>
      <c r="N12" s="131"/>
      <c r="O12" s="131"/>
      <c r="P12" s="131"/>
      <c r="Q12" s="131"/>
      <c r="R12" s="131"/>
      <c r="S12" s="131"/>
      <c r="T12" s="131"/>
      <c r="U12" s="131"/>
      <c r="V12" s="131"/>
      <c r="W12" s="131"/>
      <c r="X12" s="131"/>
      <c r="Y12" s="131"/>
      <c r="Z12" s="131"/>
      <c r="AA12" s="131"/>
      <c r="AB12" s="131"/>
      <c r="AC12" s="131"/>
      <c r="AD12" s="131"/>
      <c r="AE12" s="131"/>
      <c r="AF12" s="131"/>
      <c r="AG12" s="131"/>
      <c r="AH12" s="131"/>
      <c r="AI12" s="131"/>
      <c r="AJ12" s="131"/>
      <c r="AK12" s="131"/>
      <c r="AL12" s="131"/>
      <c r="AM12" s="131"/>
      <c r="AN12" s="131"/>
      <c r="AO12" s="131"/>
      <c r="AP12" s="131"/>
    </row>
    <row r="13" spans="2:42" s="127" customFormat="1">
      <c r="B13" s="140" t="s">
        <v>1310</v>
      </c>
      <c r="C13" s="83">
        <v>1.6862999999999999</v>
      </c>
      <c r="D13" s="102">
        <v>43948</v>
      </c>
      <c r="E13" s="139" t="s">
        <v>1271</v>
      </c>
      <c r="F13" s="131"/>
      <c r="G13" s="131"/>
      <c r="H13" s="131"/>
      <c r="I13" s="131"/>
      <c r="J13" s="131"/>
      <c r="K13" s="131"/>
      <c r="L13" s="131"/>
      <c r="M13" s="131"/>
      <c r="N13" s="131"/>
      <c r="O13" s="131"/>
      <c r="P13" s="131"/>
      <c r="Q13" s="131"/>
      <c r="R13" s="131"/>
      <c r="S13" s="131"/>
      <c r="T13" s="131"/>
      <c r="U13" s="131"/>
      <c r="V13" s="131"/>
      <c r="W13" s="131"/>
      <c r="X13" s="131"/>
      <c r="Y13" s="131"/>
      <c r="Z13" s="131"/>
      <c r="AA13" s="131"/>
      <c r="AB13" s="131"/>
      <c r="AC13" s="131"/>
      <c r="AD13" s="131"/>
      <c r="AE13" s="131"/>
      <c r="AF13" s="131"/>
      <c r="AG13" s="131"/>
      <c r="AH13" s="131"/>
      <c r="AI13" s="131"/>
      <c r="AJ13" s="131"/>
      <c r="AK13" s="131"/>
      <c r="AL13" s="131"/>
      <c r="AM13" s="131"/>
      <c r="AN13" s="131"/>
      <c r="AO13" s="131"/>
      <c r="AP13" s="131"/>
    </row>
    <row r="14" spans="2:42" s="127" customFormat="1">
      <c r="B14" s="140" t="s">
        <v>1311</v>
      </c>
      <c r="C14" s="83">
        <v>14.686700998844124</v>
      </c>
      <c r="D14" s="102">
        <v>43297</v>
      </c>
      <c r="E14" s="139" t="s">
        <v>1271</v>
      </c>
      <c r="F14" s="77"/>
      <c r="G14" s="131"/>
      <c r="H14" s="131"/>
      <c r="I14" s="131"/>
      <c r="J14" s="131"/>
      <c r="K14" s="131"/>
      <c r="L14" s="131"/>
    </row>
    <row r="15" spans="2:42" s="127" customFormat="1">
      <c r="B15" s="140" t="s">
        <v>1312</v>
      </c>
      <c r="C15" s="83">
        <v>26.3598410488</v>
      </c>
      <c r="D15" s="102">
        <v>43908</v>
      </c>
      <c r="E15" s="139" t="s">
        <v>1271</v>
      </c>
      <c r="F15" s="131"/>
      <c r="G15" s="131"/>
      <c r="H15" s="131"/>
      <c r="I15" s="131"/>
      <c r="J15" s="131"/>
      <c r="K15" s="131"/>
      <c r="L15" s="131"/>
      <c r="M15" s="131"/>
      <c r="N15" s="131"/>
      <c r="O15" s="131"/>
      <c r="P15" s="131"/>
      <c r="Q15" s="131"/>
      <c r="R15" s="131"/>
      <c r="S15" s="131"/>
      <c r="T15" s="131"/>
      <c r="U15" s="131"/>
      <c r="V15" s="131"/>
      <c r="W15" s="131"/>
      <c r="X15" s="131"/>
      <c r="Y15" s="131"/>
      <c r="Z15" s="131"/>
      <c r="AA15" s="131"/>
      <c r="AB15" s="131"/>
      <c r="AC15" s="131"/>
      <c r="AD15" s="131"/>
      <c r="AE15" s="131"/>
      <c r="AF15" s="131"/>
      <c r="AG15" s="131"/>
      <c r="AH15" s="131"/>
      <c r="AI15" s="131"/>
      <c r="AJ15" s="131"/>
      <c r="AK15" s="131"/>
      <c r="AL15" s="131"/>
      <c r="AM15" s="131"/>
      <c r="AN15" s="131"/>
      <c r="AO15" s="131"/>
      <c r="AP15" s="131"/>
    </row>
    <row r="16" spans="2:42" s="127" customFormat="1">
      <c r="B16" s="140" t="s">
        <v>1313</v>
      </c>
      <c r="C16" s="83">
        <v>14.21452258327955</v>
      </c>
      <c r="D16" s="102">
        <v>43378</v>
      </c>
      <c r="E16" s="139" t="s">
        <v>1271</v>
      </c>
      <c r="F16" s="131"/>
      <c r="G16" s="131"/>
      <c r="H16" s="131"/>
      <c r="I16" s="131"/>
      <c r="J16" s="131"/>
      <c r="K16" s="131"/>
      <c r="L16" s="131"/>
      <c r="M16" s="131"/>
      <c r="N16" s="131"/>
      <c r="O16" s="131"/>
      <c r="P16" s="131"/>
      <c r="Q16" s="131"/>
      <c r="R16" s="131"/>
      <c r="S16" s="131"/>
      <c r="T16" s="131"/>
      <c r="U16" s="131"/>
      <c r="V16" s="131"/>
      <c r="W16" s="131"/>
      <c r="X16" s="131"/>
      <c r="Y16" s="131"/>
      <c r="Z16" s="131"/>
      <c r="AA16" s="131"/>
      <c r="AB16" s="131"/>
      <c r="AC16" s="131"/>
      <c r="AD16" s="131"/>
      <c r="AE16" s="131"/>
      <c r="AF16" s="131"/>
      <c r="AG16" s="131"/>
      <c r="AH16" s="131"/>
      <c r="AI16" s="131"/>
      <c r="AJ16" s="131"/>
      <c r="AK16" s="131"/>
      <c r="AL16" s="131"/>
      <c r="AM16" s="131"/>
      <c r="AN16" s="131"/>
      <c r="AO16" s="131"/>
      <c r="AP16" s="131"/>
    </row>
    <row r="17" spans="2:12" s="127" customFormat="1">
      <c r="B17" s="77"/>
      <c r="C17" s="77"/>
      <c r="D17" s="77"/>
      <c r="E17" s="131"/>
      <c r="F17" s="131"/>
      <c r="G17" s="131"/>
      <c r="H17" s="131"/>
      <c r="I17" s="131"/>
      <c r="J17" s="131"/>
      <c r="K17" s="131"/>
      <c r="L17" s="131"/>
    </row>
    <row r="18" spans="2:12" s="127" customFormat="1">
      <c r="B18" s="117" t="s">
        <v>1269</v>
      </c>
      <c r="C18" s="114">
        <f>C19</f>
        <v>14.752729236902615</v>
      </c>
      <c r="D18" s="77"/>
      <c r="E18" s="131"/>
      <c r="F18" s="131"/>
      <c r="G18" s="131"/>
      <c r="H18" s="131"/>
      <c r="I18" s="131"/>
      <c r="J18" s="131"/>
      <c r="K18" s="131"/>
      <c r="L18" s="131"/>
    </row>
    <row r="19" spans="2:12" s="127" customFormat="1">
      <c r="B19" s="140" t="s">
        <v>1314</v>
      </c>
      <c r="C19" s="83">
        <v>14.752729236902615</v>
      </c>
      <c r="D19" s="102">
        <v>44678</v>
      </c>
      <c r="E19" s="139" t="s">
        <v>1271</v>
      </c>
      <c r="F19" s="131"/>
      <c r="G19" s="131"/>
      <c r="H19" s="131"/>
      <c r="I19" s="131"/>
      <c r="J19" s="131"/>
      <c r="K19" s="131"/>
      <c r="L19" s="131"/>
    </row>
    <row r="20" spans="2:12" s="127" customFormat="1">
      <c r="B20" s="77"/>
      <c r="C20" s="77"/>
      <c r="D20" s="77"/>
      <c r="E20" s="131"/>
      <c r="F20" s="131"/>
      <c r="G20" s="131"/>
      <c r="H20" s="131"/>
      <c r="I20" s="131"/>
      <c r="J20" s="131"/>
      <c r="K20" s="131"/>
      <c r="L20" s="131"/>
    </row>
    <row r="21" spans="2:12" s="127" customFormat="1">
      <c r="B21" s="129" t="s">
        <v>249</v>
      </c>
      <c r="C21" s="77"/>
      <c r="D21" s="77"/>
      <c r="E21" s="131"/>
      <c r="F21" s="131"/>
      <c r="G21" s="131"/>
      <c r="H21" s="131"/>
      <c r="I21" s="131"/>
      <c r="J21" s="131"/>
      <c r="K21" s="131"/>
      <c r="L21" s="131"/>
    </row>
    <row r="22" spans="2:12">
      <c r="B22" s="91" t="s">
        <v>115</v>
      </c>
      <c r="C22" s="77"/>
      <c r="D22" s="77"/>
    </row>
    <row r="23" spans="2:12">
      <c r="B23" s="91" t="s">
        <v>234</v>
      </c>
      <c r="C23" s="77"/>
      <c r="D23" s="77"/>
    </row>
    <row r="24" spans="2:12">
      <c r="B24" s="91" t="s">
        <v>244</v>
      </c>
      <c r="C24" s="77"/>
      <c r="D24" s="77"/>
    </row>
    <row r="25" spans="2:12">
      <c r="B25" s="77"/>
      <c r="C25" s="77"/>
      <c r="D25" s="77"/>
    </row>
    <row r="26" spans="2:12">
      <c r="B26" s="77"/>
      <c r="C26" s="77"/>
      <c r="D26" s="77"/>
    </row>
    <row r="27" spans="2:12">
      <c r="B27" s="77"/>
      <c r="C27" s="77"/>
      <c r="D27" s="77"/>
    </row>
    <row r="28" spans="2:12">
      <c r="B28" s="77"/>
      <c r="C28" s="77"/>
      <c r="D28" s="77"/>
    </row>
    <row r="29" spans="2:12">
      <c r="B29" s="77"/>
      <c r="C29" s="77"/>
      <c r="D29" s="77"/>
    </row>
    <row r="30" spans="2:12">
      <c r="B30" s="77"/>
      <c r="C30" s="77"/>
      <c r="D30" s="77"/>
    </row>
    <row r="31" spans="2:12">
      <c r="B31" s="77"/>
      <c r="C31" s="77"/>
      <c r="D31" s="77"/>
    </row>
    <row r="32" spans="2:12">
      <c r="B32" s="77"/>
      <c r="C32" s="77"/>
      <c r="D32" s="77"/>
    </row>
    <row r="33" spans="2:4">
      <c r="B33" s="77"/>
      <c r="C33" s="77"/>
      <c r="D33" s="77"/>
    </row>
    <row r="34" spans="2:4">
      <c r="B34" s="77"/>
      <c r="C34" s="77"/>
      <c r="D34" s="77"/>
    </row>
    <row r="35" spans="2:4">
      <c r="B35" s="77"/>
      <c r="C35" s="77"/>
      <c r="D35" s="77"/>
    </row>
    <row r="36" spans="2:4">
      <c r="B36" s="77"/>
      <c r="C36" s="77"/>
      <c r="D36" s="77"/>
    </row>
    <row r="37" spans="2:4">
      <c r="B37" s="77"/>
      <c r="C37" s="77"/>
      <c r="D37" s="77"/>
    </row>
    <row r="38" spans="2:4">
      <c r="B38" s="77"/>
      <c r="C38" s="77"/>
      <c r="D38" s="77"/>
    </row>
    <row r="39" spans="2:4">
      <c r="B39" s="77"/>
      <c r="C39" s="77"/>
      <c r="D39" s="77"/>
    </row>
    <row r="40" spans="2:4">
      <c r="B40" s="77"/>
      <c r="C40" s="77"/>
      <c r="D40" s="77"/>
    </row>
    <row r="41" spans="2:4">
      <c r="B41" s="77"/>
      <c r="C41" s="77"/>
      <c r="D41" s="77"/>
    </row>
    <row r="42" spans="2:4">
      <c r="B42" s="77"/>
      <c r="C42" s="77"/>
      <c r="D42" s="77"/>
    </row>
    <row r="43" spans="2:4">
      <c r="B43" s="77"/>
      <c r="C43" s="77"/>
      <c r="D43" s="77"/>
    </row>
    <row r="44" spans="2:4">
      <c r="B44" s="77"/>
      <c r="C44" s="77"/>
      <c r="D44" s="77"/>
    </row>
    <row r="45" spans="2:4">
      <c r="B45" s="77"/>
      <c r="C45" s="77"/>
      <c r="D45" s="77"/>
    </row>
    <row r="46" spans="2:4">
      <c r="B46" s="77"/>
      <c r="C46" s="77"/>
      <c r="D46" s="77"/>
    </row>
    <row r="47" spans="2:4">
      <c r="B47" s="77"/>
      <c r="C47" s="77"/>
      <c r="D47" s="77"/>
    </row>
    <row r="48" spans="2:4">
      <c r="B48" s="77"/>
      <c r="C48" s="77"/>
      <c r="D48" s="77"/>
    </row>
    <row r="49" spans="2:4">
      <c r="B49" s="77"/>
      <c r="C49" s="77"/>
      <c r="D49" s="77"/>
    </row>
    <row r="50" spans="2:4">
      <c r="B50" s="77"/>
      <c r="C50" s="77"/>
      <c r="D50" s="77"/>
    </row>
    <row r="51" spans="2:4">
      <c r="B51" s="77"/>
      <c r="C51" s="77"/>
      <c r="D51" s="77"/>
    </row>
    <row r="52" spans="2:4">
      <c r="B52" s="77"/>
      <c r="C52" s="77"/>
      <c r="D52" s="77"/>
    </row>
    <row r="53" spans="2:4">
      <c r="B53" s="77"/>
      <c r="C53" s="77"/>
      <c r="D53" s="77"/>
    </row>
    <row r="54" spans="2:4">
      <c r="B54" s="77"/>
      <c r="C54" s="77"/>
      <c r="D54" s="77"/>
    </row>
    <row r="55" spans="2:4">
      <c r="B55" s="77"/>
      <c r="C55" s="77"/>
      <c r="D55" s="77"/>
    </row>
    <row r="56" spans="2:4">
      <c r="B56" s="77"/>
      <c r="C56" s="77"/>
      <c r="D56" s="77"/>
    </row>
    <row r="57" spans="2:4">
      <c r="B57" s="77"/>
      <c r="C57" s="77"/>
      <c r="D57" s="77"/>
    </row>
    <row r="58" spans="2:4">
      <c r="B58" s="77"/>
      <c r="C58" s="77"/>
      <c r="D58" s="77"/>
    </row>
    <row r="59" spans="2:4">
      <c r="B59" s="77"/>
      <c r="C59" s="77"/>
      <c r="D59" s="77"/>
    </row>
    <row r="60" spans="2:4">
      <c r="B60" s="77"/>
      <c r="C60" s="77"/>
      <c r="D60" s="77"/>
    </row>
    <row r="61" spans="2:4">
      <c r="B61" s="77"/>
      <c r="C61" s="77"/>
      <c r="D61" s="77"/>
    </row>
    <row r="62" spans="2:4">
      <c r="B62" s="77"/>
      <c r="C62" s="77"/>
      <c r="D62" s="77"/>
    </row>
    <row r="63" spans="2:4">
      <c r="B63" s="77"/>
      <c r="C63" s="77"/>
      <c r="D63" s="77"/>
    </row>
    <row r="64" spans="2:4">
      <c r="B64" s="77"/>
      <c r="C64" s="77"/>
      <c r="D64" s="77"/>
    </row>
    <row r="65" spans="2:4">
      <c r="B65" s="77"/>
      <c r="C65" s="77"/>
      <c r="D65" s="77"/>
    </row>
    <row r="66" spans="2:4">
      <c r="B66" s="77"/>
      <c r="C66" s="77"/>
      <c r="D66" s="77"/>
    </row>
    <row r="67" spans="2:4">
      <c r="B67" s="77"/>
      <c r="C67" s="77"/>
      <c r="D67" s="77"/>
    </row>
    <row r="68" spans="2:4">
      <c r="B68" s="77"/>
      <c r="C68" s="77"/>
      <c r="D68" s="77"/>
    </row>
    <row r="69" spans="2:4">
      <c r="B69" s="77"/>
      <c r="C69" s="77"/>
      <c r="D69" s="77"/>
    </row>
    <row r="70" spans="2:4">
      <c r="B70" s="77"/>
      <c r="C70" s="77"/>
      <c r="D70" s="77"/>
    </row>
    <row r="71" spans="2:4">
      <c r="B71" s="77"/>
      <c r="C71" s="77"/>
      <c r="D71" s="77"/>
    </row>
    <row r="72" spans="2:4">
      <c r="B72" s="77"/>
      <c r="C72" s="77"/>
      <c r="D72" s="77"/>
    </row>
    <row r="73" spans="2:4">
      <c r="B73" s="77"/>
      <c r="C73" s="77"/>
      <c r="D73" s="77"/>
    </row>
    <row r="74" spans="2:4">
      <c r="B74" s="77"/>
      <c r="C74" s="77"/>
      <c r="D74" s="77"/>
    </row>
    <row r="75" spans="2:4">
      <c r="B75" s="77"/>
      <c r="C75" s="77"/>
      <c r="D75" s="77"/>
    </row>
    <row r="76" spans="2:4">
      <c r="B76" s="77"/>
      <c r="C76" s="77"/>
      <c r="D76" s="77"/>
    </row>
    <row r="77" spans="2:4">
      <c r="B77" s="77"/>
      <c r="C77" s="77"/>
      <c r="D77" s="77"/>
    </row>
    <row r="78" spans="2:4">
      <c r="B78" s="77"/>
      <c r="C78" s="77"/>
      <c r="D78" s="77"/>
    </row>
    <row r="79" spans="2:4">
      <c r="B79" s="77"/>
      <c r="C79" s="77"/>
      <c r="D79" s="77"/>
    </row>
    <row r="80" spans="2:4">
      <c r="B80" s="77"/>
      <c r="C80" s="77"/>
      <c r="D80" s="77"/>
    </row>
    <row r="81" spans="2:4">
      <c r="B81" s="77"/>
      <c r="C81" s="77"/>
      <c r="D81" s="77"/>
    </row>
    <row r="82" spans="2:4">
      <c r="B82" s="77"/>
      <c r="C82" s="77"/>
      <c r="D82" s="77"/>
    </row>
    <row r="83" spans="2:4">
      <c r="B83" s="77"/>
      <c r="C83" s="77"/>
      <c r="D83" s="77"/>
    </row>
    <row r="84" spans="2:4">
      <c r="B84" s="77"/>
      <c r="C84" s="77"/>
      <c r="D84" s="77"/>
    </row>
    <row r="85" spans="2:4">
      <c r="B85" s="77"/>
      <c r="C85" s="77"/>
      <c r="D85" s="77"/>
    </row>
    <row r="86" spans="2:4">
      <c r="B86" s="77"/>
      <c r="C86" s="77"/>
      <c r="D86" s="77"/>
    </row>
    <row r="87" spans="2:4">
      <c r="B87" s="77"/>
      <c r="C87" s="77"/>
      <c r="D87" s="77"/>
    </row>
    <row r="88" spans="2:4">
      <c r="B88" s="77"/>
      <c r="C88" s="77"/>
      <c r="D88" s="77"/>
    </row>
    <row r="89" spans="2:4">
      <c r="B89" s="77"/>
      <c r="C89" s="77"/>
      <c r="D89" s="77"/>
    </row>
    <row r="90" spans="2:4">
      <c r="B90" s="77"/>
      <c r="C90" s="77"/>
      <c r="D90" s="77"/>
    </row>
    <row r="91" spans="2:4">
      <c r="B91" s="77"/>
      <c r="C91" s="77"/>
      <c r="D91" s="77"/>
    </row>
    <row r="92" spans="2:4">
      <c r="B92" s="77"/>
      <c r="C92" s="77"/>
      <c r="D92" s="77"/>
    </row>
    <row r="93" spans="2:4">
      <c r="B93" s="77"/>
      <c r="C93" s="77"/>
      <c r="D93" s="77"/>
    </row>
    <row r="94" spans="2:4">
      <c r="B94" s="77"/>
      <c r="C94" s="77"/>
      <c r="D94" s="77"/>
    </row>
    <row r="95" spans="2:4">
      <c r="B95" s="77"/>
      <c r="C95" s="77"/>
      <c r="D95" s="77"/>
    </row>
    <row r="96" spans="2:4">
      <c r="B96" s="77"/>
      <c r="C96" s="77"/>
      <c r="D96" s="77"/>
    </row>
    <row r="97" spans="2:4">
      <c r="B97" s="77"/>
      <c r="C97" s="77"/>
      <c r="D97" s="77"/>
    </row>
    <row r="98" spans="2:4">
      <c r="B98" s="77"/>
      <c r="C98" s="77"/>
      <c r="D98" s="77"/>
    </row>
    <row r="99" spans="2:4">
      <c r="B99" s="77"/>
      <c r="C99" s="77"/>
      <c r="D99" s="77"/>
    </row>
    <row r="100" spans="2:4">
      <c r="B100" s="77"/>
      <c r="C100" s="77"/>
      <c r="D100" s="77"/>
    </row>
    <row r="101" spans="2:4">
      <c r="B101" s="77"/>
      <c r="C101" s="77"/>
      <c r="D101" s="77"/>
    </row>
    <row r="102" spans="2:4">
      <c r="B102" s="77"/>
      <c r="C102" s="77"/>
      <c r="D102" s="77"/>
    </row>
    <row r="103" spans="2:4">
      <c r="B103" s="77"/>
      <c r="C103" s="77"/>
      <c r="D103" s="77"/>
    </row>
    <row r="104" spans="2:4">
      <c r="B104" s="77"/>
      <c r="C104" s="77"/>
      <c r="D104" s="77"/>
    </row>
    <row r="105" spans="2:4">
      <c r="B105" s="77"/>
      <c r="C105" s="77"/>
      <c r="D105" s="77"/>
    </row>
    <row r="106" spans="2:4">
      <c r="B106" s="77"/>
      <c r="C106" s="77"/>
      <c r="D106" s="77"/>
    </row>
    <row r="107" spans="2:4">
      <c r="B107" s="77"/>
      <c r="C107" s="77"/>
      <c r="D107" s="77"/>
    </row>
    <row r="108" spans="2:4">
      <c r="B108" s="77"/>
      <c r="C108" s="77"/>
      <c r="D108" s="77"/>
    </row>
    <row r="109" spans="2:4">
      <c r="B109" s="77"/>
      <c r="C109" s="77"/>
      <c r="D109" s="77"/>
    </row>
  </sheetData>
  <sheetProtection sheet="1" objects="1" scenarios="1"/>
  <sortState ref="B12:E16">
    <sortCondition ref="B12:B16"/>
  </sortState>
  <mergeCells count="1">
    <mergeCell ref="B6:D6"/>
  </mergeCells>
  <phoneticPr fontId="5" type="noConversion"/>
  <conditionalFormatting sqref="E12:E16">
    <cfRule type="cellIs" dxfId="6" priority="11" operator="equal">
      <formula>"NR3"</formula>
    </cfRule>
  </conditionalFormatting>
  <conditionalFormatting sqref="E19">
    <cfRule type="cellIs" dxfId="5" priority="10" operator="equal">
      <formula>"NR3"</formula>
    </cfRule>
  </conditionalFormatting>
  <conditionalFormatting sqref="B13">
    <cfRule type="cellIs" dxfId="4" priority="5" operator="equal">
      <formula>"NR3"</formula>
    </cfRule>
  </conditionalFormatting>
  <conditionalFormatting sqref="B14">
    <cfRule type="cellIs" dxfId="3" priority="4" operator="equal">
      <formula>"NR3"</formula>
    </cfRule>
  </conditionalFormatting>
  <conditionalFormatting sqref="B15">
    <cfRule type="cellIs" dxfId="2" priority="3" operator="equal">
      <formula>"NR3"</formula>
    </cfRule>
  </conditionalFormatting>
  <conditionalFormatting sqref="B16">
    <cfRule type="cellIs" dxfId="1" priority="2" operator="equal">
      <formula>"NR3"</formula>
    </cfRule>
  </conditionalFormatting>
  <conditionalFormatting sqref="B19">
    <cfRule type="cellIs" dxfId="0" priority="1" operator="equal">
      <formula>"NR3"</formula>
    </cfRule>
  </conditionalFormatting>
  <dataValidations count="1">
    <dataValidation allowBlank="1" showInputMessage="1" showErrorMessage="1" sqref="C5:C1048576 AC28:XFD29 A1:A1048576 G1:XFD27 F1:F9 F16:F27 D1:D10 D12:D27 F14 B23:B1048576 E1:E27 B1:B20 D28:AA29 D30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B1:R399"/>
  <sheetViews>
    <sheetView rightToLeft="1" workbookViewId="0">
      <selection activeCell="L18" sqref="L18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8554687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5.5703125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6" t="s">
        <v>182</v>
      </c>
      <c r="C1" s="76" t="s" vm="1">
        <v>250</v>
      </c>
    </row>
    <row r="2" spans="2:18">
      <c r="B2" s="56" t="s">
        <v>181</v>
      </c>
      <c r="C2" s="76" t="s">
        <v>251</v>
      </c>
    </row>
    <row r="3" spans="2:18">
      <c r="B3" s="56" t="s">
        <v>183</v>
      </c>
      <c r="C3" s="76" t="s">
        <v>252</v>
      </c>
    </row>
    <row r="4" spans="2:18">
      <c r="B4" s="56" t="s">
        <v>184</v>
      </c>
      <c r="C4" s="76">
        <v>8602</v>
      </c>
    </row>
    <row r="6" spans="2:18" ht="26.25" customHeight="1">
      <c r="B6" s="184" t="s">
        <v>222</v>
      </c>
      <c r="C6" s="185"/>
      <c r="D6" s="185"/>
      <c r="E6" s="185"/>
      <c r="F6" s="185"/>
      <c r="G6" s="185"/>
      <c r="H6" s="185"/>
      <c r="I6" s="185"/>
      <c r="J6" s="185"/>
      <c r="K6" s="185"/>
      <c r="L6" s="185"/>
      <c r="M6" s="185"/>
      <c r="N6" s="185"/>
      <c r="O6" s="185"/>
      <c r="P6" s="186"/>
    </row>
    <row r="7" spans="2:18" s="3" customFormat="1" ht="78.75">
      <c r="B7" s="22" t="s">
        <v>119</v>
      </c>
      <c r="C7" s="30" t="s">
        <v>46</v>
      </c>
      <c r="D7" s="30" t="s">
        <v>64</v>
      </c>
      <c r="E7" s="30" t="s">
        <v>15</v>
      </c>
      <c r="F7" s="30" t="s">
        <v>65</v>
      </c>
      <c r="G7" s="30" t="s">
        <v>105</v>
      </c>
      <c r="H7" s="30" t="s">
        <v>18</v>
      </c>
      <c r="I7" s="30" t="s">
        <v>104</v>
      </c>
      <c r="J7" s="30" t="s">
        <v>17</v>
      </c>
      <c r="K7" s="30" t="s">
        <v>220</v>
      </c>
      <c r="L7" s="30" t="s">
        <v>241</v>
      </c>
      <c r="M7" s="30" t="s">
        <v>221</v>
      </c>
      <c r="N7" s="30" t="s">
        <v>59</v>
      </c>
      <c r="O7" s="30" t="s">
        <v>185</v>
      </c>
      <c r="P7" s="31" t="s">
        <v>187</v>
      </c>
      <c r="R7" s="1"/>
    </row>
    <row r="8" spans="2:18" s="3" customFormat="1" ht="17.25" customHeight="1">
      <c r="B8" s="15"/>
      <c r="C8" s="32"/>
      <c r="D8" s="32"/>
      <c r="E8" s="32"/>
      <c r="F8" s="32"/>
      <c r="G8" s="32" t="s">
        <v>22</v>
      </c>
      <c r="H8" s="32" t="s">
        <v>21</v>
      </c>
      <c r="I8" s="32"/>
      <c r="J8" s="32" t="s">
        <v>20</v>
      </c>
      <c r="K8" s="32" t="s">
        <v>20</v>
      </c>
      <c r="L8" s="32" t="s">
        <v>245</v>
      </c>
      <c r="M8" s="32" t="s">
        <v>239</v>
      </c>
      <c r="N8" s="32" t="s">
        <v>20</v>
      </c>
      <c r="O8" s="32" t="s">
        <v>20</v>
      </c>
      <c r="P8" s="33" t="s">
        <v>20</v>
      </c>
    </row>
    <row r="9" spans="2:18" s="4" customFormat="1" ht="18" customHeight="1">
      <c r="B9" s="18"/>
      <c r="C9" s="19" t="s">
        <v>1</v>
      </c>
      <c r="D9" s="19" t="s">
        <v>2</v>
      </c>
      <c r="E9" s="19" t="s">
        <v>3</v>
      </c>
      <c r="F9" s="19" t="s">
        <v>4</v>
      </c>
      <c r="G9" s="19" t="s">
        <v>5</v>
      </c>
      <c r="H9" s="19" t="s">
        <v>6</v>
      </c>
      <c r="I9" s="20" t="s">
        <v>7</v>
      </c>
      <c r="J9" s="20" t="s">
        <v>8</v>
      </c>
      <c r="K9" s="19" t="s">
        <v>9</v>
      </c>
      <c r="L9" s="19" t="s">
        <v>10</v>
      </c>
      <c r="M9" s="19" t="s">
        <v>11</v>
      </c>
      <c r="N9" s="19" t="s">
        <v>12</v>
      </c>
      <c r="O9" s="20" t="s">
        <v>13</v>
      </c>
      <c r="P9" s="20" t="s">
        <v>14</v>
      </c>
      <c r="Q9" s="5"/>
    </row>
    <row r="10" spans="2:18" s="4" customFormat="1" ht="18" customHeight="1">
      <c r="B10" s="77"/>
      <c r="C10" s="77"/>
      <c r="D10" s="77"/>
      <c r="E10" s="77"/>
      <c r="F10" s="77"/>
      <c r="G10" s="77"/>
      <c r="H10" s="77"/>
      <c r="I10" s="77"/>
      <c r="J10" s="77"/>
      <c r="K10" s="77"/>
      <c r="L10" s="77"/>
      <c r="M10" s="77"/>
      <c r="N10" s="77"/>
      <c r="O10" s="77"/>
      <c r="P10" s="77"/>
      <c r="Q10" s="5"/>
    </row>
    <row r="11" spans="2:18" ht="20.25" customHeight="1">
      <c r="B11" s="91" t="s">
        <v>249</v>
      </c>
      <c r="C11" s="77"/>
      <c r="D11" s="77"/>
      <c r="E11" s="77"/>
      <c r="F11" s="77"/>
      <c r="G11" s="77"/>
      <c r="H11" s="77"/>
      <c r="I11" s="77"/>
      <c r="J11" s="77"/>
      <c r="K11" s="77"/>
      <c r="L11" s="77"/>
      <c r="M11" s="77"/>
      <c r="N11" s="77"/>
      <c r="O11" s="77"/>
      <c r="P11" s="77"/>
    </row>
    <row r="12" spans="2:18">
      <c r="B12" s="91" t="s">
        <v>115</v>
      </c>
      <c r="C12" s="77"/>
      <c r="D12" s="77"/>
      <c r="E12" s="77"/>
      <c r="F12" s="77"/>
      <c r="G12" s="77"/>
      <c r="H12" s="77"/>
      <c r="I12" s="77"/>
      <c r="J12" s="77"/>
      <c r="K12" s="77"/>
      <c r="L12" s="77"/>
      <c r="M12" s="77"/>
      <c r="N12" s="77"/>
      <c r="O12" s="77"/>
      <c r="P12" s="77"/>
    </row>
    <row r="13" spans="2:18">
      <c r="B13" s="91" t="s">
        <v>234</v>
      </c>
      <c r="C13" s="77"/>
      <c r="D13" s="77"/>
      <c r="E13" s="77"/>
      <c r="F13" s="77"/>
      <c r="G13" s="77"/>
      <c r="H13" s="77"/>
      <c r="I13" s="77"/>
      <c r="J13" s="77"/>
      <c r="K13" s="77"/>
      <c r="L13" s="77"/>
      <c r="M13" s="77"/>
      <c r="N13" s="77"/>
      <c r="O13" s="77"/>
      <c r="P13" s="77"/>
    </row>
    <row r="14" spans="2:18">
      <c r="B14" s="91" t="s">
        <v>244</v>
      </c>
      <c r="C14" s="77"/>
      <c r="D14" s="77"/>
      <c r="E14" s="77"/>
      <c r="F14" s="77"/>
      <c r="G14" s="77"/>
      <c r="H14" s="77"/>
      <c r="I14" s="77"/>
      <c r="J14" s="77"/>
      <c r="K14" s="77"/>
      <c r="L14" s="77"/>
      <c r="M14" s="77"/>
      <c r="N14" s="77"/>
      <c r="O14" s="77"/>
      <c r="P14" s="77"/>
    </row>
    <row r="15" spans="2:18">
      <c r="B15" s="77"/>
      <c r="C15" s="77"/>
      <c r="D15" s="77"/>
      <c r="E15" s="77"/>
      <c r="F15" s="77"/>
      <c r="G15" s="77"/>
      <c r="H15" s="77"/>
      <c r="I15" s="77"/>
      <c r="J15" s="77"/>
      <c r="K15" s="77"/>
      <c r="L15" s="77"/>
      <c r="M15" s="77"/>
      <c r="N15" s="77"/>
      <c r="O15" s="77"/>
      <c r="P15" s="77"/>
    </row>
    <row r="16" spans="2:18">
      <c r="B16" s="77"/>
      <c r="C16" s="77"/>
      <c r="D16" s="77"/>
      <c r="E16" s="77"/>
      <c r="F16" s="77"/>
      <c r="G16" s="77"/>
      <c r="H16" s="77"/>
      <c r="I16" s="77"/>
      <c r="J16" s="77"/>
      <c r="K16" s="77"/>
      <c r="L16" s="77"/>
      <c r="M16" s="77"/>
      <c r="N16" s="77"/>
      <c r="O16" s="77"/>
      <c r="P16" s="77"/>
    </row>
    <row r="17" spans="2:16">
      <c r="B17" s="77"/>
      <c r="C17" s="77"/>
      <c r="D17" s="77"/>
      <c r="E17" s="77"/>
      <c r="F17" s="77"/>
      <c r="G17" s="77"/>
      <c r="H17" s="77"/>
      <c r="I17" s="77"/>
      <c r="J17" s="77"/>
      <c r="K17" s="77"/>
      <c r="L17" s="77"/>
      <c r="M17" s="77"/>
      <c r="N17" s="77"/>
      <c r="O17" s="77"/>
      <c r="P17" s="77"/>
    </row>
    <row r="18" spans="2:16">
      <c r="B18" s="77"/>
      <c r="C18" s="77"/>
      <c r="D18" s="77"/>
      <c r="E18" s="77"/>
      <c r="F18" s="77"/>
      <c r="G18" s="77"/>
      <c r="H18" s="77"/>
      <c r="I18" s="77"/>
      <c r="J18" s="77"/>
      <c r="K18" s="77"/>
      <c r="L18" s="77"/>
      <c r="M18" s="77"/>
      <c r="N18" s="77"/>
      <c r="O18" s="77"/>
      <c r="P18" s="77"/>
    </row>
    <row r="19" spans="2:16">
      <c r="B19" s="77"/>
      <c r="C19" s="77"/>
      <c r="D19" s="77"/>
      <c r="E19" s="77"/>
      <c r="F19" s="77"/>
      <c r="G19" s="77"/>
      <c r="H19" s="77"/>
      <c r="I19" s="77"/>
      <c r="J19" s="77"/>
      <c r="K19" s="77"/>
      <c r="L19" s="77"/>
      <c r="M19" s="77"/>
      <c r="N19" s="77"/>
      <c r="O19" s="77"/>
      <c r="P19" s="77"/>
    </row>
    <row r="20" spans="2:16">
      <c r="B20" s="77"/>
      <c r="C20" s="77"/>
      <c r="D20" s="77"/>
      <c r="E20" s="77"/>
      <c r="F20" s="77"/>
      <c r="G20" s="77"/>
      <c r="H20" s="77"/>
      <c r="I20" s="77"/>
      <c r="J20" s="77"/>
      <c r="K20" s="77"/>
      <c r="L20" s="77"/>
      <c r="M20" s="77"/>
      <c r="N20" s="77"/>
      <c r="O20" s="77"/>
      <c r="P20" s="77"/>
    </row>
    <row r="21" spans="2:16">
      <c r="B21" s="77"/>
      <c r="C21" s="77"/>
      <c r="D21" s="77"/>
      <c r="E21" s="77"/>
      <c r="F21" s="77"/>
      <c r="G21" s="77"/>
      <c r="H21" s="77"/>
      <c r="I21" s="77"/>
      <c r="J21" s="77"/>
      <c r="K21" s="77"/>
      <c r="L21" s="77"/>
      <c r="M21" s="77"/>
      <c r="N21" s="77"/>
      <c r="O21" s="77"/>
      <c r="P21" s="77"/>
    </row>
    <row r="22" spans="2:16">
      <c r="B22" s="77"/>
      <c r="C22" s="77"/>
      <c r="D22" s="77"/>
      <c r="E22" s="77"/>
      <c r="F22" s="77"/>
      <c r="G22" s="77"/>
      <c r="H22" s="77"/>
      <c r="I22" s="77"/>
      <c r="J22" s="77"/>
      <c r="K22" s="77"/>
      <c r="L22" s="77"/>
      <c r="M22" s="77"/>
      <c r="N22" s="77"/>
      <c r="O22" s="77"/>
      <c r="P22" s="77"/>
    </row>
    <row r="23" spans="2:16">
      <c r="B23" s="77"/>
      <c r="C23" s="77"/>
      <c r="D23" s="77"/>
      <c r="E23" s="77"/>
      <c r="F23" s="77"/>
      <c r="G23" s="77"/>
      <c r="H23" s="77"/>
      <c r="I23" s="77"/>
      <c r="J23" s="77"/>
      <c r="K23" s="77"/>
      <c r="L23" s="77"/>
      <c r="M23" s="77"/>
      <c r="N23" s="77"/>
      <c r="O23" s="77"/>
      <c r="P23" s="77"/>
    </row>
    <row r="24" spans="2:16">
      <c r="B24" s="77"/>
      <c r="C24" s="77"/>
      <c r="D24" s="77"/>
      <c r="E24" s="77"/>
      <c r="F24" s="77"/>
      <c r="G24" s="77"/>
      <c r="H24" s="77"/>
      <c r="I24" s="77"/>
      <c r="J24" s="77"/>
      <c r="K24" s="77"/>
      <c r="L24" s="77"/>
      <c r="M24" s="77"/>
      <c r="N24" s="77"/>
      <c r="O24" s="77"/>
      <c r="P24" s="77"/>
    </row>
    <row r="25" spans="2:16">
      <c r="B25" s="77"/>
      <c r="C25" s="77"/>
      <c r="D25" s="77"/>
      <c r="E25" s="77"/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7"/>
    </row>
    <row r="26" spans="2:16">
      <c r="B26" s="77"/>
      <c r="C26" s="77"/>
      <c r="D26" s="77"/>
      <c r="E26" s="77"/>
      <c r="F26" s="77"/>
      <c r="G26" s="77"/>
      <c r="H26" s="77"/>
      <c r="I26" s="77"/>
      <c r="J26" s="77"/>
      <c r="K26" s="77"/>
      <c r="L26" s="77"/>
      <c r="M26" s="77"/>
      <c r="N26" s="77"/>
      <c r="O26" s="77"/>
      <c r="P26" s="77"/>
    </row>
    <row r="27" spans="2:16">
      <c r="B27" s="77"/>
      <c r="C27" s="77"/>
      <c r="D27" s="77"/>
      <c r="E27" s="77"/>
      <c r="F27" s="77"/>
      <c r="G27" s="77"/>
      <c r="H27" s="77"/>
      <c r="I27" s="77"/>
      <c r="J27" s="77"/>
      <c r="K27" s="77"/>
      <c r="L27" s="77"/>
      <c r="M27" s="77"/>
      <c r="N27" s="77"/>
      <c r="O27" s="77"/>
      <c r="P27" s="77"/>
    </row>
    <row r="28" spans="2:16">
      <c r="B28" s="77"/>
      <c r="C28" s="77"/>
      <c r="D28" s="77"/>
      <c r="E28" s="77"/>
      <c r="F28" s="77"/>
      <c r="G28" s="77"/>
      <c r="H28" s="77"/>
      <c r="I28" s="77"/>
      <c r="J28" s="77"/>
      <c r="K28" s="77"/>
      <c r="L28" s="77"/>
      <c r="M28" s="77"/>
      <c r="N28" s="77"/>
      <c r="O28" s="77"/>
      <c r="P28" s="77"/>
    </row>
    <row r="29" spans="2:16">
      <c r="B29" s="77"/>
      <c r="C29" s="77"/>
      <c r="D29" s="77"/>
      <c r="E29" s="77"/>
      <c r="F29" s="77"/>
      <c r="G29" s="77"/>
      <c r="H29" s="77"/>
      <c r="I29" s="77"/>
      <c r="J29" s="77"/>
      <c r="K29" s="77"/>
      <c r="L29" s="77"/>
      <c r="M29" s="77"/>
      <c r="N29" s="77"/>
      <c r="O29" s="77"/>
      <c r="P29" s="77"/>
    </row>
    <row r="30" spans="2:16">
      <c r="B30" s="77"/>
      <c r="C30" s="77"/>
      <c r="D30" s="77"/>
      <c r="E30" s="77"/>
      <c r="F30" s="77"/>
      <c r="G30" s="77"/>
      <c r="H30" s="77"/>
      <c r="I30" s="77"/>
      <c r="J30" s="77"/>
      <c r="K30" s="77"/>
      <c r="L30" s="77"/>
      <c r="M30" s="77"/>
      <c r="N30" s="77"/>
      <c r="O30" s="77"/>
      <c r="P30" s="77"/>
    </row>
    <row r="31" spans="2:16">
      <c r="B31" s="77"/>
      <c r="C31" s="77"/>
      <c r="D31" s="77"/>
      <c r="E31" s="77"/>
      <c r="F31" s="77"/>
      <c r="G31" s="77"/>
      <c r="H31" s="77"/>
      <c r="I31" s="77"/>
      <c r="J31" s="77"/>
      <c r="K31" s="77"/>
      <c r="L31" s="77"/>
      <c r="M31" s="77"/>
      <c r="N31" s="77"/>
      <c r="O31" s="77"/>
      <c r="P31" s="77"/>
    </row>
    <row r="32" spans="2:16">
      <c r="B32" s="77"/>
      <c r="C32" s="77"/>
      <c r="D32" s="77"/>
      <c r="E32" s="77"/>
      <c r="F32" s="77"/>
      <c r="G32" s="77"/>
      <c r="H32" s="77"/>
      <c r="I32" s="77"/>
      <c r="J32" s="77"/>
      <c r="K32" s="77"/>
      <c r="L32" s="77"/>
      <c r="M32" s="77"/>
      <c r="N32" s="77"/>
      <c r="O32" s="77"/>
      <c r="P32" s="77"/>
    </row>
    <row r="33" spans="2:16">
      <c r="B33" s="77"/>
      <c r="C33" s="77"/>
      <c r="D33" s="77"/>
      <c r="E33" s="77"/>
      <c r="F33" s="77"/>
      <c r="G33" s="77"/>
      <c r="H33" s="77"/>
      <c r="I33" s="77"/>
      <c r="J33" s="77"/>
      <c r="K33" s="77"/>
      <c r="L33" s="77"/>
      <c r="M33" s="77"/>
      <c r="N33" s="77"/>
      <c r="O33" s="77"/>
      <c r="P33" s="77"/>
    </row>
    <row r="34" spans="2:16">
      <c r="B34" s="77"/>
      <c r="C34" s="77"/>
      <c r="D34" s="77"/>
      <c r="E34" s="77"/>
      <c r="F34" s="77"/>
      <c r="G34" s="77"/>
      <c r="H34" s="77"/>
      <c r="I34" s="77"/>
      <c r="J34" s="77"/>
      <c r="K34" s="77"/>
      <c r="L34" s="77"/>
      <c r="M34" s="77"/>
      <c r="N34" s="77"/>
      <c r="O34" s="77"/>
      <c r="P34" s="77"/>
    </row>
    <row r="35" spans="2:16">
      <c r="B35" s="77"/>
      <c r="C35" s="77"/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/>
    </row>
    <row r="36" spans="2:16">
      <c r="B36" s="77"/>
      <c r="C36" s="77"/>
      <c r="D36" s="77"/>
      <c r="E36" s="77"/>
      <c r="F36" s="77"/>
      <c r="G36" s="77"/>
      <c r="H36" s="77"/>
      <c r="I36" s="77"/>
      <c r="J36" s="77"/>
      <c r="K36" s="77"/>
      <c r="L36" s="77"/>
      <c r="M36" s="77"/>
      <c r="N36" s="77"/>
      <c r="O36" s="77"/>
      <c r="P36" s="77"/>
    </row>
    <row r="37" spans="2:16">
      <c r="B37" s="77"/>
      <c r="C37" s="77"/>
      <c r="D37" s="77"/>
      <c r="E37" s="77"/>
      <c r="F37" s="77"/>
      <c r="G37" s="77"/>
      <c r="H37" s="77"/>
      <c r="I37" s="77"/>
      <c r="J37" s="77"/>
      <c r="K37" s="77"/>
      <c r="L37" s="77"/>
      <c r="M37" s="77"/>
      <c r="N37" s="77"/>
      <c r="O37" s="77"/>
      <c r="P37" s="77"/>
    </row>
    <row r="38" spans="2:16">
      <c r="B38" s="77"/>
      <c r="C38" s="77"/>
      <c r="D38" s="77"/>
      <c r="E38" s="77"/>
      <c r="F38" s="77"/>
      <c r="G38" s="77"/>
      <c r="H38" s="77"/>
      <c r="I38" s="77"/>
      <c r="J38" s="77"/>
      <c r="K38" s="77"/>
      <c r="L38" s="77"/>
      <c r="M38" s="77"/>
      <c r="N38" s="77"/>
      <c r="O38" s="77"/>
      <c r="P38" s="77"/>
    </row>
    <row r="39" spans="2:16">
      <c r="B39" s="77"/>
      <c r="C39" s="77"/>
      <c r="D39" s="77"/>
      <c r="E39" s="77"/>
      <c r="F39" s="77"/>
      <c r="G39" s="77"/>
      <c r="H39" s="77"/>
      <c r="I39" s="77"/>
      <c r="J39" s="77"/>
      <c r="K39" s="77"/>
      <c r="L39" s="77"/>
      <c r="M39" s="77"/>
      <c r="N39" s="77"/>
      <c r="O39" s="77"/>
      <c r="P39" s="77"/>
    </row>
    <row r="40" spans="2:16">
      <c r="B40" s="77"/>
      <c r="C40" s="77"/>
      <c r="D40" s="77"/>
      <c r="E40" s="77"/>
      <c r="F40" s="77"/>
      <c r="G40" s="77"/>
      <c r="H40" s="77"/>
      <c r="I40" s="77"/>
      <c r="J40" s="77"/>
      <c r="K40" s="77"/>
      <c r="L40" s="77"/>
      <c r="M40" s="77"/>
      <c r="N40" s="77"/>
      <c r="O40" s="77"/>
      <c r="P40" s="77"/>
    </row>
    <row r="41" spans="2:16">
      <c r="B41" s="77"/>
      <c r="C41" s="77"/>
      <c r="D41" s="77"/>
      <c r="E41" s="77"/>
      <c r="F41" s="77"/>
      <c r="G41" s="77"/>
      <c r="H41" s="77"/>
      <c r="I41" s="77"/>
      <c r="J41" s="77"/>
      <c r="K41" s="77"/>
      <c r="L41" s="77"/>
      <c r="M41" s="77"/>
      <c r="N41" s="77"/>
      <c r="O41" s="77"/>
      <c r="P41" s="77"/>
    </row>
    <row r="42" spans="2:16">
      <c r="B42" s="77"/>
      <c r="C42" s="77"/>
      <c r="D42" s="77"/>
      <c r="E42" s="77"/>
      <c r="F42" s="77"/>
      <c r="G42" s="77"/>
      <c r="H42" s="77"/>
      <c r="I42" s="77"/>
      <c r="J42" s="77"/>
      <c r="K42" s="77"/>
      <c r="L42" s="77"/>
      <c r="M42" s="77"/>
      <c r="N42" s="77"/>
      <c r="O42" s="77"/>
      <c r="P42" s="77"/>
    </row>
    <row r="43" spans="2:16">
      <c r="B43" s="77"/>
      <c r="C43" s="77"/>
      <c r="D43" s="77"/>
      <c r="E43" s="77"/>
      <c r="F43" s="77"/>
      <c r="G43" s="77"/>
      <c r="H43" s="77"/>
      <c r="I43" s="77"/>
      <c r="J43" s="77"/>
      <c r="K43" s="77"/>
      <c r="L43" s="77"/>
      <c r="M43" s="77"/>
      <c r="N43" s="77"/>
      <c r="O43" s="77"/>
      <c r="P43" s="77"/>
    </row>
    <row r="44" spans="2:16">
      <c r="B44" s="77"/>
      <c r="C44" s="77"/>
      <c r="D44" s="77"/>
      <c r="E44" s="77"/>
      <c r="F44" s="77"/>
      <c r="G44" s="77"/>
      <c r="H44" s="77"/>
      <c r="I44" s="77"/>
      <c r="J44" s="77"/>
      <c r="K44" s="77"/>
      <c r="L44" s="77"/>
      <c r="M44" s="77"/>
      <c r="N44" s="77"/>
      <c r="O44" s="77"/>
      <c r="P44" s="77"/>
    </row>
    <row r="45" spans="2:16">
      <c r="B45" s="77"/>
      <c r="C45" s="77"/>
      <c r="D45" s="77"/>
      <c r="E45" s="77"/>
      <c r="F45" s="77"/>
      <c r="G45" s="77"/>
      <c r="H45" s="77"/>
      <c r="I45" s="77"/>
      <c r="J45" s="77"/>
      <c r="K45" s="77"/>
      <c r="L45" s="77"/>
      <c r="M45" s="77"/>
      <c r="N45" s="77"/>
      <c r="O45" s="77"/>
      <c r="P45" s="77"/>
    </row>
    <row r="46" spans="2:16">
      <c r="B46" s="77"/>
      <c r="C46" s="77"/>
      <c r="D46" s="77"/>
      <c r="E46" s="77"/>
      <c r="F46" s="77"/>
      <c r="G46" s="77"/>
      <c r="H46" s="77"/>
      <c r="I46" s="77"/>
      <c r="J46" s="77"/>
      <c r="K46" s="77"/>
      <c r="L46" s="77"/>
      <c r="M46" s="77"/>
      <c r="N46" s="77"/>
      <c r="O46" s="77"/>
      <c r="P46" s="77"/>
    </row>
    <row r="47" spans="2:16">
      <c r="B47" s="77"/>
      <c r="C47" s="77"/>
      <c r="D47" s="77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  <c r="P47" s="77"/>
    </row>
    <row r="48" spans="2:16">
      <c r="B48" s="77"/>
      <c r="C48" s="77"/>
      <c r="D48" s="77"/>
      <c r="E48" s="77"/>
      <c r="F48" s="77"/>
      <c r="G48" s="77"/>
      <c r="H48" s="77"/>
      <c r="I48" s="77"/>
      <c r="J48" s="77"/>
      <c r="K48" s="77"/>
      <c r="L48" s="77"/>
      <c r="M48" s="77"/>
      <c r="N48" s="77"/>
      <c r="O48" s="77"/>
      <c r="P48" s="77"/>
    </row>
    <row r="49" spans="2:16">
      <c r="B49" s="77"/>
      <c r="C49" s="77"/>
      <c r="D49" s="77"/>
      <c r="E49" s="77"/>
      <c r="F49" s="77"/>
      <c r="G49" s="77"/>
      <c r="H49" s="77"/>
      <c r="I49" s="77"/>
      <c r="J49" s="77"/>
      <c r="K49" s="77"/>
      <c r="L49" s="77"/>
      <c r="M49" s="77"/>
      <c r="N49" s="77"/>
      <c r="O49" s="77"/>
      <c r="P49" s="77"/>
    </row>
    <row r="50" spans="2:16">
      <c r="B50" s="77"/>
      <c r="C50" s="77"/>
      <c r="D50" s="77"/>
      <c r="E50" s="77"/>
      <c r="F50" s="77"/>
      <c r="G50" s="77"/>
      <c r="H50" s="77"/>
      <c r="I50" s="77"/>
      <c r="J50" s="77"/>
      <c r="K50" s="77"/>
      <c r="L50" s="77"/>
      <c r="M50" s="77"/>
      <c r="N50" s="77"/>
      <c r="O50" s="77"/>
      <c r="P50" s="77"/>
    </row>
    <row r="51" spans="2:16">
      <c r="B51" s="77"/>
      <c r="C51" s="77"/>
      <c r="D51" s="77"/>
      <c r="E51" s="77"/>
      <c r="F51" s="77"/>
      <c r="G51" s="77"/>
      <c r="H51" s="77"/>
      <c r="I51" s="77"/>
      <c r="J51" s="77"/>
      <c r="K51" s="77"/>
      <c r="L51" s="77"/>
      <c r="M51" s="77"/>
      <c r="N51" s="77"/>
      <c r="O51" s="77"/>
      <c r="P51" s="77"/>
    </row>
    <row r="52" spans="2:16">
      <c r="B52" s="77"/>
      <c r="C52" s="77"/>
      <c r="D52" s="77"/>
      <c r="E52" s="77"/>
      <c r="F52" s="77"/>
      <c r="G52" s="77"/>
      <c r="H52" s="77"/>
      <c r="I52" s="77"/>
      <c r="J52" s="77"/>
      <c r="K52" s="77"/>
      <c r="L52" s="77"/>
      <c r="M52" s="77"/>
      <c r="N52" s="77"/>
      <c r="O52" s="77"/>
      <c r="P52" s="77"/>
    </row>
    <row r="53" spans="2:16">
      <c r="B53" s="77"/>
      <c r="C53" s="77"/>
      <c r="D53" s="77"/>
      <c r="E53" s="77"/>
      <c r="F53" s="77"/>
      <c r="G53" s="77"/>
      <c r="H53" s="77"/>
      <c r="I53" s="77"/>
      <c r="J53" s="77"/>
      <c r="K53" s="77"/>
      <c r="L53" s="77"/>
      <c r="M53" s="77"/>
      <c r="N53" s="77"/>
      <c r="O53" s="77"/>
      <c r="P53" s="77"/>
    </row>
    <row r="54" spans="2:16">
      <c r="B54" s="77"/>
      <c r="C54" s="77"/>
      <c r="D54" s="77"/>
      <c r="E54" s="77"/>
      <c r="F54" s="77"/>
      <c r="G54" s="77"/>
      <c r="H54" s="77"/>
      <c r="I54" s="77"/>
      <c r="J54" s="77"/>
      <c r="K54" s="77"/>
      <c r="L54" s="77"/>
      <c r="M54" s="77"/>
      <c r="N54" s="77"/>
      <c r="O54" s="77"/>
      <c r="P54" s="77"/>
    </row>
    <row r="55" spans="2:16">
      <c r="B55" s="77"/>
      <c r="C55" s="77"/>
      <c r="D55" s="77"/>
      <c r="E55" s="77"/>
      <c r="F55" s="77"/>
      <c r="G55" s="77"/>
      <c r="H55" s="77"/>
      <c r="I55" s="77"/>
      <c r="J55" s="77"/>
      <c r="K55" s="77"/>
      <c r="L55" s="77"/>
      <c r="M55" s="77"/>
      <c r="N55" s="77"/>
      <c r="O55" s="77"/>
      <c r="P55" s="77"/>
    </row>
    <row r="56" spans="2:16">
      <c r="B56" s="77"/>
      <c r="C56" s="77"/>
      <c r="D56" s="77"/>
      <c r="E56" s="77"/>
      <c r="F56" s="77"/>
      <c r="G56" s="77"/>
      <c r="H56" s="77"/>
      <c r="I56" s="77"/>
      <c r="J56" s="77"/>
      <c r="K56" s="77"/>
      <c r="L56" s="77"/>
      <c r="M56" s="77"/>
      <c r="N56" s="77"/>
      <c r="O56" s="77"/>
      <c r="P56" s="77"/>
    </row>
    <row r="57" spans="2:16">
      <c r="B57" s="77"/>
      <c r="C57" s="77"/>
      <c r="D57" s="77"/>
      <c r="E57" s="77"/>
      <c r="F57" s="77"/>
      <c r="G57" s="77"/>
      <c r="H57" s="77"/>
      <c r="I57" s="77"/>
      <c r="J57" s="77"/>
      <c r="K57" s="77"/>
      <c r="L57" s="77"/>
      <c r="M57" s="77"/>
      <c r="N57" s="77"/>
      <c r="O57" s="77"/>
      <c r="P57" s="77"/>
    </row>
    <row r="58" spans="2:16">
      <c r="B58" s="77"/>
      <c r="C58" s="77"/>
      <c r="D58" s="77"/>
      <c r="E58" s="77"/>
      <c r="F58" s="77"/>
      <c r="G58" s="77"/>
      <c r="H58" s="77"/>
      <c r="I58" s="77"/>
      <c r="J58" s="77"/>
      <c r="K58" s="77"/>
      <c r="L58" s="77"/>
      <c r="M58" s="77"/>
      <c r="N58" s="77"/>
      <c r="O58" s="77"/>
      <c r="P58" s="77"/>
    </row>
    <row r="59" spans="2:16">
      <c r="B59" s="77"/>
      <c r="C59" s="77"/>
      <c r="D59" s="77"/>
      <c r="E59" s="77"/>
      <c r="F59" s="77"/>
      <c r="G59" s="77"/>
      <c r="H59" s="77"/>
      <c r="I59" s="77"/>
      <c r="J59" s="77"/>
      <c r="K59" s="77"/>
      <c r="L59" s="77"/>
      <c r="M59" s="77"/>
      <c r="N59" s="77"/>
      <c r="O59" s="77"/>
      <c r="P59" s="77"/>
    </row>
    <row r="60" spans="2:16">
      <c r="B60" s="77"/>
      <c r="C60" s="77"/>
      <c r="D60" s="77"/>
      <c r="E60" s="77"/>
      <c r="F60" s="77"/>
      <c r="G60" s="77"/>
      <c r="H60" s="77"/>
      <c r="I60" s="77"/>
      <c r="J60" s="77"/>
      <c r="K60" s="77"/>
      <c r="L60" s="77"/>
      <c r="M60" s="77"/>
      <c r="N60" s="77"/>
      <c r="O60" s="77"/>
      <c r="P60" s="77"/>
    </row>
    <row r="61" spans="2:16">
      <c r="B61" s="77"/>
      <c r="C61" s="77"/>
      <c r="D61" s="77"/>
      <c r="E61" s="77"/>
      <c r="F61" s="77"/>
      <c r="G61" s="77"/>
      <c r="H61" s="77"/>
      <c r="I61" s="77"/>
      <c r="J61" s="77"/>
      <c r="K61" s="77"/>
      <c r="L61" s="77"/>
      <c r="M61" s="77"/>
      <c r="N61" s="77"/>
      <c r="O61" s="77"/>
      <c r="P61" s="77"/>
    </row>
    <row r="62" spans="2:16">
      <c r="B62" s="77"/>
      <c r="C62" s="77"/>
      <c r="D62" s="77"/>
      <c r="E62" s="77"/>
      <c r="F62" s="77"/>
      <c r="G62" s="77"/>
      <c r="H62" s="77"/>
      <c r="I62" s="77"/>
      <c r="J62" s="77"/>
      <c r="K62" s="77"/>
      <c r="L62" s="77"/>
      <c r="M62" s="77"/>
      <c r="N62" s="77"/>
      <c r="O62" s="77"/>
      <c r="P62" s="77"/>
    </row>
    <row r="63" spans="2:16">
      <c r="B63" s="77"/>
      <c r="C63" s="77"/>
      <c r="D63" s="77"/>
      <c r="E63" s="77"/>
      <c r="F63" s="77"/>
      <c r="G63" s="77"/>
      <c r="H63" s="77"/>
      <c r="I63" s="77"/>
      <c r="J63" s="77"/>
      <c r="K63" s="77"/>
      <c r="L63" s="77"/>
      <c r="M63" s="77"/>
      <c r="N63" s="77"/>
      <c r="O63" s="77"/>
      <c r="P63" s="77"/>
    </row>
    <row r="64" spans="2:16">
      <c r="B64" s="77"/>
      <c r="C64" s="77"/>
      <c r="D64" s="77"/>
      <c r="E64" s="77"/>
      <c r="F64" s="77"/>
      <c r="G64" s="77"/>
      <c r="H64" s="77"/>
      <c r="I64" s="77"/>
      <c r="J64" s="77"/>
      <c r="K64" s="77"/>
      <c r="L64" s="77"/>
      <c r="M64" s="77"/>
      <c r="N64" s="77"/>
      <c r="O64" s="77"/>
      <c r="P64" s="77"/>
    </row>
    <row r="65" spans="2:16">
      <c r="B65" s="77"/>
      <c r="C65" s="77"/>
      <c r="D65" s="77"/>
      <c r="E65" s="77"/>
      <c r="F65" s="77"/>
      <c r="G65" s="77"/>
      <c r="H65" s="77"/>
      <c r="I65" s="77"/>
      <c r="J65" s="77"/>
      <c r="K65" s="77"/>
      <c r="L65" s="77"/>
      <c r="M65" s="77"/>
      <c r="N65" s="77"/>
      <c r="O65" s="77"/>
      <c r="P65" s="77"/>
    </row>
    <row r="66" spans="2:16">
      <c r="B66" s="77"/>
      <c r="C66" s="77"/>
      <c r="D66" s="77"/>
      <c r="E66" s="77"/>
      <c r="F66" s="77"/>
      <c r="G66" s="77"/>
      <c r="H66" s="77"/>
      <c r="I66" s="77"/>
      <c r="J66" s="77"/>
      <c r="K66" s="77"/>
      <c r="L66" s="77"/>
      <c r="M66" s="77"/>
      <c r="N66" s="77"/>
      <c r="O66" s="77"/>
      <c r="P66" s="77"/>
    </row>
    <row r="67" spans="2:16">
      <c r="B67" s="77"/>
      <c r="C67" s="77"/>
      <c r="D67" s="77"/>
      <c r="E67" s="77"/>
      <c r="F67" s="77"/>
      <c r="G67" s="77"/>
      <c r="H67" s="77"/>
      <c r="I67" s="77"/>
      <c r="J67" s="77"/>
      <c r="K67" s="77"/>
      <c r="L67" s="77"/>
      <c r="M67" s="77"/>
      <c r="N67" s="77"/>
      <c r="O67" s="77"/>
      <c r="P67" s="77"/>
    </row>
    <row r="68" spans="2:16">
      <c r="B68" s="77"/>
      <c r="C68" s="77"/>
      <c r="D68" s="77"/>
      <c r="E68" s="77"/>
      <c r="F68" s="77"/>
      <c r="G68" s="77"/>
      <c r="H68" s="77"/>
      <c r="I68" s="77"/>
      <c r="J68" s="77"/>
      <c r="K68" s="77"/>
      <c r="L68" s="77"/>
      <c r="M68" s="77"/>
      <c r="N68" s="77"/>
      <c r="O68" s="77"/>
      <c r="P68" s="77"/>
    </row>
    <row r="69" spans="2:16">
      <c r="B69" s="77"/>
      <c r="C69" s="77"/>
      <c r="D69" s="77"/>
      <c r="E69" s="77"/>
      <c r="F69" s="77"/>
      <c r="G69" s="77"/>
      <c r="H69" s="77"/>
      <c r="I69" s="77"/>
      <c r="J69" s="77"/>
      <c r="K69" s="77"/>
      <c r="L69" s="77"/>
      <c r="M69" s="77"/>
      <c r="N69" s="77"/>
      <c r="O69" s="77"/>
      <c r="P69" s="77"/>
    </row>
    <row r="70" spans="2:16">
      <c r="B70" s="77"/>
      <c r="C70" s="77"/>
      <c r="D70" s="77"/>
      <c r="E70" s="77"/>
      <c r="F70" s="77"/>
      <c r="G70" s="77"/>
      <c r="H70" s="77"/>
      <c r="I70" s="77"/>
      <c r="J70" s="77"/>
      <c r="K70" s="77"/>
      <c r="L70" s="77"/>
      <c r="M70" s="77"/>
      <c r="N70" s="77"/>
      <c r="O70" s="77"/>
      <c r="P70" s="77"/>
    </row>
    <row r="71" spans="2:16">
      <c r="B71" s="77"/>
      <c r="C71" s="77"/>
      <c r="D71" s="77"/>
      <c r="E71" s="77"/>
      <c r="F71" s="77"/>
      <c r="G71" s="77"/>
      <c r="H71" s="77"/>
      <c r="I71" s="77"/>
      <c r="J71" s="77"/>
      <c r="K71" s="77"/>
      <c r="L71" s="77"/>
      <c r="M71" s="77"/>
      <c r="N71" s="77"/>
      <c r="O71" s="77"/>
      <c r="P71" s="77"/>
    </row>
    <row r="72" spans="2:16">
      <c r="B72" s="77"/>
      <c r="C72" s="77"/>
      <c r="D72" s="77"/>
      <c r="E72" s="77"/>
      <c r="F72" s="77"/>
      <c r="G72" s="77"/>
      <c r="H72" s="77"/>
      <c r="I72" s="77"/>
      <c r="J72" s="77"/>
      <c r="K72" s="77"/>
      <c r="L72" s="77"/>
      <c r="M72" s="77"/>
      <c r="N72" s="77"/>
      <c r="O72" s="77"/>
      <c r="P72" s="77"/>
    </row>
    <row r="73" spans="2:16">
      <c r="B73" s="77"/>
      <c r="C73" s="77"/>
      <c r="D73" s="77"/>
      <c r="E73" s="77"/>
      <c r="F73" s="77"/>
      <c r="G73" s="77"/>
      <c r="H73" s="77"/>
      <c r="I73" s="77"/>
      <c r="J73" s="77"/>
      <c r="K73" s="77"/>
      <c r="L73" s="77"/>
      <c r="M73" s="77"/>
      <c r="N73" s="77"/>
      <c r="O73" s="77"/>
      <c r="P73" s="77"/>
    </row>
    <row r="74" spans="2:16">
      <c r="B74" s="77"/>
      <c r="C74" s="77"/>
      <c r="D74" s="77"/>
      <c r="E74" s="77"/>
      <c r="F74" s="77"/>
      <c r="G74" s="77"/>
      <c r="H74" s="77"/>
      <c r="I74" s="77"/>
      <c r="J74" s="77"/>
      <c r="K74" s="77"/>
      <c r="L74" s="77"/>
      <c r="M74" s="77"/>
      <c r="N74" s="77"/>
      <c r="O74" s="77"/>
      <c r="P74" s="77"/>
    </row>
    <row r="75" spans="2:16">
      <c r="B75" s="77"/>
      <c r="C75" s="77"/>
      <c r="D75" s="77"/>
      <c r="E75" s="77"/>
      <c r="F75" s="77"/>
      <c r="G75" s="77"/>
      <c r="H75" s="77"/>
      <c r="I75" s="77"/>
      <c r="J75" s="77"/>
      <c r="K75" s="77"/>
      <c r="L75" s="77"/>
      <c r="M75" s="77"/>
      <c r="N75" s="77"/>
      <c r="O75" s="77"/>
      <c r="P75" s="77"/>
    </row>
    <row r="76" spans="2:16">
      <c r="B76" s="77"/>
      <c r="C76" s="77"/>
      <c r="D76" s="77"/>
      <c r="E76" s="77"/>
      <c r="F76" s="77"/>
      <c r="G76" s="77"/>
      <c r="H76" s="77"/>
      <c r="I76" s="77"/>
      <c r="J76" s="77"/>
      <c r="K76" s="77"/>
      <c r="L76" s="77"/>
      <c r="M76" s="77"/>
      <c r="N76" s="77"/>
      <c r="O76" s="77"/>
      <c r="P76" s="77"/>
    </row>
    <row r="77" spans="2:16">
      <c r="B77" s="77"/>
      <c r="C77" s="77"/>
      <c r="D77" s="77"/>
      <c r="E77" s="77"/>
      <c r="F77" s="77"/>
      <c r="G77" s="77"/>
      <c r="H77" s="77"/>
      <c r="I77" s="77"/>
      <c r="J77" s="77"/>
      <c r="K77" s="77"/>
      <c r="L77" s="77"/>
      <c r="M77" s="77"/>
      <c r="N77" s="77"/>
      <c r="O77" s="77"/>
      <c r="P77" s="77"/>
    </row>
    <row r="78" spans="2:16">
      <c r="B78" s="77"/>
      <c r="C78" s="77"/>
      <c r="D78" s="77"/>
      <c r="E78" s="77"/>
      <c r="F78" s="77"/>
      <c r="G78" s="77"/>
      <c r="H78" s="77"/>
      <c r="I78" s="77"/>
      <c r="J78" s="77"/>
      <c r="K78" s="77"/>
      <c r="L78" s="77"/>
      <c r="M78" s="77"/>
      <c r="N78" s="77"/>
      <c r="O78" s="77"/>
      <c r="P78" s="77"/>
    </row>
    <row r="79" spans="2:16">
      <c r="B79" s="77"/>
      <c r="C79" s="77"/>
      <c r="D79" s="77"/>
      <c r="E79" s="77"/>
      <c r="F79" s="77"/>
      <c r="G79" s="77"/>
      <c r="H79" s="77"/>
      <c r="I79" s="77"/>
      <c r="J79" s="77"/>
      <c r="K79" s="77"/>
      <c r="L79" s="77"/>
      <c r="M79" s="77"/>
      <c r="N79" s="77"/>
      <c r="O79" s="77"/>
      <c r="P79" s="77"/>
    </row>
    <row r="80" spans="2:16">
      <c r="B80" s="77"/>
      <c r="C80" s="77"/>
      <c r="D80" s="77"/>
      <c r="E80" s="77"/>
      <c r="F80" s="77"/>
      <c r="G80" s="77"/>
      <c r="H80" s="77"/>
      <c r="I80" s="77"/>
      <c r="J80" s="77"/>
      <c r="K80" s="77"/>
      <c r="L80" s="77"/>
      <c r="M80" s="77"/>
      <c r="N80" s="77"/>
      <c r="O80" s="77"/>
      <c r="P80" s="77"/>
    </row>
    <row r="81" spans="2:16">
      <c r="B81" s="77"/>
      <c r="C81" s="77"/>
      <c r="D81" s="77"/>
      <c r="E81" s="77"/>
      <c r="F81" s="77"/>
      <c r="G81" s="77"/>
      <c r="H81" s="77"/>
      <c r="I81" s="77"/>
      <c r="J81" s="77"/>
      <c r="K81" s="77"/>
      <c r="L81" s="77"/>
      <c r="M81" s="77"/>
      <c r="N81" s="77"/>
      <c r="O81" s="77"/>
      <c r="P81" s="77"/>
    </row>
    <row r="82" spans="2:16">
      <c r="B82" s="77"/>
      <c r="C82" s="77"/>
      <c r="D82" s="77"/>
      <c r="E82" s="77"/>
      <c r="F82" s="77"/>
      <c r="G82" s="77"/>
      <c r="H82" s="77"/>
      <c r="I82" s="77"/>
      <c r="J82" s="77"/>
      <c r="K82" s="77"/>
      <c r="L82" s="77"/>
      <c r="M82" s="77"/>
      <c r="N82" s="77"/>
      <c r="O82" s="77"/>
      <c r="P82" s="77"/>
    </row>
    <row r="83" spans="2:16">
      <c r="B83" s="77"/>
      <c r="C83" s="77"/>
      <c r="D83" s="77"/>
      <c r="E83" s="77"/>
      <c r="F83" s="77"/>
      <c r="G83" s="77"/>
      <c r="H83" s="77"/>
      <c r="I83" s="77"/>
      <c r="J83" s="77"/>
      <c r="K83" s="77"/>
      <c r="L83" s="77"/>
      <c r="M83" s="77"/>
      <c r="N83" s="77"/>
      <c r="O83" s="77"/>
      <c r="P83" s="77"/>
    </row>
    <row r="84" spans="2:16">
      <c r="B84" s="77"/>
      <c r="C84" s="77"/>
      <c r="D84" s="77"/>
      <c r="E84" s="77"/>
      <c r="F84" s="77"/>
      <c r="G84" s="77"/>
      <c r="H84" s="77"/>
      <c r="I84" s="77"/>
      <c r="J84" s="77"/>
      <c r="K84" s="77"/>
      <c r="L84" s="77"/>
      <c r="M84" s="77"/>
      <c r="N84" s="77"/>
      <c r="O84" s="77"/>
      <c r="P84" s="77"/>
    </row>
    <row r="85" spans="2:16">
      <c r="B85" s="77"/>
      <c r="C85" s="77"/>
      <c r="D85" s="77"/>
      <c r="E85" s="77"/>
      <c r="F85" s="77"/>
      <c r="G85" s="77"/>
      <c r="H85" s="77"/>
      <c r="I85" s="77"/>
      <c r="J85" s="77"/>
      <c r="K85" s="77"/>
      <c r="L85" s="77"/>
      <c r="M85" s="77"/>
      <c r="N85" s="77"/>
      <c r="O85" s="77"/>
      <c r="P85" s="77"/>
    </row>
    <row r="86" spans="2:16">
      <c r="B86" s="77"/>
      <c r="C86" s="77"/>
      <c r="D86" s="77"/>
      <c r="E86" s="77"/>
      <c r="F86" s="77"/>
      <c r="G86" s="77"/>
      <c r="H86" s="77"/>
      <c r="I86" s="77"/>
      <c r="J86" s="77"/>
      <c r="K86" s="77"/>
      <c r="L86" s="77"/>
      <c r="M86" s="77"/>
      <c r="N86" s="77"/>
      <c r="O86" s="77"/>
      <c r="P86" s="77"/>
    </row>
    <row r="87" spans="2:16">
      <c r="B87" s="77"/>
      <c r="C87" s="77"/>
      <c r="D87" s="77"/>
      <c r="E87" s="77"/>
      <c r="F87" s="77"/>
      <c r="G87" s="77"/>
      <c r="H87" s="77"/>
      <c r="I87" s="77"/>
      <c r="J87" s="77"/>
      <c r="K87" s="77"/>
      <c r="L87" s="77"/>
      <c r="M87" s="77"/>
      <c r="N87" s="77"/>
      <c r="O87" s="77"/>
      <c r="P87" s="77"/>
    </row>
    <row r="88" spans="2:16">
      <c r="B88" s="77"/>
      <c r="C88" s="77"/>
      <c r="D88" s="77"/>
      <c r="E88" s="77"/>
      <c r="F88" s="77"/>
      <c r="G88" s="77"/>
      <c r="H88" s="77"/>
      <c r="I88" s="77"/>
      <c r="J88" s="77"/>
      <c r="K88" s="77"/>
      <c r="L88" s="77"/>
      <c r="M88" s="77"/>
      <c r="N88" s="77"/>
      <c r="O88" s="77"/>
      <c r="P88" s="77"/>
    </row>
    <row r="89" spans="2:16">
      <c r="B89" s="77"/>
      <c r="C89" s="77"/>
      <c r="D89" s="77"/>
      <c r="E89" s="77"/>
      <c r="F89" s="77"/>
      <c r="G89" s="77"/>
      <c r="H89" s="77"/>
      <c r="I89" s="77"/>
      <c r="J89" s="77"/>
      <c r="K89" s="77"/>
      <c r="L89" s="77"/>
      <c r="M89" s="77"/>
      <c r="N89" s="77"/>
      <c r="O89" s="77"/>
      <c r="P89" s="77"/>
    </row>
    <row r="90" spans="2:16">
      <c r="B90" s="77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</row>
    <row r="91" spans="2:16">
      <c r="B91" s="77"/>
      <c r="C91" s="77"/>
      <c r="D91" s="77"/>
      <c r="E91" s="77"/>
      <c r="F91" s="77"/>
      <c r="G91" s="77"/>
      <c r="H91" s="77"/>
      <c r="I91" s="77"/>
      <c r="J91" s="77"/>
      <c r="K91" s="77"/>
      <c r="L91" s="77"/>
      <c r="M91" s="77"/>
      <c r="N91" s="77"/>
      <c r="O91" s="77"/>
      <c r="P91" s="77"/>
    </row>
    <row r="92" spans="2:16">
      <c r="B92" s="77"/>
      <c r="C92" s="77"/>
      <c r="D92" s="77"/>
      <c r="E92" s="77"/>
      <c r="F92" s="77"/>
      <c r="G92" s="77"/>
      <c r="H92" s="77"/>
      <c r="I92" s="77"/>
      <c r="J92" s="77"/>
      <c r="K92" s="77"/>
      <c r="L92" s="77"/>
      <c r="M92" s="77"/>
      <c r="N92" s="77"/>
      <c r="O92" s="77"/>
      <c r="P92" s="77"/>
    </row>
    <row r="93" spans="2:16">
      <c r="B93" s="77"/>
      <c r="C93" s="77"/>
      <c r="D93" s="77"/>
      <c r="E93" s="77"/>
      <c r="F93" s="77"/>
      <c r="G93" s="77"/>
      <c r="H93" s="77"/>
      <c r="I93" s="77"/>
      <c r="J93" s="77"/>
      <c r="K93" s="77"/>
      <c r="L93" s="77"/>
      <c r="M93" s="77"/>
      <c r="N93" s="77"/>
      <c r="O93" s="77"/>
      <c r="P93" s="77"/>
    </row>
    <row r="94" spans="2:16">
      <c r="B94" s="77"/>
      <c r="C94" s="77"/>
      <c r="D94" s="77"/>
      <c r="E94" s="77"/>
      <c r="F94" s="77"/>
      <c r="G94" s="77"/>
      <c r="H94" s="77"/>
      <c r="I94" s="77"/>
      <c r="J94" s="77"/>
      <c r="K94" s="77"/>
      <c r="L94" s="77"/>
      <c r="M94" s="77"/>
      <c r="N94" s="77"/>
      <c r="O94" s="77"/>
      <c r="P94" s="77"/>
    </row>
    <row r="95" spans="2:16">
      <c r="B95" s="77"/>
      <c r="C95" s="77"/>
      <c r="D95" s="77"/>
      <c r="E95" s="77"/>
      <c r="F95" s="77"/>
      <c r="G95" s="77"/>
      <c r="H95" s="77"/>
      <c r="I95" s="77"/>
      <c r="J95" s="77"/>
      <c r="K95" s="77"/>
      <c r="L95" s="77"/>
      <c r="M95" s="77"/>
      <c r="N95" s="77"/>
      <c r="O95" s="77"/>
      <c r="P95" s="77"/>
    </row>
    <row r="96" spans="2:16">
      <c r="B96" s="77"/>
      <c r="C96" s="77"/>
      <c r="D96" s="77"/>
      <c r="E96" s="77"/>
      <c r="F96" s="77"/>
      <c r="G96" s="77"/>
      <c r="H96" s="77"/>
      <c r="I96" s="77"/>
      <c r="J96" s="77"/>
      <c r="K96" s="77"/>
      <c r="L96" s="77"/>
      <c r="M96" s="77"/>
      <c r="N96" s="77"/>
      <c r="O96" s="77"/>
      <c r="P96" s="77"/>
    </row>
    <row r="97" spans="2:16">
      <c r="B97" s="77"/>
      <c r="C97" s="77"/>
      <c r="D97" s="77"/>
      <c r="E97" s="77"/>
      <c r="F97" s="77"/>
      <c r="G97" s="77"/>
      <c r="H97" s="77"/>
      <c r="I97" s="77"/>
      <c r="J97" s="77"/>
      <c r="K97" s="77"/>
      <c r="L97" s="77"/>
      <c r="M97" s="77"/>
      <c r="N97" s="77"/>
      <c r="O97" s="77"/>
      <c r="P97" s="77"/>
    </row>
    <row r="98" spans="2:16">
      <c r="B98" s="77"/>
      <c r="C98" s="77"/>
      <c r="D98" s="77"/>
      <c r="E98" s="77"/>
      <c r="F98" s="77"/>
      <c r="G98" s="77"/>
      <c r="H98" s="77"/>
      <c r="I98" s="77"/>
      <c r="J98" s="77"/>
      <c r="K98" s="77"/>
      <c r="L98" s="77"/>
      <c r="M98" s="77"/>
      <c r="N98" s="77"/>
      <c r="O98" s="77"/>
      <c r="P98" s="77"/>
    </row>
    <row r="99" spans="2:16">
      <c r="B99" s="77"/>
      <c r="C99" s="77"/>
      <c r="D99" s="77"/>
      <c r="E99" s="77"/>
      <c r="F99" s="77"/>
      <c r="G99" s="77"/>
      <c r="H99" s="77"/>
      <c r="I99" s="77"/>
      <c r="J99" s="77"/>
      <c r="K99" s="77"/>
      <c r="L99" s="77"/>
      <c r="M99" s="77"/>
      <c r="N99" s="77"/>
      <c r="O99" s="77"/>
      <c r="P99" s="77"/>
    </row>
    <row r="100" spans="2:16">
      <c r="B100" s="77"/>
      <c r="C100" s="77"/>
      <c r="D100" s="77"/>
      <c r="E100" s="77"/>
      <c r="F100" s="77"/>
      <c r="G100" s="77"/>
      <c r="H100" s="77"/>
      <c r="I100" s="77"/>
      <c r="J100" s="77"/>
      <c r="K100" s="77"/>
      <c r="L100" s="77"/>
      <c r="M100" s="77"/>
      <c r="N100" s="77"/>
      <c r="O100" s="77"/>
      <c r="P100" s="77"/>
    </row>
    <row r="101" spans="2:16">
      <c r="B101" s="77"/>
      <c r="C101" s="77"/>
      <c r="D101" s="77"/>
      <c r="E101" s="77"/>
      <c r="F101" s="77"/>
      <c r="G101" s="77"/>
      <c r="H101" s="77"/>
      <c r="I101" s="77"/>
      <c r="J101" s="77"/>
      <c r="K101" s="77"/>
      <c r="L101" s="77"/>
      <c r="M101" s="77"/>
      <c r="N101" s="77"/>
      <c r="O101" s="77"/>
      <c r="P101" s="77"/>
    </row>
    <row r="102" spans="2:16">
      <c r="B102" s="77"/>
      <c r="C102" s="77"/>
      <c r="D102" s="77"/>
      <c r="E102" s="77"/>
      <c r="F102" s="77"/>
      <c r="G102" s="77"/>
      <c r="H102" s="77"/>
      <c r="I102" s="77"/>
      <c r="J102" s="77"/>
      <c r="K102" s="77"/>
      <c r="L102" s="77"/>
      <c r="M102" s="77"/>
      <c r="N102" s="77"/>
      <c r="O102" s="77"/>
      <c r="P102" s="77"/>
    </row>
    <row r="103" spans="2:16">
      <c r="B103" s="77"/>
      <c r="C103" s="77"/>
      <c r="D103" s="77"/>
      <c r="E103" s="77"/>
      <c r="F103" s="77"/>
      <c r="G103" s="77"/>
      <c r="H103" s="77"/>
      <c r="I103" s="77"/>
      <c r="J103" s="77"/>
      <c r="K103" s="77"/>
      <c r="L103" s="77"/>
      <c r="M103" s="77"/>
      <c r="N103" s="77"/>
      <c r="O103" s="77"/>
      <c r="P103" s="77"/>
    </row>
    <row r="104" spans="2:16">
      <c r="B104" s="77"/>
      <c r="C104" s="77"/>
      <c r="D104" s="77"/>
      <c r="E104" s="77"/>
      <c r="F104" s="77"/>
      <c r="G104" s="77"/>
      <c r="H104" s="77"/>
      <c r="I104" s="77"/>
      <c r="J104" s="77"/>
      <c r="K104" s="77"/>
      <c r="L104" s="77"/>
      <c r="M104" s="77"/>
      <c r="N104" s="77"/>
      <c r="O104" s="77"/>
      <c r="P104" s="77"/>
    </row>
    <row r="105" spans="2:16">
      <c r="B105" s="77"/>
      <c r="C105" s="77"/>
      <c r="D105" s="77"/>
      <c r="E105" s="77"/>
      <c r="F105" s="77"/>
      <c r="G105" s="77"/>
      <c r="H105" s="77"/>
      <c r="I105" s="77"/>
      <c r="J105" s="77"/>
      <c r="K105" s="77"/>
      <c r="L105" s="77"/>
      <c r="M105" s="77"/>
      <c r="N105" s="77"/>
      <c r="O105" s="77"/>
      <c r="P105" s="77"/>
    </row>
    <row r="106" spans="2:16">
      <c r="B106" s="77"/>
      <c r="C106" s="77"/>
      <c r="D106" s="77"/>
      <c r="E106" s="77"/>
      <c r="F106" s="77"/>
      <c r="G106" s="77"/>
      <c r="H106" s="77"/>
      <c r="I106" s="77"/>
      <c r="J106" s="77"/>
      <c r="K106" s="77"/>
      <c r="L106" s="77"/>
      <c r="M106" s="77"/>
      <c r="N106" s="77"/>
      <c r="O106" s="77"/>
      <c r="P106" s="77"/>
    </row>
    <row r="107" spans="2:16">
      <c r="B107" s="77"/>
      <c r="C107" s="77"/>
      <c r="D107" s="77"/>
      <c r="E107" s="77"/>
      <c r="F107" s="77"/>
      <c r="G107" s="77"/>
      <c r="H107" s="77"/>
      <c r="I107" s="77"/>
      <c r="J107" s="77"/>
      <c r="K107" s="77"/>
      <c r="L107" s="77"/>
      <c r="M107" s="77"/>
      <c r="N107" s="77"/>
      <c r="O107" s="77"/>
      <c r="P107" s="77"/>
    </row>
    <row r="108" spans="2:16">
      <c r="B108" s="77"/>
      <c r="C108" s="77"/>
      <c r="D108" s="77"/>
      <c r="E108" s="77"/>
      <c r="F108" s="77"/>
      <c r="G108" s="77"/>
      <c r="H108" s="77"/>
      <c r="I108" s="77"/>
      <c r="J108" s="77"/>
      <c r="K108" s="77"/>
      <c r="L108" s="77"/>
      <c r="M108" s="77"/>
      <c r="N108" s="77"/>
      <c r="O108" s="77"/>
      <c r="P108" s="77"/>
    </row>
    <row r="109" spans="2:16">
      <c r="B109" s="77"/>
      <c r="C109" s="77"/>
      <c r="D109" s="77"/>
      <c r="E109" s="77"/>
      <c r="F109" s="77"/>
      <c r="G109" s="77"/>
      <c r="H109" s="77"/>
      <c r="I109" s="77"/>
      <c r="J109" s="77"/>
      <c r="K109" s="77"/>
      <c r="L109" s="77"/>
      <c r="M109" s="77"/>
      <c r="N109" s="77"/>
      <c r="O109" s="77"/>
      <c r="P109" s="77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3"/>
      <c r="D397" s="1"/>
    </row>
    <row r="398" spans="2:4">
      <c r="B398" s="43"/>
      <c r="D398" s="1"/>
    </row>
    <row r="399" spans="2:4">
      <c r="B399" s="3"/>
      <c r="D399" s="1"/>
    </row>
  </sheetData>
  <sheetProtection sheet="1" objects="1" scenarios="1"/>
  <mergeCells count="1">
    <mergeCell ref="B6:P6"/>
  </mergeCells>
  <dataValidations count="1">
    <dataValidation allowBlank="1" showInputMessage="1" showErrorMessage="1" sqref="B31:P1048576 C24:P30 A1:A1048576 C5:C23 D1:P23 AH31:XFD33 Q1:XFD30 Q34:XFD1048576 Q31:AF33 B1:B10 B13:B23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B1:AM516"/>
  <sheetViews>
    <sheetView rightToLeft="1" workbookViewId="0">
      <selection activeCell="J18" sqref="J18:J20"/>
    </sheetView>
  </sheetViews>
  <sheetFormatPr defaultColWidth="9.140625" defaultRowHeight="18"/>
  <cols>
    <col min="1" max="1" width="6.28515625" style="1" customWidth="1"/>
    <col min="2" max="2" width="36.42578125" style="2" bestFit="1" customWidth="1"/>
    <col min="3" max="3" width="41.85546875" style="2" bestFit="1" customWidth="1"/>
    <col min="4" max="4" width="6.5703125" style="2" bestFit="1" customWidth="1"/>
    <col min="5" max="5" width="4.85546875" style="1" bestFit="1" customWidth="1"/>
    <col min="6" max="6" width="9.5703125" style="1" customWidth="1"/>
    <col min="7" max="7" width="12.28515625" style="1" bestFit="1" customWidth="1"/>
    <col min="8" max="8" width="6.85546875" style="1" bestFit="1" customWidth="1"/>
    <col min="9" max="9" width="7.5703125" style="1" bestFit="1" customWidth="1"/>
    <col min="10" max="10" width="9" style="1" bestFit="1" customWidth="1"/>
    <col min="11" max="11" width="9.140625" style="1" bestFit="1" customWidth="1"/>
    <col min="12" max="12" width="9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152" t="s">
        <v>182</v>
      </c>
      <c r="C1" s="153" t="s" vm="1">
        <v>250</v>
      </c>
      <c r="D1" s="141"/>
      <c r="E1" s="141"/>
      <c r="F1" s="141"/>
      <c r="G1" s="141"/>
      <c r="H1" s="141"/>
      <c r="I1" s="141"/>
      <c r="J1" s="141"/>
      <c r="K1" s="141"/>
      <c r="L1" s="141"/>
      <c r="M1" s="141"/>
    </row>
    <row r="2" spans="2:13">
      <c r="B2" s="152" t="s">
        <v>181</v>
      </c>
      <c r="C2" s="153" t="s">
        <v>251</v>
      </c>
      <c r="D2" s="141"/>
      <c r="E2" s="141"/>
      <c r="F2" s="141"/>
      <c r="G2" s="141"/>
      <c r="H2" s="141"/>
      <c r="I2" s="141"/>
      <c r="J2" s="141"/>
      <c r="K2" s="141"/>
      <c r="L2" s="141"/>
      <c r="M2" s="141"/>
    </row>
    <row r="3" spans="2:13">
      <c r="B3" s="152" t="s">
        <v>183</v>
      </c>
      <c r="C3" s="153" t="s">
        <v>252</v>
      </c>
      <c r="D3" s="141"/>
      <c r="E3" s="141"/>
      <c r="F3" s="141"/>
      <c r="G3" s="141"/>
      <c r="H3" s="141"/>
      <c r="I3" s="141"/>
      <c r="J3" s="141"/>
      <c r="K3" s="141"/>
      <c r="L3" s="141"/>
      <c r="M3" s="141"/>
    </row>
    <row r="4" spans="2:13">
      <c r="B4" s="152" t="s">
        <v>184</v>
      </c>
      <c r="C4" s="153">
        <v>8602</v>
      </c>
      <c r="D4" s="141"/>
      <c r="E4" s="141"/>
      <c r="F4" s="141"/>
      <c r="G4" s="141"/>
      <c r="H4" s="141"/>
      <c r="I4" s="141"/>
      <c r="J4" s="141"/>
      <c r="K4" s="141"/>
      <c r="L4" s="141"/>
      <c r="M4" s="141"/>
    </row>
    <row r="6" spans="2:13" ht="26.25" customHeight="1">
      <c r="B6" s="173" t="s">
        <v>211</v>
      </c>
      <c r="C6" s="174"/>
      <c r="D6" s="174"/>
      <c r="E6" s="174"/>
      <c r="F6" s="174"/>
      <c r="G6" s="174"/>
      <c r="H6" s="174"/>
      <c r="I6" s="174"/>
      <c r="J6" s="174"/>
      <c r="K6" s="174"/>
      <c r="L6" s="174"/>
      <c r="M6" s="141"/>
    </row>
    <row r="7" spans="2:13" s="3" customFormat="1" ht="63">
      <c r="B7" s="146" t="s">
        <v>118</v>
      </c>
      <c r="C7" s="147" t="s">
        <v>46</v>
      </c>
      <c r="D7" s="147" t="s">
        <v>120</v>
      </c>
      <c r="E7" s="147" t="s">
        <v>15</v>
      </c>
      <c r="F7" s="147" t="s">
        <v>65</v>
      </c>
      <c r="G7" s="147" t="s">
        <v>104</v>
      </c>
      <c r="H7" s="147" t="s">
        <v>17</v>
      </c>
      <c r="I7" s="147" t="s">
        <v>19</v>
      </c>
      <c r="J7" s="147" t="s">
        <v>62</v>
      </c>
      <c r="K7" s="147" t="s">
        <v>185</v>
      </c>
      <c r="L7" s="147" t="s">
        <v>186</v>
      </c>
      <c r="M7" s="142"/>
    </row>
    <row r="8" spans="2:13" s="3" customFormat="1" ht="28.5" customHeight="1">
      <c r="B8" s="148"/>
      <c r="C8" s="149"/>
      <c r="D8" s="149"/>
      <c r="E8" s="149"/>
      <c r="F8" s="149"/>
      <c r="G8" s="149"/>
      <c r="H8" s="149" t="s">
        <v>20</v>
      </c>
      <c r="I8" s="149" t="s">
        <v>20</v>
      </c>
      <c r="J8" s="149" t="s">
        <v>239</v>
      </c>
      <c r="K8" s="149" t="s">
        <v>20</v>
      </c>
      <c r="L8" s="149" t="s">
        <v>20</v>
      </c>
      <c r="M8" s="144"/>
    </row>
    <row r="9" spans="2:13" s="4" customFormat="1" ht="18" customHeight="1">
      <c r="B9" s="150"/>
      <c r="C9" s="151" t="s">
        <v>1</v>
      </c>
      <c r="D9" s="151" t="s">
        <v>2</v>
      </c>
      <c r="E9" s="151" t="s">
        <v>3</v>
      </c>
      <c r="F9" s="151" t="s">
        <v>4</v>
      </c>
      <c r="G9" s="151" t="s">
        <v>5</v>
      </c>
      <c r="H9" s="151" t="s">
        <v>6</v>
      </c>
      <c r="I9" s="151" t="s">
        <v>7</v>
      </c>
      <c r="J9" s="151" t="s">
        <v>8</v>
      </c>
      <c r="K9" s="151" t="s">
        <v>9</v>
      </c>
      <c r="L9" s="151" t="s">
        <v>10</v>
      </c>
      <c r="M9" s="145"/>
    </row>
    <row r="10" spans="2:13" s="4" customFormat="1" ht="18" customHeight="1">
      <c r="B10" s="169" t="s">
        <v>45</v>
      </c>
      <c r="C10" s="165"/>
      <c r="D10" s="165"/>
      <c r="E10" s="165"/>
      <c r="F10" s="165"/>
      <c r="G10" s="165"/>
      <c r="H10" s="165"/>
      <c r="I10" s="165"/>
      <c r="J10" s="166">
        <v>3004.9478600000002</v>
      </c>
      <c r="K10" s="167">
        <v>1</v>
      </c>
      <c r="L10" s="167">
        <v>3.5052091323928412E-2</v>
      </c>
      <c r="M10" s="145"/>
    </row>
    <row r="11" spans="2:13">
      <c r="B11" s="169" t="s">
        <v>233</v>
      </c>
      <c r="C11" s="165"/>
      <c r="D11" s="165"/>
      <c r="E11" s="165"/>
      <c r="F11" s="165"/>
      <c r="G11" s="165"/>
      <c r="H11" s="165"/>
      <c r="I11" s="165"/>
      <c r="J11" s="166">
        <f>J12+J17+J30</f>
        <v>3004.9478600000002</v>
      </c>
      <c r="K11" s="167">
        <v>1</v>
      </c>
      <c r="L11" s="167">
        <v>3.5052091323928412E-2</v>
      </c>
      <c r="M11" s="141"/>
    </row>
    <row r="12" spans="2:13">
      <c r="B12" s="169" t="s">
        <v>42</v>
      </c>
      <c r="C12" s="165"/>
      <c r="D12" s="165"/>
      <c r="E12" s="165"/>
      <c r="F12" s="165"/>
      <c r="G12" s="165"/>
      <c r="H12" s="165"/>
      <c r="I12" s="165"/>
      <c r="J12" s="166">
        <v>2276.1916299999998</v>
      </c>
      <c r="K12" s="167">
        <v>0.75748123962457026</v>
      </c>
      <c r="L12" s="167">
        <v>2.6551301587482937E-2</v>
      </c>
      <c r="M12" s="141"/>
    </row>
    <row r="13" spans="2:13">
      <c r="B13" s="154" t="s">
        <v>1170</v>
      </c>
      <c r="C13" s="155" t="s">
        <v>1171</v>
      </c>
      <c r="D13" s="155">
        <v>12</v>
      </c>
      <c r="E13" s="155" t="s">
        <v>283</v>
      </c>
      <c r="F13" s="155" t="s">
        <v>165</v>
      </c>
      <c r="G13" s="162" t="s">
        <v>167</v>
      </c>
      <c r="H13" s="163">
        <v>0</v>
      </c>
      <c r="I13" s="163">
        <v>0</v>
      </c>
      <c r="J13" s="158">
        <v>285.84456999999998</v>
      </c>
      <c r="K13" s="159">
        <v>9.5124635540265234E-2</v>
      </c>
      <c r="L13" s="159">
        <v>3.334317412112783E-3</v>
      </c>
      <c r="M13" s="141"/>
    </row>
    <row r="14" spans="2:13">
      <c r="B14" s="154" t="s">
        <v>1172</v>
      </c>
      <c r="C14" s="155" t="s">
        <v>1173</v>
      </c>
      <c r="D14" s="155">
        <v>10</v>
      </c>
      <c r="E14" s="155" t="s">
        <v>283</v>
      </c>
      <c r="F14" s="155" t="s">
        <v>165</v>
      </c>
      <c r="G14" s="162" t="s">
        <v>167</v>
      </c>
      <c r="H14" s="163">
        <v>0</v>
      </c>
      <c r="I14" s="163">
        <v>0</v>
      </c>
      <c r="J14" s="158">
        <v>1682.08</v>
      </c>
      <c r="K14" s="159">
        <v>0.55977011195129345</v>
      </c>
      <c r="L14" s="159">
        <v>1.9621113084522371E-2</v>
      </c>
      <c r="M14" s="141"/>
    </row>
    <row r="15" spans="2:13">
      <c r="B15" s="154" t="s">
        <v>1174</v>
      </c>
      <c r="C15" s="155" t="s">
        <v>1175</v>
      </c>
      <c r="D15" s="155">
        <v>26</v>
      </c>
      <c r="E15" s="155" t="s">
        <v>307</v>
      </c>
      <c r="F15" s="155" t="s">
        <v>165</v>
      </c>
      <c r="G15" s="162" t="s">
        <v>167</v>
      </c>
      <c r="H15" s="163">
        <v>0</v>
      </c>
      <c r="I15" s="163">
        <v>0</v>
      </c>
      <c r="J15" s="158">
        <v>308.26706000000001</v>
      </c>
      <c r="K15" s="159">
        <v>0.10258649213301159</v>
      </c>
      <c r="L15" s="159">
        <v>3.5958710908477855E-3</v>
      </c>
      <c r="M15" s="141"/>
    </row>
    <row r="16" spans="2:13">
      <c r="B16" s="154"/>
      <c r="C16" s="155"/>
      <c r="D16" s="155"/>
      <c r="E16" s="155"/>
      <c r="F16" s="155"/>
      <c r="G16" s="155"/>
      <c r="H16" s="155"/>
      <c r="I16" s="155"/>
      <c r="J16" s="155"/>
      <c r="K16" s="159"/>
      <c r="L16" s="155"/>
      <c r="M16" s="141"/>
    </row>
    <row r="17" spans="2:12">
      <c r="B17" s="168" t="s">
        <v>43</v>
      </c>
      <c r="C17" s="156"/>
      <c r="D17" s="156"/>
      <c r="E17" s="156"/>
      <c r="F17" s="156"/>
      <c r="G17" s="156"/>
      <c r="H17" s="156"/>
      <c r="I17" s="156"/>
      <c r="J17" s="160">
        <v>718.97088000000019</v>
      </c>
      <c r="K17" s="161">
        <v>0.23926234779993824</v>
      </c>
      <c r="L17" s="161">
        <v>8.386645665460957E-3</v>
      </c>
    </row>
    <row r="18" spans="2:12">
      <c r="B18" s="154" t="s">
        <v>1176</v>
      </c>
      <c r="C18" s="155" t="s">
        <v>1177</v>
      </c>
      <c r="D18" s="155">
        <v>95</v>
      </c>
      <c r="E18" s="155" t="s">
        <v>1122</v>
      </c>
      <c r="F18" s="155" t="s">
        <v>1178</v>
      </c>
      <c r="G18" s="162" t="s">
        <v>166</v>
      </c>
      <c r="H18" s="163">
        <v>0</v>
      </c>
      <c r="I18" s="163">
        <v>0</v>
      </c>
      <c r="J18" s="158">
        <v>1.5400000000000001E-3</v>
      </c>
      <c r="K18" s="159">
        <v>5.1248809355380959E-7</v>
      </c>
      <c r="L18" s="159">
        <v>1.7963779457674103E-8</v>
      </c>
    </row>
    <row r="19" spans="2:12">
      <c r="B19" s="154" t="s">
        <v>1170</v>
      </c>
      <c r="C19" s="155" t="s">
        <v>1179</v>
      </c>
      <c r="D19" s="155">
        <v>12</v>
      </c>
      <c r="E19" s="155" t="s">
        <v>283</v>
      </c>
      <c r="F19" s="155" t="s">
        <v>165</v>
      </c>
      <c r="G19" s="162" t="s">
        <v>166</v>
      </c>
      <c r="H19" s="163">
        <v>0</v>
      </c>
      <c r="I19" s="163">
        <v>0</v>
      </c>
      <c r="J19" s="158">
        <v>0.54373000000000005</v>
      </c>
      <c r="K19" s="159">
        <v>1.809449033168915E-4</v>
      </c>
      <c r="L19" s="159">
        <v>6.3424972756630779E-6</v>
      </c>
    </row>
    <row r="20" spans="2:12">
      <c r="B20" s="154" t="s">
        <v>1170</v>
      </c>
      <c r="C20" s="155" t="s">
        <v>1180</v>
      </c>
      <c r="D20" s="155">
        <v>12</v>
      </c>
      <c r="E20" s="155" t="s">
        <v>283</v>
      </c>
      <c r="F20" s="155" t="s">
        <v>165</v>
      </c>
      <c r="G20" s="162" t="s">
        <v>168</v>
      </c>
      <c r="H20" s="163">
        <v>0</v>
      </c>
      <c r="I20" s="163">
        <v>0</v>
      </c>
      <c r="J20" s="158">
        <v>6.3650399999999996</v>
      </c>
      <c r="K20" s="159">
        <v>2.1181865032426882E-3</v>
      </c>
      <c r="L20" s="159">
        <v>7.4246866752775286E-5</v>
      </c>
    </row>
    <row r="21" spans="2:12">
      <c r="B21" s="154" t="s">
        <v>1172</v>
      </c>
      <c r="C21" s="155" t="s">
        <v>1181</v>
      </c>
      <c r="D21" s="155">
        <v>10</v>
      </c>
      <c r="E21" s="155" t="s">
        <v>283</v>
      </c>
      <c r="F21" s="155" t="s">
        <v>165</v>
      </c>
      <c r="G21" s="162" t="s">
        <v>169</v>
      </c>
      <c r="H21" s="163">
        <v>0</v>
      </c>
      <c r="I21" s="163">
        <v>0</v>
      </c>
      <c r="J21" s="158">
        <v>0.11805</v>
      </c>
      <c r="K21" s="159">
        <v>3.9285207431186506E-5</v>
      </c>
      <c r="L21" s="159">
        <v>1.3770286785574205E-6</v>
      </c>
    </row>
    <row r="22" spans="2:12">
      <c r="B22" s="154" t="s">
        <v>1172</v>
      </c>
      <c r="C22" s="155" t="s">
        <v>1182</v>
      </c>
      <c r="D22" s="155">
        <v>10</v>
      </c>
      <c r="E22" s="155" t="s">
        <v>283</v>
      </c>
      <c r="F22" s="155" t="s">
        <v>165</v>
      </c>
      <c r="G22" s="162" t="s">
        <v>168</v>
      </c>
      <c r="H22" s="163">
        <v>0</v>
      </c>
      <c r="I22" s="163">
        <v>0</v>
      </c>
      <c r="J22" s="158">
        <v>-7.3499999999999996E-2</v>
      </c>
      <c r="K22" s="159">
        <v>-2.4459659010522728E-5</v>
      </c>
      <c r="L22" s="159">
        <v>-8.5736220138899113E-7</v>
      </c>
    </row>
    <row r="23" spans="2:12">
      <c r="B23" s="154" t="s">
        <v>1172</v>
      </c>
      <c r="C23" s="155" t="s">
        <v>1183</v>
      </c>
      <c r="D23" s="155">
        <v>10</v>
      </c>
      <c r="E23" s="155" t="s">
        <v>283</v>
      </c>
      <c r="F23" s="155" t="s">
        <v>165</v>
      </c>
      <c r="G23" s="162" t="s">
        <v>166</v>
      </c>
      <c r="H23" s="163">
        <v>0</v>
      </c>
      <c r="I23" s="163">
        <v>0</v>
      </c>
      <c r="J23" s="158">
        <v>699.45</v>
      </c>
      <c r="K23" s="159">
        <v>0.23276610197156633</v>
      </c>
      <c r="L23" s="159">
        <v>8.1589386634221758E-3</v>
      </c>
    </row>
    <row r="24" spans="2:12">
      <c r="B24" s="154" t="s">
        <v>1174</v>
      </c>
      <c r="C24" s="155" t="s">
        <v>1184</v>
      </c>
      <c r="D24" s="155">
        <v>26</v>
      </c>
      <c r="E24" s="155" t="s">
        <v>307</v>
      </c>
      <c r="F24" s="155" t="s">
        <v>165</v>
      </c>
      <c r="G24" s="162" t="s">
        <v>169</v>
      </c>
      <c r="H24" s="163">
        <v>0</v>
      </c>
      <c r="I24" s="163">
        <v>0</v>
      </c>
      <c r="J24" s="158">
        <v>0.92649999999999999</v>
      </c>
      <c r="K24" s="159">
        <v>3.0832481732311984E-4</v>
      </c>
      <c r="L24" s="159">
        <v>1.0807429654243541E-5</v>
      </c>
    </row>
    <row r="25" spans="2:12">
      <c r="B25" s="154" t="s">
        <v>1174</v>
      </c>
      <c r="C25" s="155" t="s">
        <v>1185</v>
      </c>
      <c r="D25" s="155">
        <v>26</v>
      </c>
      <c r="E25" s="155" t="s">
        <v>307</v>
      </c>
      <c r="F25" s="155" t="s">
        <v>165</v>
      </c>
      <c r="G25" s="162" t="s">
        <v>176</v>
      </c>
      <c r="H25" s="163">
        <v>0</v>
      </c>
      <c r="I25" s="163">
        <v>0</v>
      </c>
      <c r="J25" s="158">
        <v>7.7800000000000005E-3</v>
      </c>
      <c r="K25" s="159">
        <v>2.5890632258757396E-6</v>
      </c>
      <c r="L25" s="159">
        <v>9.0752080636821105E-8</v>
      </c>
    </row>
    <row r="26" spans="2:12">
      <c r="B26" s="154" t="s">
        <v>1174</v>
      </c>
      <c r="C26" s="155" t="s">
        <v>1186</v>
      </c>
      <c r="D26" s="155">
        <v>26</v>
      </c>
      <c r="E26" s="155" t="s">
        <v>307</v>
      </c>
      <c r="F26" s="155" t="s">
        <v>165</v>
      </c>
      <c r="G26" s="162" t="s">
        <v>166</v>
      </c>
      <c r="H26" s="163">
        <v>0</v>
      </c>
      <c r="I26" s="163">
        <v>0</v>
      </c>
      <c r="J26" s="158">
        <v>11.37</v>
      </c>
      <c r="K26" s="159">
        <v>3.7837594959135158E-3</v>
      </c>
      <c r="L26" s="159">
        <v>1.3262868339854189E-4</v>
      </c>
    </row>
    <row r="27" spans="2:12">
      <c r="B27" s="154" t="s">
        <v>1174</v>
      </c>
      <c r="C27" s="155" t="s">
        <v>1187</v>
      </c>
      <c r="D27" s="155">
        <v>26</v>
      </c>
      <c r="E27" s="155" t="s">
        <v>307</v>
      </c>
      <c r="F27" s="155" t="s">
        <v>165</v>
      </c>
      <c r="G27" s="162" t="s">
        <v>175</v>
      </c>
      <c r="H27" s="163">
        <v>0</v>
      </c>
      <c r="I27" s="163">
        <v>0</v>
      </c>
      <c r="J27" s="158">
        <v>8.4650000000000003E-2</v>
      </c>
      <c r="K27" s="159">
        <v>2.8170205921642845E-5</v>
      </c>
      <c r="L27" s="159">
        <v>9.8742463057929393E-7</v>
      </c>
    </row>
    <row r="28" spans="2:12">
      <c r="B28" s="154" t="s">
        <v>1174</v>
      </c>
      <c r="C28" s="155" t="s">
        <v>1188</v>
      </c>
      <c r="D28" s="155">
        <v>26</v>
      </c>
      <c r="E28" s="155" t="s">
        <v>307</v>
      </c>
      <c r="F28" s="155" t="s">
        <v>165</v>
      </c>
      <c r="G28" s="162" t="s">
        <v>168</v>
      </c>
      <c r="H28" s="163">
        <v>0</v>
      </c>
      <c r="I28" s="163">
        <v>0</v>
      </c>
      <c r="J28" s="158">
        <v>0.17709</v>
      </c>
      <c r="K28" s="159">
        <v>5.8932802913924763E-5</v>
      </c>
      <c r="L28" s="159">
        <v>2.0657179897139652E-6</v>
      </c>
    </row>
    <row r="29" spans="2:12">
      <c r="B29" s="154"/>
      <c r="C29" s="155"/>
      <c r="D29" s="155"/>
      <c r="E29" s="155"/>
      <c r="F29" s="155"/>
      <c r="G29" s="155"/>
      <c r="H29" s="155"/>
      <c r="I29" s="155"/>
      <c r="J29" s="155"/>
      <c r="K29" s="159"/>
      <c r="L29" s="155"/>
    </row>
    <row r="30" spans="2:12">
      <c r="B30" s="168" t="s">
        <v>44</v>
      </c>
      <c r="C30" s="156"/>
      <c r="D30" s="156"/>
      <c r="E30" s="156"/>
      <c r="F30" s="156"/>
      <c r="G30" s="156"/>
      <c r="H30" s="156"/>
      <c r="I30" s="156"/>
      <c r="J30" s="160">
        <v>9.7853500000000011</v>
      </c>
      <c r="K30" s="161">
        <v>3.2564125754914099E-3</v>
      </c>
      <c r="L30" s="161">
        <v>1.1414407098451382E-4</v>
      </c>
    </row>
    <row r="31" spans="2:12">
      <c r="B31" s="154" t="s">
        <v>1176</v>
      </c>
      <c r="C31" s="155" t="s">
        <v>1189</v>
      </c>
      <c r="D31" s="155">
        <v>95</v>
      </c>
      <c r="E31" s="155" t="s">
        <v>1122</v>
      </c>
      <c r="F31" s="155"/>
      <c r="G31" s="162" t="s">
        <v>167</v>
      </c>
      <c r="H31" s="163">
        <v>0</v>
      </c>
      <c r="I31" s="163">
        <v>0</v>
      </c>
      <c r="J31" s="158">
        <v>9.7853500000000011</v>
      </c>
      <c r="K31" s="159">
        <v>3.2564125754914099E-3</v>
      </c>
      <c r="L31" s="159">
        <v>1.1414407098451382E-4</v>
      </c>
    </row>
    <row r="32" spans="2:12">
      <c r="B32" s="157"/>
      <c r="C32" s="155"/>
      <c r="D32" s="155"/>
      <c r="E32" s="155"/>
      <c r="F32" s="155"/>
      <c r="G32" s="155"/>
      <c r="H32" s="155"/>
      <c r="I32" s="155"/>
      <c r="J32" s="155"/>
      <c r="K32" s="159"/>
      <c r="L32" s="155"/>
    </row>
    <row r="33" spans="2:12">
      <c r="B33" s="154"/>
      <c r="C33" s="154"/>
      <c r="D33" s="154"/>
      <c r="E33" s="154"/>
      <c r="F33" s="154"/>
      <c r="G33" s="154"/>
      <c r="H33" s="154"/>
      <c r="I33" s="154"/>
      <c r="J33" s="154"/>
      <c r="K33" s="154"/>
      <c r="L33" s="154"/>
    </row>
    <row r="34" spans="2:12">
      <c r="B34" s="154"/>
      <c r="C34" s="154"/>
      <c r="D34" s="154"/>
      <c r="E34" s="154"/>
      <c r="F34" s="154"/>
      <c r="G34" s="154"/>
      <c r="H34" s="154"/>
      <c r="I34" s="154"/>
      <c r="J34" s="154"/>
      <c r="K34" s="154"/>
      <c r="L34" s="154"/>
    </row>
    <row r="35" spans="2:12">
      <c r="B35" s="164" t="s">
        <v>249</v>
      </c>
      <c r="C35" s="154"/>
      <c r="D35" s="154"/>
      <c r="E35" s="154"/>
      <c r="F35" s="154"/>
      <c r="G35" s="154"/>
      <c r="H35" s="154"/>
      <c r="I35" s="154"/>
      <c r="J35" s="154"/>
      <c r="K35" s="154"/>
      <c r="L35" s="154"/>
    </row>
    <row r="36" spans="2:12">
      <c r="B36" s="164" t="s">
        <v>115</v>
      </c>
      <c r="C36" s="154"/>
      <c r="D36" s="154"/>
      <c r="E36" s="154"/>
      <c r="F36" s="154"/>
      <c r="G36" s="154"/>
      <c r="H36" s="154"/>
      <c r="I36" s="154"/>
      <c r="J36" s="154"/>
      <c r="K36" s="154"/>
      <c r="L36" s="154"/>
    </row>
    <row r="37" spans="2:12">
      <c r="B37" s="164" t="s">
        <v>234</v>
      </c>
      <c r="C37" s="154"/>
      <c r="D37" s="154"/>
      <c r="E37" s="154"/>
      <c r="F37" s="154"/>
      <c r="G37" s="154"/>
      <c r="H37" s="154"/>
      <c r="I37" s="154"/>
      <c r="J37" s="154"/>
      <c r="K37" s="154"/>
      <c r="L37" s="154"/>
    </row>
    <row r="38" spans="2:12">
      <c r="B38" s="164" t="s">
        <v>244</v>
      </c>
      <c r="C38" s="154"/>
      <c r="D38" s="154"/>
      <c r="E38" s="154"/>
      <c r="F38" s="154"/>
      <c r="G38" s="154"/>
      <c r="H38" s="154"/>
      <c r="I38" s="154"/>
      <c r="J38" s="154"/>
      <c r="K38" s="154"/>
      <c r="L38" s="154"/>
    </row>
    <row r="39" spans="2:12">
      <c r="B39" s="154"/>
      <c r="C39" s="154"/>
      <c r="D39" s="154"/>
      <c r="E39" s="154"/>
      <c r="F39" s="154"/>
      <c r="G39" s="154"/>
      <c r="H39" s="154"/>
      <c r="I39" s="154"/>
      <c r="J39" s="154"/>
      <c r="K39" s="154"/>
      <c r="L39" s="154"/>
    </row>
    <row r="40" spans="2:12">
      <c r="B40" s="154"/>
      <c r="C40" s="154"/>
      <c r="D40" s="154"/>
      <c r="E40" s="154"/>
      <c r="F40" s="154"/>
      <c r="G40" s="154"/>
      <c r="H40" s="154"/>
      <c r="I40" s="154"/>
      <c r="J40" s="154"/>
      <c r="K40" s="154"/>
      <c r="L40" s="154"/>
    </row>
    <row r="41" spans="2:12">
      <c r="B41" s="154"/>
      <c r="C41" s="154"/>
      <c r="D41" s="154"/>
      <c r="E41" s="154"/>
      <c r="F41" s="154"/>
      <c r="G41" s="154"/>
      <c r="H41" s="154"/>
      <c r="I41" s="154"/>
      <c r="J41" s="154"/>
      <c r="K41" s="154"/>
      <c r="L41" s="154"/>
    </row>
    <row r="42" spans="2:12">
      <c r="B42" s="154"/>
      <c r="C42" s="154"/>
      <c r="D42" s="154"/>
      <c r="E42" s="154"/>
      <c r="F42" s="154"/>
      <c r="G42" s="154"/>
      <c r="H42" s="154"/>
      <c r="I42" s="154"/>
      <c r="J42" s="154"/>
      <c r="K42" s="154"/>
      <c r="L42" s="154"/>
    </row>
    <row r="43" spans="2:12">
      <c r="B43" s="154"/>
      <c r="C43" s="154"/>
      <c r="D43" s="154"/>
      <c r="E43" s="154"/>
      <c r="F43" s="154"/>
      <c r="G43" s="154"/>
      <c r="H43" s="154"/>
      <c r="I43" s="154"/>
      <c r="J43" s="154"/>
      <c r="K43" s="154"/>
      <c r="L43" s="154"/>
    </row>
    <row r="44" spans="2:12">
      <c r="B44" s="154"/>
      <c r="C44" s="154"/>
      <c r="D44" s="154"/>
      <c r="E44" s="154"/>
      <c r="F44" s="154"/>
      <c r="G44" s="154"/>
      <c r="H44" s="154"/>
      <c r="I44" s="154"/>
      <c r="J44" s="154"/>
      <c r="K44" s="154"/>
      <c r="L44" s="154"/>
    </row>
    <row r="45" spans="2:12">
      <c r="B45" s="154"/>
      <c r="C45" s="154"/>
      <c r="D45" s="154"/>
      <c r="E45" s="154"/>
      <c r="F45" s="154"/>
      <c r="G45" s="154"/>
      <c r="H45" s="154"/>
      <c r="I45" s="154"/>
      <c r="J45" s="154"/>
      <c r="K45" s="154"/>
      <c r="L45" s="154"/>
    </row>
    <row r="46" spans="2:12">
      <c r="B46" s="154"/>
      <c r="C46" s="154"/>
      <c r="D46" s="154"/>
      <c r="E46" s="154"/>
      <c r="F46" s="154"/>
      <c r="G46" s="154"/>
      <c r="H46" s="154"/>
      <c r="I46" s="154"/>
      <c r="J46" s="154"/>
      <c r="K46" s="154"/>
      <c r="L46" s="154"/>
    </row>
    <row r="47" spans="2:12">
      <c r="B47" s="154"/>
      <c r="C47" s="154"/>
      <c r="D47" s="154"/>
      <c r="E47" s="154"/>
      <c r="F47" s="154"/>
      <c r="G47" s="154"/>
      <c r="H47" s="154"/>
      <c r="I47" s="154"/>
      <c r="J47" s="154"/>
      <c r="K47" s="154"/>
      <c r="L47" s="154"/>
    </row>
    <row r="48" spans="2:12">
      <c r="B48" s="154"/>
      <c r="C48" s="154"/>
      <c r="D48" s="154"/>
      <c r="E48" s="154"/>
      <c r="F48" s="154"/>
      <c r="G48" s="154"/>
      <c r="H48" s="154"/>
      <c r="I48" s="154"/>
      <c r="J48" s="154"/>
      <c r="K48" s="154"/>
      <c r="L48" s="154"/>
    </row>
    <row r="49" spans="2:12">
      <c r="B49" s="154"/>
      <c r="C49" s="154"/>
      <c r="D49" s="154"/>
      <c r="E49" s="154"/>
      <c r="F49" s="154"/>
      <c r="G49" s="154"/>
      <c r="H49" s="154"/>
      <c r="I49" s="154"/>
      <c r="J49" s="154"/>
      <c r="K49" s="154"/>
      <c r="L49" s="154"/>
    </row>
    <row r="50" spans="2:12">
      <c r="B50" s="154"/>
      <c r="C50" s="154"/>
      <c r="D50" s="154"/>
      <c r="E50" s="154"/>
      <c r="F50" s="154"/>
      <c r="G50" s="154"/>
      <c r="H50" s="154"/>
      <c r="I50" s="154"/>
      <c r="J50" s="154"/>
      <c r="K50" s="154"/>
      <c r="L50" s="154"/>
    </row>
    <row r="51" spans="2:12">
      <c r="B51" s="154"/>
      <c r="C51" s="154"/>
      <c r="D51" s="154"/>
      <c r="E51" s="154"/>
      <c r="F51" s="154"/>
      <c r="G51" s="154"/>
      <c r="H51" s="154"/>
      <c r="I51" s="154"/>
      <c r="J51" s="154"/>
      <c r="K51" s="154"/>
      <c r="L51" s="154"/>
    </row>
    <row r="52" spans="2:12">
      <c r="B52" s="154"/>
      <c r="C52" s="154"/>
      <c r="D52" s="154"/>
      <c r="E52" s="154"/>
      <c r="F52" s="154"/>
      <c r="G52" s="154"/>
      <c r="H52" s="154"/>
      <c r="I52" s="154"/>
      <c r="J52" s="154"/>
      <c r="K52" s="154"/>
      <c r="L52" s="154"/>
    </row>
    <row r="53" spans="2:12">
      <c r="B53" s="154"/>
      <c r="C53" s="154"/>
      <c r="D53" s="154"/>
      <c r="E53" s="154"/>
      <c r="F53" s="154"/>
      <c r="G53" s="154"/>
      <c r="H53" s="154"/>
      <c r="I53" s="154"/>
      <c r="J53" s="154"/>
      <c r="K53" s="154"/>
      <c r="L53" s="154"/>
    </row>
    <row r="54" spans="2:12">
      <c r="B54" s="154"/>
      <c r="C54" s="154"/>
      <c r="D54" s="154"/>
      <c r="E54" s="154"/>
      <c r="F54" s="154"/>
      <c r="G54" s="154"/>
      <c r="H54" s="154"/>
      <c r="I54" s="154"/>
      <c r="J54" s="154"/>
      <c r="K54" s="154"/>
      <c r="L54" s="154"/>
    </row>
    <row r="55" spans="2:12">
      <c r="B55" s="154"/>
      <c r="C55" s="154"/>
      <c r="D55" s="154"/>
      <c r="E55" s="154"/>
      <c r="F55" s="154"/>
      <c r="G55" s="154"/>
      <c r="H55" s="154"/>
      <c r="I55" s="154"/>
      <c r="J55" s="154"/>
      <c r="K55" s="154"/>
      <c r="L55" s="154"/>
    </row>
    <row r="56" spans="2:12">
      <c r="B56" s="154"/>
      <c r="C56" s="154"/>
      <c r="D56" s="154"/>
      <c r="E56" s="154"/>
      <c r="F56" s="154"/>
      <c r="G56" s="154"/>
      <c r="H56" s="154"/>
      <c r="I56" s="154"/>
      <c r="J56" s="154"/>
      <c r="K56" s="154"/>
      <c r="L56" s="154"/>
    </row>
    <row r="57" spans="2:12">
      <c r="B57" s="154"/>
      <c r="C57" s="154"/>
      <c r="D57" s="154"/>
      <c r="E57" s="154"/>
      <c r="F57" s="154"/>
      <c r="G57" s="154"/>
      <c r="H57" s="154"/>
      <c r="I57" s="154"/>
      <c r="J57" s="154"/>
      <c r="K57" s="154"/>
      <c r="L57" s="154"/>
    </row>
    <row r="58" spans="2:12">
      <c r="B58" s="154"/>
      <c r="C58" s="154"/>
      <c r="D58" s="154"/>
      <c r="E58" s="154"/>
      <c r="F58" s="154"/>
      <c r="G58" s="154"/>
      <c r="H58" s="154"/>
      <c r="I58" s="154"/>
      <c r="J58" s="154"/>
      <c r="K58" s="154"/>
      <c r="L58" s="154"/>
    </row>
    <row r="59" spans="2:12">
      <c r="B59" s="154"/>
      <c r="C59" s="154"/>
      <c r="D59" s="154"/>
      <c r="E59" s="154"/>
      <c r="F59" s="154"/>
      <c r="G59" s="154"/>
      <c r="H59" s="154"/>
      <c r="I59" s="154"/>
      <c r="J59" s="154"/>
      <c r="K59" s="154"/>
      <c r="L59" s="154"/>
    </row>
    <row r="60" spans="2:12">
      <c r="B60" s="154"/>
      <c r="C60" s="154"/>
      <c r="D60" s="154"/>
      <c r="E60" s="154"/>
      <c r="F60" s="154"/>
      <c r="G60" s="154"/>
      <c r="H60" s="154"/>
      <c r="I60" s="154"/>
      <c r="J60" s="154"/>
      <c r="K60" s="154"/>
      <c r="L60" s="154"/>
    </row>
    <row r="61" spans="2:12">
      <c r="B61" s="154"/>
      <c r="C61" s="154"/>
      <c r="D61" s="154"/>
      <c r="E61" s="154"/>
      <c r="F61" s="154"/>
      <c r="G61" s="154"/>
      <c r="H61" s="154"/>
      <c r="I61" s="154"/>
      <c r="J61" s="154"/>
      <c r="K61" s="154"/>
      <c r="L61" s="154"/>
    </row>
    <row r="62" spans="2:12">
      <c r="B62" s="154"/>
      <c r="C62" s="154"/>
      <c r="D62" s="154"/>
      <c r="E62" s="154"/>
      <c r="F62" s="154"/>
      <c r="G62" s="154"/>
      <c r="H62" s="154"/>
      <c r="I62" s="154"/>
      <c r="J62" s="154"/>
      <c r="K62" s="154"/>
      <c r="L62" s="154"/>
    </row>
    <row r="63" spans="2:12">
      <c r="B63" s="154"/>
      <c r="C63" s="154"/>
      <c r="D63" s="154"/>
      <c r="E63" s="154"/>
      <c r="F63" s="154"/>
      <c r="G63" s="154"/>
      <c r="H63" s="154"/>
      <c r="I63" s="154"/>
      <c r="J63" s="154"/>
      <c r="K63" s="154"/>
      <c r="L63" s="154"/>
    </row>
    <row r="64" spans="2:12">
      <c r="B64" s="154"/>
      <c r="C64" s="154"/>
      <c r="D64" s="154"/>
      <c r="E64" s="154"/>
      <c r="F64" s="154"/>
      <c r="G64" s="154"/>
      <c r="H64" s="154"/>
      <c r="I64" s="154"/>
      <c r="J64" s="154"/>
      <c r="K64" s="154"/>
      <c r="L64" s="154"/>
    </row>
    <row r="65" spans="2:12">
      <c r="B65" s="154"/>
      <c r="C65" s="154"/>
      <c r="D65" s="154"/>
      <c r="E65" s="154"/>
      <c r="F65" s="154"/>
      <c r="G65" s="154"/>
      <c r="H65" s="154"/>
      <c r="I65" s="154"/>
      <c r="J65" s="154"/>
      <c r="K65" s="154"/>
      <c r="L65" s="154"/>
    </row>
    <row r="66" spans="2:12">
      <c r="B66" s="154"/>
      <c r="C66" s="154"/>
      <c r="D66" s="154"/>
      <c r="E66" s="154"/>
      <c r="F66" s="154"/>
      <c r="G66" s="154"/>
      <c r="H66" s="154"/>
      <c r="I66" s="154"/>
      <c r="J66" s="154"/>
      <c r="K66" s="154"/>
      <c r="L66" s="154"/>
    </row>
    <row r="67" spans="2:12">
      <c r="B67" s="154"/>
      <c r="C67" s="154"/>
      <c r="D67" s="154"/>
      <c r="E67" s="154"/>
      <c r="F67" s="154"/>
      <c r="G67" s="154"/>
      <c r="H67" s="154"/>
      <c r="I67" s="154"/>
      <c r="J67" s="154"/>
      <c r="K67" s="154"/>
      <c r="L67" s="154"/>
    </row>
    <row r="68" spans="2:12">
      <c r="B68" s="154"/>
      <c r="C68" s="154"/>
      <c r="D68" s="154"/>
      <c r="E68" s="154"/>
      <c r="F68" s="154"/>
      <c r="G68" s="154"/>
      <c r="H68" s="154"/>
      <c r="I68" s="154"/>
      <c r="J68" s="154"/>
      <c r="K68" s="154"/>
      <c r="L68" s="154"/>
    </row>
    <row r="69" spans="2:12">
      <c r="B69" s="154"/>
      <c r="C69" s="154"/>
      <c r="D69" s="154"/>
      <c r="E69" s="154"/>
      <c r="F69" s="154"/>
      <c r="G69" s="154"/>
      <c r="H69" s="154"/>
      <c r="I69" s="154"/>
      <c r="J69" s="154"/>
      <c r="K69" s="154"/>
      <c r="L69" s="154"/>
    </row>
    <row r="70" spans="2:12">
      <c r="B70" s="154"/>
      <c r="C70" s="154"/>
      <c r="D70" s="154"/>
      <c r="E70" s="154"/>
      <c r="F70" s="154"/>
      <c r="G70" s="154"/>
      <c r="H70" s="154"/>
      <c r="I70" s="154"/>
      <c r="J70" s="154"/>
      <c r="K70" s="154"/>
      <c r="L70" s="154"/>
    </row>
    <row r="71" spans="2:12">
      <c r="B71" s="154"/>
      <c r="C71" s="154"/>
      <c r="D71" s="154"/>
      <c r="E71" s="154"/>
      <c r="F71" s="154"/>
      <c r="G71" s="154"/>
      <c r="H71" s="154"/>
      <c r="I71" s="154"/>
      <c r="J71" s="154"/>
      <c r="K71" s="154"/>
      <c r="L71" s="154"/>
    </row>
    <row r="72" spans="2:12">
      <c r="B72" s="154"/>
      <c r="C72" s="154"/>
      <c r="D72" s="154"/>
      <c r="E72" s="154"/>
      <c r="F72" s="154"/>
      <c r="G72" s="154"/>
      <c r="H72" s="154"/>
      <c r="I72" s="154"/>
      <c r="J72" s="154"/>
      <c r="K72" s="154"/>
      <c r="L72" s="154"/>
    </row>
    <row r="73" spans="2:12">
      <c r="B73" s="154"/>
      <c r="C73" s="154"/>
      <c r="D73" s="154"/>
      <c r="E73" s="154"/>
      <c r="F73" s="154"/>
      <c r="G73" s="154"/>
      <c r="H73" s="154"/>
      <c r="I73" s="154"/>
      <c r="J73" s="154"/>
      <c r="K73" s="154"/>
      <c r="L73" s="154"/>
    </row>
    <row r="74" spans="2:12">
      <c r="B74" s="154"/>
      <c r="C74" s="154"/>
      <c r="D74" s="154"/>
      <c r="E74" s="154"/>
      <c r="F74" s="154"/>
      <c r="G74" s="154"/>
      <c r="H74" s="154"/>
      <c r="I74" s="154"/>
      <c r="J74" s="154"/>
      <c r="K74" s="154"/>
      <c r="L74" s="154"/>
    </row>
    <row r="75" spans="2:12">
      <c r="B75" s="154"/>
      <c r="C75" s="154"/>
      <c r="D75" s="154"/>
      <c r="E75" s="154"/>
      <c r="F75" s="154"/>
      <c r="G75" s="154"/>
      <c r="H75" s="154"/>
      <c r="I75" s="154"/>
      <c r="J75" s="154"/>
      <c r="K75" s="154"/>
      <c r="L75" s="154"/>
    </row>
    <row r="76" spans="2:12">
      <c r="B76" s="154"/>
      <c r="C76" s="154"/>
      <c r="D76" s="154"/>
      <c r="E76" s="154"/>
      <c r="F76" s="154"/>
      <c r="G76" s="154"/>
      <c r="H76" s="154"/>
      <c r="I76" s="154"/>
      <c r="J76" s="154"/>
      <c r="K76" s="154"/>
      <c r="L76" s="154"/>
    </row>
    <row r="77" spans="2:12">
      <c r="B77" s="154"/>
      <c r="C77" s="154"/>
      <c r="D77" s="154"/>
      <c r="E77" s="154"/>
      <c r="F77" s="154"/>
      <c r="G77" s="154"/>
      <c r="H77" s="154"/>
      <c r="I77" s="154"/>
      <c r="J77" s="154"/>
      <c r="K77" s="154"/>
      <c r="L77" s="154"/>
    </row>
    <row r="78" spans="2:12">
      <c r="B78" s="154"/>
      <c r="C78" s="154"/>
      <c r="D78" s="154"/>
      <c r="E78" s="154"/>
      <c r="F78" s="154"/>
      <c r="G78" s="154"/>
      <c r="H78" s="154"/>
      <c r="I78" s="154"/>
      <c r="J78" s="154"/>
      <c r="K78" s="154"/>
      <c r="L78" s="154"/>
    </row>
    <row r="79" spans="2:12">
      <c r="B79" s="154"/>
      <c r="C79" s="154"/>
      <c r="D79" s="154"/>
      <c r="E79" s="154"/>
      <c r="F79" s="154"/>
      <c r="G79" s="154"/>
      <c r="H79" s="154"/>
      <c r="I79" s="154"/>
      <c r="J79" s="154"/>
      <c r="K79" s="154"/>
      <c r="L79" s="154"/>
    </row>
    <row r="80" spans="2:12">
      <c r="B80" s="154"/>
      <c r="C80" s="154"/>
      <c r="D80" s="154"/>
      <c r="E80" s="154"/>
      <c r="F80" s="154"/>
      <c r="G80" s="154"/>
      <c r="H80" s="154"/>
      <c r="I80" s="154"/>
      <c r="J80" s="154"/>
      <c r="K80" s="154"/>
      <c r="L80" s="154"/>
    </row>
    <row r="81" spans="2:12">
      <c r="B81" s="154"/>
      <c r="C81" s="154"/>
      <c r="D81" s="154"/>
      <c r="E81" s="154"/>
      <c r="F81" s="154"/>
      <c r="G81" s="154"/>
      <c r="H81" s="154"/>
      <c r="I81" s="154"/>
      <c r="J81" s="154"/>
      <c r="K81" s="154"/>
      <c r="L81" s="154"/>
    </row>
    <row r="82" spans="2:12">
      <c r="B82" s="154"/>
      <c r="C82" s="154"/>
      <c r="D82" s="154"/>
      <c r="E82" s="154"/>
      <c r="F82" s="154"/>
      <c r="G82" s="154"/>
      <c r="H82" s="154"/>
      <c r="I82" s="154"/>
      <c r="J82" s="154"/>
      <c r="K82" s="154"/>
      <c r="L82" s="154"/>
    </row>
    <row r="83" spans="2:12">
      <c r="B83" s="154"/>
      <c r="C83" s="154"/>
      <c r="D83" s="154"/>
      <c r="E83" s="154"/>
      <c r="F83" s="154"/>
      <c r="G83" s="154"/>
      <c r="H83" s="154"/>
      <c r="I83" s="154"/>
      <c r="J83" s="154"/>
      <c r="K83" s="154"/>
      <c r="L83" s="154"/>
    </row>
    <row r="84" spans="2:12">
      <c r="B84" s="154"/>
      <c r="C84" s="154"/>
      <c r="D84" s="154"/>
      <c r="E84" s="154"/>
      <c r="F84" s="154"/>
      <c r="G84" s="154"/>
      <c r="H84" s="154"/>
      <c r="I84" s="154"/>
      <c r="J84" s="154"/>
      <c r="K84" s="154"/>
      <c r="L84" s="154"/>
    </row>
    <row r="85" spans="2:12">
      <c r="B85" s="154"/>
      <c r="C85" s="154"/>
      <c r="D85" s="154"/>
      <c r="E85" s="154"/>
      <c r="F85" s="154"/>
      <c r="G85" s="154"/>
      <c r="H85" s="154"/>
      <c r="I85" s="154"/>
      <c r="J85" s="154"/>
      <c r="K85" s="154"/>
      <c r="L85" s="154"/>
    </row>
    <row r="86" spans="2:12">
      <c r="B86" s="154"/>
      <c r="C86" s="154"/>
      <c r="D86" s="154"/>
      <c r="E86" s="154"/>
      <c r="F86" s="154"/>
      <c r="G86" s="154"/>
      <c r="H86" s="154"/>
      <c r="I86" s="154"/>
      <c r="J86" s="154"/>
      <c r="K86" s="154"/>
      <c r="L86" s="154"/>
    </row>
    <row r="87" spans="2:12">
      <c r="B87" s="154"/>
      <c r="C87" s="154"/>
      <c r="D87" s="154"/>
      <c r="E87" s="154"/>
      <c r="F87" s="154"/>
      <c r="G87" s="154"/>
      <c r="H87" s="154"/>
      <c r="I87" s="154"/>
      <c r="J87" s="154"/>
      <c r="K87" s="154"/>
      <c r="L87" s="154"/>
    </row>
    <row r="88" spans="2:12">
      <c r="B88" s="154"/>
      <c r="C88" s="154"/>
      <c r="D88" s="154"/>
      <c r="E88" s="154"/>
      <c r="F88" s="154"/>
      <c r="G88" s="154"/>
      <c r="H88" s="154"/>
      <c r="I88" s="154"/>
      <c r="J88" s="154"/>
      <c r="K88" s="154"/>
      <c r="L88" s="154"/>
    </row>
    <row r="89" spans="2:12">
      <c r="B89" s="154"/>
      <c r="C89" s="154"/>
      <c r="D89" s="154"/>
      <c r="E89" s="154"/>
      <c r="F89" s="154"/>
      <c r="G89" s="154"/>
      <c r="H89" s="154"/>
      <c r="I89" s="154"/>
      <c r="J89" s="154"/>
      <c r="K89" s="154"/>
      <c r="L89" s="154"/>
    </row>
    <row r="90" spans="2:12">
      <c r="B90" s="154"/>
      <c r="C90" s="154"/>
      <c r="D90" s="154"/>
      <c r="E90" s="154"/>
      <c r="F90" s="154"/>
      <c r="G90" s="154"/>
      <c r="H90" s="154"/>
      <c r="I90" s="154"/>
      <c r="J90" s="154"/>
      <c r="K90" s="154"/>
      <c r="L90" s="154"/>
    </row>
    <row r="91" spans="2:12">
      <c r="B91" s="154"/>
      <c r="C91" s="154"/>
      <c r="D91" s="154"/>
      <c r="E91" s="154"/>
      <c r="F91" s="154"/>
      <c r="G91" s="154"/>
      <c r="H91" s="154"/>
      <c r="I91" s="154"/>
      <c r="J91" s="154"/>
      <c r="K91" s="154"/>
      <c r="L91" s="154"/>
    </row>
    <row r="92" spans="2:12">
      <c r="B92" s="154"/>
      <c r="C92" s="154"/>
      <c r="D92" s="154"/>
      <c r="E92" s="154"/>
      <c r="F92" s="154"/>
      <c r="G92" s="154"/>
      <c r="H92" s="154"/>
      <c r="I92" s="154"/>
      <c r="J92" s="154"/>
      <c r="K92" s="154"/>
      <c r="L92" s="154"/>
    </row>
    <row r="93" spans="2:12">
      <c r="B93" s="154"/>
      <c r="C93" s="154"/>
      <c r="D93" s="154"/>
      <c r="E93" s="154"/>
      <c r="F93" s="154"/>
      <c r="G93" s="154"/>
      <c r="H93" s="154"/>
      <c r="I93" s="154"/>
      <c r="J93" s="154"/>
      <c r="K93" s="154"/>
      <c r="L93" s="154"/>
    </row>
    <row r="94" spans="2:12">
      <c r="B94" s="154"/>
      <c r="C94" s="154"/>
      <c r="D94" s="154"/>
      <c r="E94" s="154"/>
      <c r="F94" s="154"/>
      <c r="G94" s="154"/>
      <c r="H94" s="154"/>
      <c r="I94" s="154"/>
      <c r="J94" s="154"/>
      <c r="K94" s="154"/>
      <c r="L94" s="154"/>
    </row>
    <row r="95" spans="2:12">
      <c r="B95" s="154"/>
      <c r="C95" s="154"/>
      <c r="D95" s="154"/>
      <c r="E95" s="154"/>
      <c r="F95" s="154"/>
      <c r="G95" s="154"/>
      <c r="H95" s="154"/>
      <c r="I95" s="154"/>
      <c r="J95" s="154"/>
      <c r="K95" s="154"/>
      <c r="L95" s="154"/>
    </row>
    <row r="96" spans="2:12">
      <c r="B96" s="154"/>
      <c r="C96" s="154"/>
      <c r="D96" s="154"/>
      <c r="E96" s="154"/>
      <c r="F96" s="154"/>
      <c r="G96" s="154"/>
      <c r="H96" s="154"/>
      <c r="I96" s="154"/>
      <c r="J96" s="154"/>
      <c r="K96" s="154"/>
      <c r="L96" s="154"/>
    </row>
    <row r="97" spans="2:12">
      <c r="B97" s="154"/>
      <c r="C97" s="154"/>
      <c r="D97" s="154"/>
      <c r="E97" s="154"/>
      <c r="F97" s="154"/>
      <c r="G97" s="154"/>
      <c r="H97" s="154"/>
      <c r="I97" s="154"/>
      <c r="J97" s="154"/>
      <c r="K97" s="154"/>
      <c r="L97" s="154"/>
    </row>
    <row r="98" spans="2:12">
      <c r="B98" s="154"/>
      <c r="C98" s="154"/>
      <c r="D98" s="154"/>
      <c r="E98" s="154"/>
      <c r="F98" s="154"/>
      <c r="G98" s="154"/>
      <c r="H98" s="154"/>
      <c r="I98" s="154"/>
      <c r="J98" s="154"/>
      <c r="K98" s="154"/>
      <c r="L98" s="154"/>
    </row>
    <row r="99" spans="2:12">
      <c r="B99" s="154"/>
      <c r="C99" s="154"/>
      <c r="D99" s="154"/>
      <c r="E99" s="154"/>
      <c r="F99" s="154"/>
      <c r="G99" s="154"/>
      <c r="H99" s="154"/>
      <c r="I99" s="154"/>
      <c r="J99" s="154"/>
      <c r="K99" s="154"/>
      <c r="L99" s="154"/>
    </row>
    <row r="100" spans="2:12">
      <c r="B100" s="154"/>
      <c r="C100" s="154"/>
      <c r="D100" s="154"/>
      <c r="E100" s="154"/>
      <c r="F100" s="154"/>
      <c r="G100" s="154"/>
      <c r="H100" s="154"/>
      <c r="I100" s="154"/>
      <c r="J100" s="154"/>
      <c r="K100" s="154"/>
      <c r="L100" s="154"/>
    </row>
    <row r="101" spans="2:12">
      <c r="B101" s="154"/>
      <c r="C101" s="154"/>
      <c r="D101" s="154"/>
      <c r="E101" s="154"/>
      <c r="F101" s="154"/>
      <c r="G101" s="154"/>
      <c r="H101" s="154"/>
      <c r="I101" s="154"/>
      <c r="J101" s="154"/>
      <c r="K101" s="154"/>
      <c r="L101" s="154"/>
    </row>
    <row r="102" spans="2:12">
      <c r="B102" s="154"/>
      <c r="C102" s="154"/>
      <c r="D102" s="154"/>
      <c r="E102" s="154"/>
      <c r="F102" s="154"/>
      <c r="G102" s="154"/>
      <c r="H102" s="154"/>
      <c r="I102" s="154"/>
      <c r="J102" s="154"/>
      <c r="K102" s="154"/>
      <c r="L102" s="154"/>
    </row>
    <row r="103" spans="2:12">
      <c r="B103" s="154"/>
      <c r="C103" s="154"/>
      <c r="D103" s="154"/>
      <c r="E103" s="154"/>
      <c r="F103" s="154"/>
      <c r="G103" s="154"/>
      <c r="H103" s="154"/>
      <c r="I103" s="154"/>
      <c r="J103" s="154"/>
      <c r="K103" s="154"/>
      <c r="L103" s="154"/>
    </row>
    <row r="104" spans="2:12">
      <c r="B104" s="154"/>
      <c r="C104" s="154"/>
      <c r="D104" s="154"/>
      <c r="E104" s="154"/>
      <c r="F104" s="154"/>
      <c r="G104" s="154"/>
      <c r="H104" s="154"/>
      <c r="I104" s="154"/>
      <c r="J104" s="154"/>
      <c r="K104" s="154"/>
      <c r="L104" s="154"/>
    </row>
    <row r="105" spans="2:12">
      <c r="B105" s="154"/>
      <c r="C105" s="154"/>
      <c r="D105" s="154"/>
      <c r="E105" s="154"/>
      <c r="F105" s="154"/>
      <c r="G105" s="154"/>
      <c r="H105" s="154"/>
      <c r="I105" s="154"/>
      <c r="J105" s="154"/>
      <c r="K105" s="154"/>
      <c r="L105" s="154"/>
    </row>
    <row r="106" spans="2:12">
      <c r="B106" s="154"/>
      <c r="C106" s="154"/>
      <c r="D106" s="154"/>
      <c r="E106" s="154"/>
      <c r="F106" s="154"/>
      <c r="G106" s="154"/>
      <c r="H106" s="154"/>
      <c r="I106" s="154"/>
      <c r="J106" s="154"/>
      <c r="K106" s="154"/>
      <c r="L106" s="154"/>
    </row>
    <row r="107" spans="2:12">
      <c r="B107" s="154"/>
      <c r="C107" s="154"/>
      <c r="D107" s="154"/>
      <c r="E107" s="154"/>
      <c r="F107" s="154"/>
      <c r="G107" s="154"/>
      <c r="H107" s="154"/>
      <c r="I107" s="154"/>
      <c r="J107" s="154"/>
      <c r="K107" s="154"/>
      <c r="L107" s="154"/>
    </row>
    <row r="108" spans="2:12">
      <c r="B108" s="154"/>
      <c r="C108" s="154"/>
      <c r="D108" s="154"/>
      <c r="E108" s="154"/>
      <c r="F108" s="154"/>
      <c r="G108" s="154"/>
      <c r="H108" s="154"/>
      <c r="I108" s="154"/>
      <c r="J108" s="154"/>
      <c r="K108" s="154"/>
      <c r="L108" s="154"/>
    </row>
    <row r="109" spans="2:12">
      <c r="B109" s="154"/>
      <c r="C109" s="154"/>
      <c r="D109" s="154"/>
      <c r="E109" s="154"/>
      <c r="F109" s="154"/>
      <c r="G109" s="154"/>
      <c r="H109" s="154"/>
      <c r="I109" s="154"/>
      <c r="J109" s="154"/>
      <c r="K109" s="154"/>
      <c r="L109" s="154"/>
    </row>
    <row r="110" spans="2:12">
      <c r="B110" s="154"/>
      <c r="C110" s="154"/>
      <c r="D110" s="154"/>
      <c r="E110" s="154"/>
      <c r="F110" s="154"/>
      <c r="G110" s="154"/>
      <c r="H110" s="154"/>
      <c r="I110" s="154"/>
      <c r="J110" s="154"/>
      <c r="K110" s="154"/>
      <c r="L110" s="154"/>
    </row>
    <row r="111" spans="2:12">
      <c r="B111" s="154"/>
      <c r="C111" s="154"/>
      <c r="D111" s="154"/>
      <c r="E111" s="154"/>
      <c r="F111" s="154"/>
      <c r="G111" s="154"/>
      <c r="H111" s="154"/>
      <c r="I111" s="154"/>
      <c r="J111" s="154"/>
      <c r="K111" s="154"/>
      <c r="L111" s="154"/>
    </row>
    <row r="112" spans="2:12">
      <c r="B112" s="154"/>
      <c r="C112" s="154"/>
      <c r="D112" s="154"/>
      <c r="E112" s="154"/>
      <c r="F112" s="154"/>
      <c r="G112" s="154"/>
      <c r="H112" s="154"/>
      <c r="I112" s="154"/>
      <c r="J112" s="154"/>
      <c r="K112" s="154"/>
      <c r="L112" s="154"/>
    </row>
    <row r="113" spans="2:12">
      <c r="B113" s="154"/>
      <c r="C113" s="154"/>
      <c r="D113" s="154"/>
      <c r="E113" s="154"/>
      <c r="F113" s="154"/>
      <c r="G113" s="154"/>
      <c r="H113" s="154"/>
      <c r="I113" s="154"/>
      <c r="J113" s="154"/>
      <c r="K113" s="154"/>
      <c r="L113" s="154"/>
    </row>
    <row r="114" spans="2:12">
      <c r="B114" s="154"/>
      <c r="C114" s="154"/>
      <c r="D114" s="154"/>
      <c r="E114" s="154"/>
      <c r="F114" s="154"/>
      <c r="G114" s="154"/>
      <c r="H114" s="154"/>
      <c r="I114" s="154"/>
      <c r="J114" s="154"/>
      <c r="K114" s="154"/>
      <c r="L114" s="154"/>
    </row>
    <row r="115" spans="2:12">
      <c r="B115" s="154"/>
      <c r="C115" s="154"/>
      <c r="D115" s="154"/>
      <c r="E115" s="154"/>
      <c r="F115" s="154"/>
      <c r="G115" s="154"/>
      <c r="H115" s="154"/>
      <c r="I115" s="154"/>
      <c r="J115" s="154"/>
      <c r="K115" s="154"/>
      <c r="L115" s="154"/>
    </row>
    <row r="116" spans="2:12">
      <c r="B116" s="154"/>
      <c r="C116" s="154"/>
      <c r="D116" s="154"/>
      <c r="E116" s="154"/>
      <c r="F116" s="154"/>
      <c r="G116" s="154"/>
      <c r="H116" s="154"/>
      <c r="I116" s="154"/>
      <c r="J116" s="154"/>
      <c r="K116" s="154"/>
      <c r="L116" s="154"/>
    </row>
    <row r="117" spans="2:12">
      <c r="B117" s="154"/>
      <c r="C117" s="154"/>
      <c r="D117" s="154"/>
      <c r="E117" s="154"/>
      <c r="F117" s="154"/>
      <c r="G117" s="154"/>
      <c r="H117" s="154"/>
      <c r="I117" s="154"/>
      <c r="J117" s="154"/>
      <c r="K117" s="154"/>
      <c r="L117" s="154"/>
    </row>
    <row r="118" spans="2:12">
      <c r="B118" s="154"/>
      <c r="C118" s="154"/>
      <c r="D118" s="154"/>
      <c r="E118" s="154"/>
      <c r="F118" s="154"/>
      <c r="G118" s="154"/>
      <c r="H118" s="154"/>
      <c r="I118" s="154"/>
      <c r="J118" s="154"/>
      <c r="K118" s="154"/>
      <c r="L118" s="154"/>
    </row>
    <row r="119" spans="2:12">
      <c r="B119" s="154"/>
      <c r="C119" s="154"/>
      <c r="D119" s="154"/>
      <c r="E119" s="154"/>
      <c r="F119" s="154"/>
      <c r="G119" s="154"/>
      <c r="H119" s="154"/>
      <c r="I119" s="154"/>
      <c r="J119" s="154"/>
      <c r="K119" s="154"/>
      <c r="L119" s="154"/>
    </row>
    <row r="120" spans="2:12">
      <c r="B120" s="154"/>
      <c r="C120" s="154"/>
      <c r="D120" s="154"/>
      <c r="E120" s="154"/>
      <c r="F120" s="154"/>
      <c r="G120" s="154"/>
      <c r="H120" s="154"/>
      <c r="I120" s="154"/>
      <c r="J120" s="154"/>
      <c r="K120" s="154"/>
      <c r="L120" s="154"/>
    </row>
    <row r="121" spans="2:12">
      <c r="B121" s="154"/>
      <c r="C121" s="154"/>
      <c r="D121" s="154"/>
      <c r="E121" s="154"/>
      <c r="F121" s="154"/>
      <c r="G121" s="154"/>
      <c r="H121" s="154"/>
      <c r="I121" s="154"/>
      <c r="J121" s="154"/>
      <c r="K121" s="154"/>
      <c r="L121" s="154"/>
    </row>
    <row r="122" spans="2:12">
      <c r="B122" s="154"/>
      <c r="C122" s="154"/>
      <c r="D122" s="154"/>
      <c r="E122" s="154"/>
      <c r="F122" s="154"/>
      <c r="G122" s="154"/>
      <c r="H122" s="154"/>
      <c r="I122" s="154"/>
      <c r="J122" s="154"/>
      <c r="K122" s="154"/>
      <c r="L122" s="154"/>
    </row>
    <row r="123" spans="2:12">
      <c r="B123" s="154"/>
      <c r="C123" s="154"/>
      <c r="D123" s="154"/>
      <c r="E123" s="154"/>
      <c r="F123" s="154"/>
      <c r="G123" s="154"/>
      <c r="H123" s="154"/>
      <c r="I123" s="154"/>
      <c r="J123" s="154"/>
      <c r="K123" s="154"/>
      <c r="L123" s="154"/>
    </row>
    <row r="124" spans="2:12">
      <c r="B124" s="154"/>
      <c r="C124" s="154"/>
      <c r="D124" s="154"/>
      <c r="E124" s="154"/>
      <c r="F124" s="154"/>
      <c r="G124" s="154"/>
      <c r="H124" s="154"/>
      <c r="I124" s="154"/>
      <c r="J124" s="154"/>
      <c r="K124" s="154"/>
      <c r="L124" s="154"/>
    </row>
    <row r="125" spans="2:12">
      <c r="B125" s="154"/>
      <c r="C125" s="154"/>
      <c r="D125" s="154"/>
      <c r="E125" s="154"/>
      <c r="F125" s="154"/>
      <c r="G125" s="154"/>
      <c r="H125" s="154"/>
      <c r="I125" s="154"/>
      <c r="J125" s="154"/>
      <c r="K125" s="154"/>
      <c r="L125" s="154"/>
    </row>
    <row r="126" spans="2:12">
      <c r="B126" s="154"/>
      <c r="C126" s="154"/>
      <c r="D126" s="154"/>
      <c r="E126" s="154"/>
      <c r="F126" s="154"/>
      <c r="G126" s="154"/>
      <c r="H126" s="154"/>
      <c r="I126" s="154"/>
      <c r="J126" s="154"/>
      <c r="K126" s="154"/>
      <c r="L126" s="154"/>
    </row>
    <row r="127" spans="2:12">
      <c r="B127" s="154"/>
      <c r="C127" s="154"/>
      <c r="D127" s="154"/>
      <c r="E127" s="154"/>
      <c r="F127" s="154"/>
      <c r="G127" s="154"/>
      <c r="H127" s="154"/>
      <c r="I127" s="154"/>
      <c r="J127" s="154"/>
      <c r="K127" s="154"/>
      <c r="L127" s="154"/>
    </row>
    <row r="128" spans="2:12">
      <c r="B128" s="154"/>
      <c r="C128" s="154"/>
      <c r="D128" s="154"/>
      <c r="E128" s="154"/>
      <c r="F128" s="154"/>
      <c r="G128" s="154"/>
      <c r="H128" s="154"/>
      <c r="I128" s="154"/>
      <c r="J128" s="154"/>
      <c r="K128" s="154"/>
      <c r="L128" s="154"/>
    </row>
    <row r="129" spans="2:12">
      <c r="B129" s="154"/>
      <c r="C129" s="154"/>
      <c r="D129" s="154"/>
      <c r="E129" s="154"/>
      <c r="F129" s="154"/>
      <c r="G129" s="154"/>
      <c r="H129" s="154"/>
      <c r="I129" s="154"/>
      <c r="J129" s="154"/>
      <c r="K129" s="154"/>
      <c r="L129" s="154"/>
    </row>
    <row r="130" spans="2:12">
      <c r="B130" s="154"/>
      <c r="C130" s="154"/>
      <c r="D130" s="154"/>
      <c r="E130" s="154"/>
      <c r="F130" s="154"/>
      <c r="G130" s="154"/>
      <c r="H130" s="154"/>
      <c r="I130" s="154"/>
      <c r="J130" s="154"/>
      <c r="K130" s="154"/>
      <c r="L130" s="154"/>
    </row>
    <row r="131" spans="2:12">
      <c r="B131" s="154"/>
      <c r="C131" s="154"/>
      <c r="D131" s="154"/>
      <c r="E131" s="154"/>
      <c r="F131" s="154"/>
      <c r="G131" s="154"/>
      <c r="H131" s="154"/>
      <c r="I131" s="154"/>
      <c r="J131" s="154"/>
      <c r="K131" s="154"/>
      <c r="L131" s="154"/>
    </row>
    <row r="132" spans="2:12">
      <c r="B132" s="141"/>
      <c r="C132" s="141"/>
      <c r="D132" s="142"/>
      <c r="E132" s="141"/>
      <c r="F132" s="141"/>
      <c r="G132" s="141"/>
      <c r="H132" s="141"/>
      <c r="I132" s="141"/>
      <c r="J132" s="141"/>
      <c r="K132" s="141"/>
      <c r="L132" s="141"/>
    </row>
    <row r="133" spans="2:12">
      <c r="B133" s="141"/>
      <c r="C133" s="141"/>
      <c r="D133" s="142"/>
      <c r="E133" s="141"/>
      <c r="F133" s="141"/>
      <c r="G133" s="141"/>
      <c r="H133" s="141"/>
      <c r="I133" s="141"/>
      <c r="J133" s="141"/>
      <c r="K133" s="141"/>
      <c r="L133" s="141"/>
    </row>
    <row r="134" spans="2:12">
      <c r="B134" s="141"/>
      <c r="C134" s="141"/>
      <c r="D134" s="142"/>
      <c r="E134" s="141"/>
      <c r="F134" s="141"/>
      <c r="G134" s="141"/>
      <c r="H134" s="141"/>
      <c r="I134" s="141"/>
      <c r="J134" s="141"/>
      <c r="K134" s="141"/>
      <c r="L134" s="141"/>
    </row>
    <row r="135" spans="2:12">
      <c r="B135" s="141"/>
      <c r="C135" s="141"/>
      <c r="D135" s="142"/>
      <c r="E135" s="141"/>
      <c r="F135" s="141"/>
      <c r="G135" s="141"/>
      <c r="H135" s="141"/>
      <c r="I135" s="141"/>
      <c r="J135" s="141"/>
      <c r="K135" s="141"/>
      <c r="L135" s="141"/>
    </row>
    <row r="136" spans="2:12">
      <c r="B136" s="141"/>
      <c r="C136" s="141"/>
      <c r="D136" s="142"/>
      <c r="E136" s="141"/>
      <c r="F136" s="141"/>
      <c r="G136" s="141"/>
      <c r="H136" s="141"/>
      <c r="I136" s="141"/>
      <c r="J136" s="141"/>
      <c r="K136" s="141"/>
      <c r="L136" s="141"/>
    </row>
    <row r="137" spans="2:12">
      <c r="B137" s="141"/>
      <c r="C137" s="141"/>
      <c r="D137" s="142"/>
      <c r="E137" s="141"/>
      <c r="F137" s="141"/>
      <c r="G137" s="141"/>
      <c r="H137" s="141"/>
      <c r="I137" s="141"/>
      <c r="J137" s="141"/>
      <c r="K137" s="141"/>
      <c r="L137" s="141"/>
    </row>
    <row r="138" spans="2:12">
      <c r="B138" s="141"/>
      <c r="C138" s="141"/>
      <c r="D138" s="142"/>
      <c r="E138" s="141"/>
      <c r="F138" s="141"/>
      <c r="G138" s="141"/>
      <c r="H138" s="141"/>
      <c r="I138" s="141"/>
      <c r="J138" s="141"/>
      <c r="K138" s="141"/>
      <c r="L138" s="141"/>
    </row>
    <row r="139" spans="2:12">
      <c r="B139" s="141"/>
      <c r="C139" s="141"/>
      <c r="D139" s="142"/>
      <c r="E139" s="141"/>
      <c r="F139" s="141"/>
      <c r="G139" s="141"/>
      <c r="H139" s="141"/>
      <c r="I139" s="141"/>
      <c r="J139" s="141"/>
      <c r="K139" s="141"/>
      <c r="L139" s="141"/>
    </row>
    <row r="140" spans="2:12">
      <c r="B140" s="141"/>
      <c r="C140" s="141"/>
      <c r="D140" s="142"/>
      <c r="E140" s="141"/>
      <c r="F140" s="141"/>
      <c r="G140" s="141"/>
      <c r="H140" s="141"/>
      <c r="I140" s="141"/>
      <c r="J140" s="141"/>
      <c r="K140" s="141"/>
      <c r="L140" s="141"/>
    </row>
    <row r="141" spans="2:12">
      <c r="B141" s="141"/>
      <c r="C141" s="141"/>
      <c r="D141" s="142"/>
      <c r="E141" s="141"/>
      <c r="F141" s="141"/>
      <c r="G141" s="141"/>
      <c r="H141" s="141"/>
      <c r="I141" s="141"/>
      <c r="J141" s="141"/>
      <c r="K141" s="141"/>
      <c r="L141" s="141"/>
    </row>
    <row r="142" spans="2:12">
      <c r="B142" s="141"/>
      <c r="C142" s="141"/>
      <c r="D142" s="142"/>
      <c r="E142" s="141"/>
      <c r="F142" s="141"/>
      <c r="G142" s="141"/>
      <c r="H142" s="141"/>
      <c r="I142" s="141"/>
      <c r="J142" s="141"/>
      <c r="K142" s="141"/>
      <c r="L142" s="141"/>
    </row>
    <row r="143" spans="2:12">
      <c r="B143" s="141"/>
      <c r="C143" s="141"/>
      <c r="D143" s="142"/>
      <c r="E143" s="141"/>
      <c r="F143" s="141"/>
      <c r="G143" s="141"/>
      <c r="H143" s="141"/>
      <c r="I143" s="141"/>
      <c r="J143" s="141"/>
      <c r="K143" s="141"/>
      <c r="L143" s="141"/>
    </row>
    <row r="144" spans="2:12">
      <c r="B144" s="141"/>
      <c r="C144" s="141"/>
      <c r="D144" s="142"/>
      <c r="E144" s="141"/>
      <c r="F144" s="141"/>
      <c r="G144" s="141"/>
      <c r="H144" s="141"/>
      <c r="I144" s="141"/>
      <c r="J144" s="141"/>
      <c r="K144" s="141"/>
      <c r="L144" s="141"/>
    </row>
    <row r="145" spans="4:4">
      <c r="D145" s="142"/>
    </row>
    <row r="146" spans="4:4">
      <c r="D146" s="142"/>
    </row>
    <row r="147" spans="4:4">
      <c r="D147" s="142"/>
    </row>
    <row r="148" spans="4:4">
      <c r="D148" s="142"/>
    </row>
    <row r="149" spans="4:4">
      <c r="D149" s="142"/>
    </row>
    <row r="150" spans="4:4">
      <c r="D150" s="142"/>
    </row>
    <row r="151" spans="4:4">
      <c r="D151" s="142"/>
    </row>
    <row r="152" spans="4:4">
      <c r="D152" s="142"/>
    </row>
    <row r="153" spans="4:4">
      <c r="D153" s="142"/>
    </row>
    <row r="154" spans="4:4">
      <c r="D154" s="142"/>
    </row>
    <row r="155" spans="4:4">
      <c r="D155" s="142"/>
    </row>
    <row r="156" spans="4:4">
      <c r="D156" s="142"/>
    </row>
    <row r="157" spans="4:4">
      <c r="D157" s="142"/>
    </row>
    <row r="158" spans="4:4">
      <c r="D158" s="142"/>
    </row>
    <row r="159" spans="4:4">
      <c r="D159" s="142"/>
    </row>
    <row r="160" spans="4:4">
      <c r="D160" s="142"/>
    </row>
    <row r="161" spans="4:4">
      <c r="D161" s="142"/>
    </row>
    <row r="162" spans="4:4">
      <c r="D162" s="142"/>
    </row>
    <row r="163" spans="4:4">
      <c r="D163" s="142"/>
    </row>
    <row r="164" spans="4:4">
      <c r="D164" s="142"/>
    </row>
    <row r="165" spans="4:4">
      <c r="D165" s="142"/>
    </row>
    <row r="166" spans="4:4">
      <c r="D166" s="142"/>
    </row>
    <row r="167" spans="4:4">
      <c r="D167" s="142"/>
    </row>
    <row r="168" spans="4:4">
      <c r="D168" s="142"/>
    </row>
    <row r="169" spans="4:4">
      <c r="D169" s="142"/>
    </row>
    <row r="170" spans="4:4">
      <c r="D170" s="142"/>
    </row>
    <row r="171" spans="4:4">
      <c r="D171" s="142"/>
    </row>
    <row r="172" spans="4:4">
      <c r="D172" s="142"/>
    </row>
    <row r="173" spans="4:4">
      <c r="D173" s="142"/>
    </row>
    <row r="174" spans="4:4">
      <c r="D174" s="142"/>
    </row>
    <row r="175" spans="4:4">
      <c r="D175" s="142"/>
    </row>
    <row r="176" spans="4:4">
      <c r="D176" s="142"/>
    </row>
    <row r="177" spans="4:4">
      <c r="D177" s="142"/>
    </row>
    <row r="178" spans="4:4">
      <c r="D178" s="142"/>
    </row>
    <row r="179" spans="4:4">
      <c r="D179" s="142"/>
    </row>
    <row r="180" spans="4:4">
      <c r="D180" s="142"/>
    </row>
    <row r="181" spans="4:4">
      <c r="D181" s="142"/>
    </row>
    <row r="182" spans="4:4">
      <c r="D182" s="142"/>
    </row>
    <row r="183" spans="4:4">
      <c r="D183" s="142"/>
    </row>
    <row r="184" spans="4:4">
      <c r="D184" s="142"/>
    </row>
    <row r="185" spans="4:4">
      <c r="D185" s="142"/>
    </row>
    <row r="186" spans="4:4">
      <c r="D186" s="142"/>
    </row>
    <row r="187" spans="4:4">
      <c r="D187" s="142"/>
    </row>
    <row r="188" spans="4:4">
      <c r="D188" s="142"/>
    </row>
    <row r="189" spans="4:4">
      <c r="D189" s="142"/>
    </row>
    <row r="190" spans="4:4">
      <c r="D190" s="142"/>
    </row>
    <row r="191" spans="4:4">
      <c r="D191" s="142"/>
    </row>
    <row r="192" spans="4:4">
      <c r="D192" s="142"/>
    </row>
    <row r="193" spans="4:4">
      <c r="D193" s="142"/>
    </row>
    <row r="194" spans="4:4">
      <c r="D194" s="142"/>
    </row>
    <row r="195" spans="4:4">
      <c r="D195" s="142"/>
    </row>
    <row r="196" spans="4:4">
      <c r="D196" s="142"/>
    </row>
    <row r="197" spans="4:4">
      <c r="D197" s="142"/>
    </row>
    <row r="198" spans="4:4">
      <c r="D198" s="142"/>
    </row>
    <row r="199" spans="4:4">
      <c r="D199" s="142"/>
    </row>
    <row r="200" spans="4:4">
      <c r="D200" s="142"/>
    </row>
    <row r="201" spans="4:4">
      <c r="D201" s="142"/>
    </row>
    <row r="202" spans="4:4">
      <c r="D202" s="142"/>
    </row>
    <row r="203" spans="4:4">
      <c r="D203" s="142"/>
    </row>
    <row r="204" spans="4:4">
      <c r="D204" s="142"/>
    </row>
    <row r="205" spans="4:4">
      <c r="D205" s="142"/>
    </row>
    <row r="206" spans="4:4">
      <c r="D206" s="142"/>
    </row>
    <row r="207" spans="4:4">
      <c r="D207" s="142"/>
    </row>
    <row r="208" spans="4:4">
      <c r="D208" s="142"/>
    </row>
    <row r="209" spans="4:4">
      <c r="D209" s="142"/>
    </row>
    <row r="210" spans="4:4">
      <c r="D210" s="142"/>
    </row>
    <row r="211" spans="4:4">
      <c r="D211" s="142"/>
    </row>
    <row r="212" spans="4:4">
      <c r="D212" s="142"/>
    </row>
    <row r="213" spans="4:4">
      <c r="D213" s="142"/>
    </row>
    <row r="214" spans="4:4">
      <c r="D214" s="142"/>
    </row>
    <row r="215" spans="4:4">
      <c r="D215" s="142"/>
    </row>
    <row r="216" spans="4:4">
      <c r="D216" s="142"/>
    </row>
    <row r="217" spans="4:4">
      <c r="D217" s="142"/>
    </row>
    <row r="218" spans="4:4">
      <c r="D218" s="142"/>
    </row>
    <row r="219" spans="4:4">
      <c r="D219" s="142"/>
    </row>
    <row r="220" spans="4:4">
      <c r="D220" s="142"/>
    </row>
    <row r="221" spans="4:4">
      <c r="D221" s="142"/>
    </row>
    <row r="222" spans="4:4">
      <c r="D222" s="142"/>
    </row>
    <row r="223" spans="4:4">
      <c r="D223" s="142"/>
    </row>
    <row r="224" spans="4:4">
      <c r="D224" s="142"/>
    </row>
    <row r="225" spans="4:4">
      <c r="D225" s="142"/>
    </row>
    <row r="226" spans="4:4">
      <c r="D226" s="142"/>
    </row>
    <row r="227" spans="4:4">
      <c r="D227" s="142"/>
    </row>
    <row r="228" spans="4:4">
      <c r="D228" s="142"/>
    </row>
    <row r="229" spans="4:4">
      <c r="D229" s="142"/>
    </row>
    <row r="230" spans="4:4">
      <c r="D230" s="142"/>
    </row>
    <row r="231" spans="4:4">
      <c r="D231" s="142"/>
    </row>
    <row r="232" spans="4:4">
      <c r="D232" s="142"/>
    </row>
    <row r="233" spans="4:4">
      <c r="D233" s="142"/>
    </row>
    <row r="234" spans="4:4">
      <c r="D234" s="142"/>
    </row>
    <row r="235" spans="4:4">
      <c r="D235" s="142"/>
    </row>
    <row r="236" spans="4:4">
      <c r="D236" s="142"/>
    </row>
    <row r="237" spans="4:4">
      <c r="D237" s="142"/>
    </row>
    <row r="238" spans="4:4">
      <c r="D238" s="142"/>
    </row>
    <row r="239" spans="4:4">
      <c r="D239" s="142"/>
    </row>
    <row r="240" spans="4:4">
      <c r="D240" s="142"/>
    </row>
    <row r="241" spans="4:4">
      <c r="D241" s="142"/>
    </row>
    <row r="242" spans="4:4">
      <c r="D242" s="142"/>
    </row>
    <row r="243" spans="4:4">
      <c r="D243" s="142"/>
    </row>
    <row r="244" spans="4:4">
      <c r="D244" s="142"/>
    </row>
    <row r="245" spans="4:4">
      <c r="D245" s="142"/>
    </row>
    <row r="246" spans="4:4">
      <c r="D246" s="142"/>
    </row>
    <row r="247" spans="4:4">
      <c r="D247" s="142"/>
    </row>
    <row r="248" spans="4:4">
      <c r="D248" s="142"/>
    </row>
    <row r="249" spans="4:4">
      <c r="D249" s="142"/>
    </row>
    <row r="250" spans="4:4">
      <c r="D250" s="142"/>
    </row>
    <row r="251" spans="4:4">
      <c r="D251" s="142"/>
    </row>
    <row r="252" spans="4:4">
      <c r="D252" s="142"/>
    </row>
    <row r="253" spans="4:4">
      <c r="D253" s="142"/>
    </row>
    <row r="254" spans="4:4">
      <c r="D254" s="142"/>
    </row>
    <row r="255" spans="4:4">
      <c r="D255" s="142"/>
    </row>
    <row r="256" spans="4:4">
      <c r="D256" s="142"/>
    </row>
    <row r="257" spans="4:4">
      <c r="D257" s="142"/>
    </row>
    <row r="258" spans="4:4">
      <c r="D258" s="142"/>
    </row>
    <row r="259" spans="4:4">
      <c r="D259" s="142"/>
    </row>
    <row r="260" spans="4:4">
      <c r="D260" s="142"/>
    </row>
    <row r="261" spans="4:4">
      <c r="D261" s="142"/>
    </row>
    <row r="262" spans="4:4">
      <c r="D262" s="142"/>
    </row>
    <row r="263" spans="4:4">
      <c r="D263" s="142"/>
    </row>
    <row r="264" spans="4:4">
      <c r="D264" s="142"/>
    </row>
    <row r="265" spans="4:4">
      <c r="D265" s="142"/>
    </row>
    <row r="266" spans="4:4">
      <c r="D266" s="142"/>
    </row>
    <row r="267" spans="4:4">
      <c r="D267" s="142"/>
    </row>
    <row r="268" spans="4:4">
      <c r="D268" s="142"/>
    </row>
    <row r="269" spans="4:4">
      <c r="D269" s="142"/>
    </row>
    <row r="270" spans="4:4">
      <c r="D270" s="142"/>
    </row>
    <row r="271" spans="4:4">
      <c r="D271" s="142"/>
    </row>
    <row r="272" spans="4:4">
      <c r="D272" s="142"/>
    </row>
    <row r="273" spans="4:4">
      <c r="D273" s="142"/>
    </row>
    <row r="274" spans="4:4">
      <c r="D274" s="142"/>
    </row>
    <row r="275" spans="4:4">
      <c r="D275" s="142"/>
    </row>
    <row r="276" spans="4:4">
      <c r="D276" s="142"/>
    </row>
    <row r="277" spans="4:4">
      <c r="D277" s="142"/>
    </row>
    <row r="278" spans="4:4">
      <c r="D278" s="142"/>
    </row>
    <row r="279" spans="4:4">
      <c r="D279" s="142"/>
    </row>
    <row r="280" spans="4:4">
      <c r="D280" s="142"/>
    </row>
    <row r="281" spans="4:4">
      <c r="D281" s="142"/>
    </row>
    <row r="282" spans="4:4">
      <c r="D282" s="142"/>
    </row>
    <row r="283" spans="4:4">
      <c r="D283" s="142"/>
    </row>
    <row r="284" spans="4:4">
      <c r="D284" s="142"/>
    </row>
    <row r="285" spans="4:4">
      <c r="D285" s="142"/>
    </row>
    <row r="286" spans="4:4">
      <c r="D286" s="142"/>
    </row>
    <row r="287" spans="4:4">
      <c r="D287" s="142"/>
    </row>
    <row r="288" spans="4:4">
      <c r="D288" s="142"/>
    </row>
    <row r="289" spans="4:4">
      <c r="D289" s="142"/>
    </row>
    <row r="290" spans="4:4">
      <c r="D290" s="142"/>
    </row>
    <row r="291" spans="4:4">
      <c r="D291" s="142"/>
    </row>
    <row r="292" spans="4:4">
      <c r="D292" s="142"/>
    </row>
    <row r="293" spans="4:4">
      <c r="D293" s="142"/>
    </row>
    <row r="294" spans="4:4">
      <c r="D294" s="142"/>
    </row>
    <row r="295" spans="4:4">
      <c r="D295" s="142"/>
    </row>
    <row r="296" spans="4:4">
      <c r="D296" s="142"/>
    </row>
    <row r="297" spans="4:4">
      <c r="D297" s="142"/>
    </row>
    <row r="298" spans="4:4">
      <c r="D298" s="142"/>
    </row>
    <row r="299" spans="4:4">
      <c r="D299" s="142"/>
    </row>
    <row r="300" spans="4:4">
      <c r="D300" s="142"/>
    </row>
    <row r="301" spans="4:4">
      <c r="D301" s="142"/>
    </row>
    <row r="302" spans="4:4">
      <c r="D302" s="142"/>
    </row>
    <row r="303" spans="4:4">
      <c r="D303" s="142"/>
    </row>
    <row r="304" spans="4:4">
      <c r="D304" s="142"/>
    </row>
    <row r="305" spans="4:4">
      <c r="D305" s="142"/>
    </row>
    <row r="306" spans="4:4">
      <c r="D306" s="142"/>
    </row>
    <row r="307" spans="4:4">
      <c r="D307" s="142"/>
    </row>
    <row r="308" spans="4:4">
      <c r="D308" s="142"/>
    </row>
    <row r="309" spans="4:4">
      <c r="D309" s="142"/>
    </row>
    <row r="310" spans="4:4">
      <c r="D310" s="142"/>
    </row>
    <row r="311" spans="4:4">
      <c r="D311" s="142"/>
    </row>
    <row r="312" spans="4:4">
      <c r="D312" s="142"/>
    </row>
    <row r="313" spans="4:4">
      <c r="D313" s="142"/>
    </row>
    <row r="314" spans="4:4">
      <c r="D314" s="142"/>
    </row>
    <row r="315" spans="4:4">
      <c r="D315" s="142"/>
    </row>
    <row r="316" spans="4:4">
      <c r="D316" s="142"/>
    </row>
    <row r="317" spans="4:4">
      <c r="D317" s="142"/>
    </row>
    <row r="318" spans="4:4">
      <c r="D318" s="142"/>
    </row>
    <row r="319" spans="4:4">
      <c r="D319" s="142"/>
    </row>
    <row r="320" spans="4:4">
      <c r="D320" s="142"/>
    </row>
    <row r="321" spans="4:4">
      <c r="D321" s="142"/>
    </row>
    <row r="322" spans="4:4">
      <c r="D322" s="142"/>
    </row>
    <row r="323" spans="4:4">
      <c r="D323" s="142"/>
    </row>
    <row r="324" spans="4:4">
      <c r="D324" s="142"/>
    </row>
    <row r="325" spans="4:4">
      <c r="D325" s="142"/>
    </row>
    <row r="326" spans="4:4">
      <c r="D326" s="142"/>
    </row>
    <row r="327" spans="4:4">
      <c r="D327" s="142"/>
    </row>
    <row r="328" spans="4:4">
      <c r="D328" s="142"/>
    </row>
    <row r="329" spans="4:4">
      <c r="D329" s="142"/>
    </row>
    <row r="330" spans="4:4">
      <c r="D330" s="142"/>
    </row>
    <row r="331" spans="4:4">
      <c r="D331" s="142"/>
    </row>
    <row r="332" spans="4:4">
      <c r="D332" s="142"/>
    </row>
    <row r="333" spans="4:4">
      <c r="D333" s="142"/>
    </row>
    <row r="334" spans="4:4">
      <c r="D334" s="142"/>
    </row>
    <row r="335" spans="4:4">
      <c r="D335" s="142"/>
    </row>
    <row r="336" spans="4:4">
      <c r="D336" s="142"/>
    </row>
    <row r="337" spans="4:4">
      <c r="D337" s="142"/>
    </row>
    <row r="338" spans="4:4">
      <c r="D338" s="142"/>
    </row>
    <row r="339" spans="4:4">
      <c r="D339" s="142"/>
    </row>
    <row r="340" spans="4:4">
      <c r="D340" s="142"/>
    </row>
    <row r="341" spans="4:4">
      <c r="D341" s="142"/>
    </row>
    <row r="342" spans="4:4">
      <c r="D342" s="142"/>
    </row>
    <row r="343" spans="4:4">
      <c r="D343" s="142"/>
    </row>
    <row r="344" spans="4:4">
      <c r="D344" s="142"/>
    </row>
    <row r="345" spans="4:4">
      <c r="D345" s="142"/>
    </row>
    <row r="346" spans="4:4">
      <c r="D346" s="142"/>
    </row>
    <row r="347" spans="4:4">
      <c r="D347" s="142"/>
    </row>
    <row r="348" spans="4:4">
      <c r="D348" s="142"/>
    </row>
    <row r="349" spans="4:4">
      <c r="D349" s="142"/>
    </row>
    <row r="350" spans="4:4">
      <c r="D350" s="142"/>
    </row>
    <row r="351" spans="4:4">
      <c r="D351" s="142"/>
    </row>
    <row r="352" spans="4:4">
      <c r="D352" s="142"/>
    </row>
    <row r="353" spans="4:4">
      <c r="D353" s="142"/>
    </row>
    <row r="354" spans="4:4">
      <c r="D354" s="142"/>
    </row>
    <row r="355" spans="4:4">
      <c r="D355" s="142"/>
    </row>
    <row r="356" spans="4:4">
      <c r="D356" s="142"/>
    </row>
    <row r="357" spans="4:4">
      <c r="D357" s="142"/>
    </row>
    <row r="358" spans="4:4">
      <c r="D358" s="142"/>
    </row>
    <row r="359" spans="4:4">
      <c r="D359" s="142"/>
    </row>
    <row r="360" spans="4:4">
      <c r="D360" s="142"/>
    </row>
    <row r="361" spans="4:4">
      <c r="D361" s="142"/>
    </row>
    <row r="362" spans="4:4">
      <c r="D362" s="142"/>
    </row>
    <row r="363" spans="4:4">
      <c r="D363" s="142"/>
    </row>
    <row r="364" spans="4:4">
      <c r="D364" s="142"/>
    </row>
    <row r="365" spans="4:4">
      <c r="D365" s="142"/>
    </row>
    <row r="366" spans="4:4">
      <c r="D366" s="142"/>
    </row>
    <row r="367" spans="4:4">
      <c r="D367" s="142"/>
    </row>
    <row r="368" spans="4:4">
      <c r="D368" s="142"/>
    </row>
    <row r="369" spans="4:4">
      <c r="D369" s="142"/>
    </row>
    <row r="370" spans="4:4">
      <c r="D370" s="142"/>
    </row>
    <row r="371" spans="4:4">
      <c r="D371" s="142"/>
    </row>
    <row r="372" spans="4:4">
      <c r="D372" s="142"/>
    </row>
    <row r="373" spans="4:4">
      <c r="D373" s="142"/>
    </row>
    <row r="374" spans="4:4">
      <c r="D374" s="142"/>
    </row>
    <row r="375" spans="4:4">
      <c r="D375" s="142"/>
    </row>
    <row r="376" spans="4:4">
      <c r="D376" s="142"/>
    </row>
    <row r="377" spans="4:4">
      <c r="D377" s="142"/>
    </row>
    <row r="378" spans="4:4">
      <c r="D378" s="142"/>
    </row>
    <row r="379" spans="4:4">
      <c r="D379" s="142"/>
    </row>
    <row r="380" spans="4:4">
      <c r="D380" s="142"/>
    </row>
    <row r="381" spans="4:4">
      <c r="D381" s="142"/>
    </row>
    <row r="382" spans="4:4">
      <c r="D382" s="142"/>
    </row>
    <row r="383" spans="4:4">
      <c r="D383" s="142"/>
    </row>
    <row r="384" spans="4:4">
      <c r="D384" s="142"/>
    </row>
    <row r="385" spans="4:4">
      <c r="D385" s="142"/>
    </row>
    <row r="386" spans="4:4">
      <c r="D386" s="142"/>
    </row>
    <row r="387" spans="4:4">
      <c r="D387" s="142"/>
    </row>
    <row r="388" spans="4:4">
      <c r="D388" s="142"/>
    </row>
    <row r="389" spans="4:4">
      <c r="D389" s="142"/>
    </row>
    <row r="390" spans="4:4">
      <c r="D390" s="142"/>
    </row>
    <row r="391" spans="4:4">
      <c r="D391" s="142"/>
    </row>
    <row r="392" spans="4:4">
      <c r="D392" s="142"/>
    </row>
    <row r="393" spans="4:4">
      <c r="D393" s="142"/>
    </row>
    <row r="394" spans="4:4">
      <c r="D394" s="142"/>
    </row>
    <row r="395" spans="4:4">
      <c r="D395" s="142"/>
    </row>
    <row r="396" spans="4:4">
      <c r="D396" s="142"/>
    </row>
    <row r="397" spans="4:4">
      <c r="D397" s="142"/>
    </row>
    <row r="398" spans="4:4">
      <c r="D398" s="142"/>
    </row>
    <row r="399" spans="4:4">
      <c r="D399" s="142"/>
    </row>
    <row r="400" spans="4:4">
      <c r="D400" s="142"/>
    </row>
    <row r="401" spans="4:4">
      <c r="D401" s="142"/>
    </row>
    <row r="402" spans="4:4">
      <c r="D402" s="142"/>
    </row>
    <row r="403" spans="4:4">
      <c r="D403" s="142"/>
    </row>
    <row r="404" spans="4:4">
      <c r="D404" s="142"/>
    </row>
    <row r="405" spans="4:4">
      <c r="D405" s="142"/>
    </row>
    <row r="406" spans="4:4">
      <c r="D406" s="142"/>
    </row>
    <row r="407" spans="4:4">
      <c r="D407" s="142"/>
    </row>
    <row r="408" spans="4:4">
      <c r="D408" s="142"/>
    </row>
    <row r="409" spans="4:4">
      <c r="D409" s="142"/>
    </row>
    <row r="410" spans="4:4">
      <c r="D410" s="142"/>
    </row>
    <row r="411" spans="4:4">
      <c r="D411" s="142"/>
    </row>
    <row r="412" spans="4:4">
      <c r="D412" s="142"/>
    </row>
    <row r="413" spans="4:4">
      <c r="D413" s="142"/>
    </row>
    <row r="414" spans="4:4">
      <c r="D414" s="142"/>
    </row>
    <row r="415" spans="4:4">
      <c r="D415" s="142"/>
    </row>
    <row r="416" spans="4:4">
      <c r="D416" s="142"/>
    </row>
    <row r="417" spans="4:4">
      <c r="D417" s="142"/>
    </row>
    <row r="418" spans="4:4">
      <c r="D418" s="142"/>
    </row>
    <row r="419" spans="4:4">
      <c r="D419" s="142"/>
    </row>
    <row r="420" spans="4:4">
      <c r="D420" s="142"/>
    </row>
    <row r="421" spans="4:4">
      <c r="D421" s="142"/>
    </row>
    <row r="422" spans="4:4">
      <c r="D422" s="142"/>
    </row>
    <row r="423" spans="4:4">
      <c r="D423" s="142"/>
    </row>
    <row r="424" spans="4:4">
      <c r="D424" s="142"/>
    </row>
    <row r="425" spans="4:4">
      <c r="D425" s="142"/>
    </row>
    <row r="426" spans="4:4">
      <c r="D426" s="142"/>
    </row>
    <row r="427" spans="4:4">
      <c r="D427" s="142"/>
    </row>
    <row r="428" spans="4:4">
      <c r="D428" s="142"/>
    </row>
    <row r="429" spans="4:4">
      <c r="D429" s="142"/>
    </row>
    <row r="430" spans="4:4">
      <c r="D430" s="142"/>
    </row>
    <row r="431" spans="4:4">
      <c r="D431" s="142"/>
    </row>
    <row r="432" spans="4:4">
      <c r="D432" s="142"/>
    </row>
    <row r="433" spans="4:4">
      <c r="D433" s="142"/>
    </row>
    <row r="434" spans="4:4">
      <c r="D434" s="142"/>
    </row>
    <row r="435" spans="4:4">
      <c r="D435" s="142"/>
    </row>
    <row r="436" spans="4:4">
      <c r="D436" s="142"/>
    </row>
    <row r="437" spans="4:4">
      <c r="D437" s="142"/>
    </row>
    <row r="438" spans="4:4">
      <c r="D438" s="142"/>
    </row>
    <row r="439" spans="4:4">
      <c r="D439" s="142"/>
    </row>
    <row r="440" spans="4:4">
      <c r="D440" s="142"/>
    </row>
    <row r="441" spans="4:4">
      <c r="D441" s="142"/>
    </row>
    <row r="442" spans="4:4">
      <c r="D442" s="142"/>
    </row>
    <row r="443" spans="4:4">
      <c r="D443" s="142"/>
    </row>
    <row r="444" spans="4:4">
      <c r="D444" s="142"/>
    </row>
    <row r="445" spans="4:4">
      <c r="D445" s="142"/>
    </row>
    <row r="446" spans="4:4">
      <c r="D446" s="142"/>
    </row>
    <row r="447" spans="4:4">
      <c r="D447" s="142"/>
    </row>
    <row r="448" spans="4:4">
      <c r="D448" s="142"/>
    </row>
    <row r="449" spans="4:4">
      <c r="D449" s="142"/>
    </row>
    <row r="450" spans="4:4">
      <c r="D450" s="142"/>
    </row>
    <row r="451" spans="4:4">
      <c r="D451" s="142"/>
    </row>
    <row r="452" spans="4:4">
      <c r="D452" s="142"/>
    </row>
    <row r="453" spans="4:4">
      <c r="D453" s="142"/>
    </row>
    <row r="454" spans="4:4">
      <c r="D454" s="142"/>
    </row>
    <row r="455" spans="4:4">
      <c r="D455" s="142"/>
    </row>
    <row r="456" spans="4:4">
      <c r="D456" s="142"/>
    </row>
    <row r="457" spans="4:4">
      <c r="D457" s="142"/>
    </row>
    <row r="458" spans="4:4">
      <c r="D458" s="142"/>
    </row>
    <row r="459" spans="4:4">
      <c r="D459" s="142"/>
    </row>
    <row r="460" spans="4:4">
      <c r="D460" s="142"/>
    </row>
    <row r="461" spans="4:4">
      <c r="D461" s="142"/>
    </row>
    <row r="462" spans="4:4">
      <c r="D462" s="142"/>
    </row>
    <row r="463" spans="4:4">
      <c r="D463" s="142"/>
    </row>
    <row r="464" spans="4:4">
      <c r="D464" s="142"/>
    </row>
    <row r="465" spans="4:4">
      <c r="D465" s="142"/>
    </row>
    <row r="466" spans="4:4">
      <c r="D466" s="142"/>
    </row>
    <row r="467" spans="4:4">
      <c r="D467" s="142"/>
    </row>
    <row r="468" spans="4:4">
      <c r="D468" s="142"/>
    </row>
    <row r="469" spans="4:4">
      <c r="D469" s="142"/>
    </row>
    <row r="470" spans="4:4">
      <c r="D470" s="142"/>
    </row>
    <row r="471" spans="4:4">
      <c r="D471" s="142"/>
    </row>
    <row r="472" spans="4:4">
      <c r="D472" s="142"/>
    </row>
    <row r="473" spans="4:4">
      <c r="D473" s="142"/>
    </row>
    <row r="474" spans="4:4">
      <c r="D474" s="142"/>
    </row>
    <row r="475" spans="4:4">
      <c r="D475" s="142"/>
    </row>
    <row r="476" spans="4:4">
      <c r="D476" s="142"/>
    </row>
    <row r="477" spans="4:4">
      <c r="D477" s="142"/>
    </row>
    <row r="478" spans="4:4">
      <c r="D478" s="142"/>
    </row>
    <row r="479" spans="4:4">
      <c r="D479" s="142"/>
    </row>
    <row r="480" spans="4:4">
      <c r="D480" s="142"/>
    </row>
    <row r="481" spans="4:4">
      <c r="D481" s="142"/>
    </row>
    <row r="482" spans="4:4">
      <c r="D482" s="142"/>
    </row>
    <row r="483" spans="4:4">
      <c r="D483" s="142"/>
    </row>
    <row r="484" spans="4:4">
      <c r="D484" s="142"/>
    </row>
    <row r="485" spans="4:4">
      <c r="D485" s="142"/>
    </row>
    <row r="486" spans="4:4">
      <c r="D486" s="142"/>
    </row>
    <row r="487" spans="4:4">
      <c r="D487" s="142"/>
    </row>
    <row r="488" spans="4:4">
      <c r="D488" s="142"/>
    </row>
    <row r="489" spans="4:4">
      <c r="D489" s="142"/>
    </row>
    <row r="490" spans="4:4">
      <c r="D490" s="142"/>
    </row>
    <row r="491" spans="4:4">
      <c r="D491" s="142"/>
    </row>
    <row r="492" spans="4:4">
      <c r="D492" s="142"/>
    </row>
    <row r="493" spans="4:4">
      <c r="D493" s="142"/>
    </row>
    <row r="494" spans="4:4">
      <c r="D494" s="142"/>
    </row>
    <row r="495" spans="4:4">
      <c r="D495" s="142"/>
    </row>
    <row r="496" spans="4:4">
      <c r="D496" s="142"/>
    </row>
    <row r="497" spans="4:4">
      <c r="D497" s="142"/>
    </row>
    <row r="498" spans="4:4">
      <c r="D498" s="142"/>
    </row>
    <row r="499" spans="4:4">
      <c r="D499" s="142"/>
    </row>
    <row r="500" spans="4:4">
      <c r="D500" s="142"/>
    </row>
    <row r="501" spans="4:4">
      <c r="D501" s="142"/>
    </row>
    <row r="502" spans="4:4">
      <c r="D502" s="142"/>
    </row>
    <row r="503" spans="4:4">
      <c r="D503" s="142"/>
    </row>
    <row r="504" spans="4:4">
      <c r="D504" s="142"/>
    </row>
    <row r="505" spans="4:4">
      <c r="D505" s="142"/>
    </row>
    <row r="506" spans="4:4">
      <c r="D506" s="142"/>
    </row>
    <row r="507" spans="4:4">
      <c r="D507" s="142"/>
    </row>
    <row r="508" spans="4:4">
      <c r="D508" s="142"/>
    </row>
    <row r="509" spans="4:4">
      <c r="D509" s="142"/>
    </row>
    <row r="510" spans="4:4">
      <c r="D510" s="142"/>
    </row>
    <row r="511" spans="4:4">
      <c r="D511" s="142"/>
    </row>
    <row r="512" spans="4:4">
      <c r="D512" s="142"/>
    </row>
    <row r="513" spans="4:5">
      <c r="D513" s="142"/>
      <c r="E513" s="141"/>
    </row>
    <row r="514" spans="4:5">
      <c r="D514" s="142"/>
      <c r="E514" s="141"/>
    </row>
    <row r="515" spans="4:5">
      <c r="D515" s="141"/>
      <c r="E515" s="143"/>
    </row>
    <row r="516" spans="4:5">
      <c r="E516" s="2"/>
    </row>
  </sheetData>
  <sheetProtection sheet="1" objects="1" scenarios="1"/>
  <mergeCells count="1">
    <mergeCell ref="B6:L6"/>
  </mergeCells>
  <phoneticPr fontId="5" type="noConversion"/>
  <dataValidations count="1">
    <dataValidation allowBlank="1" showInputMessage="1" showErrorMessage="1" sqref="E10 B38:B39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B1:R409"/>
  <sheetViews>
    <sheetView rightToLeft="1" workbookViewId="0">
      <selection activeCell="N19" sqref="N19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8554687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7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6" t="s">
        <v>182</v>
      </c>
      <c r="C1" s="76" t="s" vm="1">
        <v>250</v>
      </c>
    </row>
    <row r="2" spans="2:18">
      <c r="B2" s="56" t="s">
        <v>181</v>
      </c>
      <c r="C2" s="76" t="s">
        <v>251</v>
      </c>
    </row>
    <row r="3" spans="2:18">
      <c r="B3" s="56" t="s">
        <v>183</v>
      </c>
      <c r="C3" s="76" t="s">
        <v>252</v>
      </c>
    </row>
    <row r="4" spans="2:18">
      <c r="B4" s="56" t="s">
        <v>184</v>
      </c>
      <c r="C4" s="76">
        <v>8602</v>
      </c>
    </row>
    <row r="6" spans="2:18" ht="26.25" customHeight="1">
      <c r="B6" s="184" t="s">
        <v>223</v>
      </c>
      <c r="C6" s="185"/>
      <c r="D6" s="185"/>
      <c r="E6" s="185"/>
      <c r="F6" s="185"/>
      <c r="G6" s="185"/>
      <c r="H6" s="185"/>
      <c r="I6" s="185"/>
      <c r="J6" s="185"/>
      <c r="K6" s="185"/>
      <c r="L6" s="185"/>
      <c r="M6" s="185"/>
      <c r="N6" s="185"/>
      <c r="O6" s="185"/>
      <c r="P6" s="186"/>
    </row>
    <row r="7" spans="2:18" s="3" customFormat="1" ht="78.75">
      <c r="B7" s="22" t="s">
        <v>119</v>
      </c>
      <c r="C7" s="30" t="s">
        <v>46</v>
      </c>
      <c r="D7" s="30" t="s">
        <v>64</v>
      </c>
      <c r="E7" s="30" t="s">
        <v>15</v>
      </c>
      <c r="F7" s="30" t="s">
        <v>65</v>
      </c>
      <c r="G7" s="30" t="s">
        <v>105</v>
      </c>
      <c r="H7" s="30" t="s">
        <v>18</v>
      </c>
      <c r="I7" s="30" t="s">
        <v>104</v>
      </c>
      <c r="J7" s="30" t="s">
        <v>17</v>
      </c>
      <c r="K7" s="30" t="s">
        <v>220</v>
      </c>
      <c r="L7" s="30" t="s">
        <v>236</v>
      </c>
      <c r="M7" s="30" t="s">
        <v>221</v>
      </c>
      <c r="N7" s="30" t="s">
        <v>59</v>
      </c>
      <c r="O7" s="30" t="s">
        <v>185</v>
      </c>
      <c r="P7" s="31" t="s">
        <v>187</v>
      </c>
      <c r="R7" s="1"/>
    </row>
    <row r="8" spans="2:18" s="3" customFormat="1" ht="17.25" customHeight="1">
      <c r="B8" s="15"/>
      <c r="C8" s="32"/>
      <c r="D8" s="32"/>
      <c r="E8" s="32"/>
      <c r="F8" s="32"/>
      <c r="G8" s="32" t="s">
        <v>22</v>
      </c>
      <c r="H8" s="32" t="s">
        <v>21</v>
      </c>
      <c r="I8" s="32"/>
      <c r="J8" s="32" t="s">
        <v>20</v>
      </c>
      <c r="K8" s="32" t="s">
        <v>20</v>
      </c>
      <c r="L8" s="32" t="s">
        <v>245</v>
      </c>
      <c r="M8" s="32" t="s">
        <v>239</v>
      </c>
      <c r="N8" s="32" t="s">
        <v>20</v>
      </c>
      <c r="O8" s="32" t="s">
        <v>20</v>
      </c>
      <c r="P8" s="33" t="s">
        <v>20</v>
      </c>
    </row>
    <row r="9" spans="2:18" s="4" customFormat="1" ht="18" customHeight="1">
      <c r="B9" s="18"/>
      <c r="C9" s="19" t="s">
        <v>1</v>
      </c>
      <c r="D9" s="19" t="s">
        <v>2</v>
      </c>
      <c r="E9" s="19" t="s">
        <v>3</v>
      </c>
      <c r="F9" s="19" t="s">
        <v>4</v>
      </c>
      <c r="G9" s="19" t="s">
        <v>5</v>
      </c>
      <c r="H9" s="19" t="s">
        <v>6</v>
      </c>
      <c r="I9" s="19" t="s">
        <v>7</v>
      </c>
      <c r="J9" s="19" t="s">
        <v>8</v>
      </c>
      <c r="K9" s="19" t="s">
        <v>9</v>
      </c>
      <c r="L9" s="19" t="s">
        <v>10</v>
      </c>
      <c r="M9" s="19" t="s">
        <v>11</v>
      </c>
      <c r="N9" s="19" t="s">
        <v>12</v>
      </c>
      <c r="O9" s="19" t="s">
        <v>13</v>
      </c>
      <c r="P9" s="20" t="s">
        <v>14</v>
      </c>
      <c r="Q9" s="5"/>
    </row>
    <row r="10" spans="2:18" s="4" customFormat="1" ht="18" customHeight="1">
      <c r="B10" s="77"/>
      <c r="C10" s="77"/>
      <c r="D10" s="77"/>
      <c r="E10" s="77"/>
      <c r="F10" s="77"/>
      <c r="G10" s="77"/>
      <c r="H10" s="77"/>
      <c r="I10" s="77"/>
      <c r="J10" s="77"/>
      <c r="K10" s="77"/>
      <c r="L10" s="77"/>
      <c r="M10" s="77"/>
      <c r="N10" s="77"/>
      <c r="O10" s="77"/>
      <c r="P10" s="77"/>
      <c r="Q10" s="5"/>
    </row>
    <row r="11" spans="2:18" ht="20.25" customHeight="1">
      <c r="B11" s="91" t="s">
        <v>249</v>
      </c>
      <c r="C11" s="77"/>
      <c r="D11" s="77"/>
      <c r="E11" s="77"/>
      <c r="F11" s="77"/>
      <c r="G11" s="77"/>
      <c r="H11" s="77"/>
      <c r="I11" s="77"/>
      <c r="J11" s="77"/>
      <c r="K11" s="77"/>
      <c r="L11" s="77"/>
      <c r="M11" s="77"/>
      <c r="N11" s="77"/>
      <c r="O11" s="77"/>
      <c r="P11" s="77"/>
    </row>
    <row r="12" spans="2:18">
      <c r="B12" s="91" t="s">
        <v>115</v>
      </c>
      <c r="C12" s="77"/>
      <c r="D12" s="77"/>
      <c r="E12" s="77"/>
      <c r="F12" s="77"/>
      <c r="G12" s="77"/>
      <c r="H12" s="77"/>
      <c r="I12" s="77"/>
      <c r="J12" s="77"/>
      <c r="K12" s="77"/>
      <c r="L12" s="77"/>
      <c r="M12" s="77"/>
      <c r="N12" s="77"/>
      <c r="O12" s="77"/>
      <c r="P12" s="77"/>
    </row>
    <row r="13" spans="2:18">
      <c r="B13" s="91" t="s">
        <v>234</v>
      </c>
      <c r="C13" s="77"/>
      <c r="D13" s="77"/>
      <c r="E13" s="77"/>
      <c r="F13" s="77"/>
      <c r="G13" s="77"/>
      <c r="H13" s="77"/>
      <c r="I13" s="77"/>
      <c r="J13" s="77"/>
      <c r="K13" s="77"/>
      <c r="L13" s="77"/>
      <c r="M13" s="77"/>
      <c r="N13" s="77"/>
      <c r="O13" s="77"/>
      <c r="P13" s="77"/>
    </row>
    <row r="14" spans="2:18">
      <c r="B14" s="91" t="s">
        <v>244</v>
      </c>
      <c r="C14" s="77"/>
      <c r="D14" s="77"/>
      <c r="E14" s="77"/>
      <c r="F14" s="77"/>
      <c r="G14" s="77"/>
      <c r="H14" s="77"/>
      <c r="I14" s="77"/>
      <c r="J14" s="77"/>
      <c r="K14" s="77"/>
      <c r="L14" s="77"/>
      <c r="M14" s="77"/>
      <c r="N14" s="77"/>
      <c r="O14" s="77"/>
      <c r="P14" s="77"/>
    </row>
    <row r="15" spans="2:18">
      <c r="B15" s="77"/>
      <c r="C15" s="77"/>
      <c r="D15" s="77"/>
      <c r="E15" s="77"/>
      <c r="F15" s="77"/>
      <c r="G15" s="77"/>
      <c r="H15" s="77"/>
      <c r="I15" s="77"/>
      <c r="J15" s="77"/>
      <c r="K15" s="77"/>
      <c r="L15" s="77"/>
      <c r="M15" s="77"/>
      <c r="N15" s="77"/>
      <c r="O15" s="77"/>
      <c r="P15" s="77"/>
    </row>
    <row r="16" spans="2:18">
      <c r="B16" s="77"/>
      <c r="C16" s="77"/>
      <c r="D16" s="77"/>
      <c r="E16" s="77"/>
      <c r="F16" s="77"/>
      <c r="G16" s="77"/>
      <c r="H16" s="77"/>
      <c r="I16" s="77"/>
      <c r="J16" s="77"/>
      <c r="K16" s="77"/>
      <c r="L16" s="77"/>
      <c r="M16" s="77"/>
      <c r="N16" s="77"/>
      <c r="O16" s="77"/>
      <c r="P16" s="77"/>
    </row>
    <row r="17" spans="2:16">
      <c r="B17" s="77"/>
      <c r="C17" s="77"/>
      <c r="D17" s="77"/>
      <c r="E17" s="77"/>
      <c r="F17" s="77"/>
      <c r="G17" s="77"/>
      <c r="H17" s="77"/>
      <c r="I17" s="77"/>
      <c r="J17" s="77"/>
      <c r="K17" s="77"/>
      <c r="L17" s="77"/>
      <c r="M17" s="77"/>
      <c r="N17" s="77"/>
      <c r="O17" s="77"/>
      <c r="P17" s="77"/>
    </row>
    <row r="18" spans="2:16">
      <c r="B18" s="77"/>
      <c r="C18" s="77"/>
      <c r="D18" s="77"/>
      <c r="E18" s="77"/>
      <c r="F18" s="77"/>
      <c r="G18" s="77"/>
      <c r="H18" s="77"/>
      <c r="I18" s="77"/>
      <c r="J18" s="77"/>
      <c r="K18" s="77"/>
      <c r="L18" s="77"/>
      <c r="M18" s="77"/>
      <c r="N18" s="77"/>
      <c r="O18" s="77"/>
      <c r="P18" s="77"/>
    </row>
    <row r="19" spans="2:16">
      <c r="B19" s="77"/>
      <c r="C19" s="77"/>
      <c r="D19" s="77"/>
      <c r="E19" s="77"/>
      <c r="F19" s="77"/>
      <c r="G19" s="77"/>
      <c r="H19" s="77"/>
      <c r="I19" s="77"/>
      <c r="J19" s="77"/>
      <c r="K19" s="77"/>
      <c r="L19" s="77"/>
      <c r="M19" s="77"/>
      <c r="N19" s="77"/>
      <c r="O19" s="77"/>
      <c r="P19" s="77"/>
    </row>
    <row r="20" spans="2:16">
      <c r="B20" s="77"/>
      <c r="C20" s="77"/>
      <c r="D20" s="77"/>
      <c r="E20" s="77"/>
      <c r="F20" s="77"/>
      <c r="G20" s="77"/>
      <c r="H20" s="77"/>
      <c r="I20" s="77"/>
      <c r="J20" s="77"/>
      <c r="K20" s="77"/>
      <c r="L20" s="77"/>
      <c r="M20" s="77"/>
      <c r="N20" s="77"/>
      <c r="O20" s="77"/>
      <c r="P20" s="77"/>
    </row>
    <row r="21" spans="2:16">
      <c r="B21" s="77"/>
      <c r="C21" s="77"/>
      <c r="D21" s="77"/>
      <c r="E21" s="77"/>
      <c r="F21" s="77"/>
      <c r="G21" s="77"/>
      <c r="H21" s="77"/>
      <c r="I21" s="77"/>
      <c r="J21" s="77"/>
      <c r="K21" s="77"/>
      <c r="L21" s="77"/>
      <c r="M21" s="77"/>
      <c r="N21" s="77"/>
      <c r="O21" s="77"/>
      <c r="P21" s="77"/>
    </row>
    <row r="22" spans="2:16">
      <c r="B22" s="77"/>
      <c r="C22" s="77"/>
      <c r="D22" s="77"/>
      <c r="E22" s="77"/>
      <c r="F22" s="77"/>
      <c r="G22" s="77"/>
      <c r="H22" s="77"/>
      <c r="I22" s="77"/>
      <c r="J22" s="77"/>
      <c r="K22" s="77"/>
      <c r="L22" s="77"/>
      <c r="M22" s="77"/>
      <c r="N22" s="77"/>
      <c r="O22" s="77"/>
      <c r="P22" s="77"/>
    </row>
    <row r="23" spans="2:16">
      <c r="B23" s="77"/>
      <c r="C23" s="77"/>
      <c r="D23" s="77"/>
      <c r="E23" s="77"/>
      <c r="F23" s="77"/>
      <c r="G23" s="77"/>
      <c r="H23" s="77"/>
      <c r="I23" s="77"/>
      <c r="J23" s="77"/>
      <c r="K23" s="77"/>
      <c r="L23" s="77"/>
      <c r="M23" s="77"/>
      <c r="N23" s="77"/>
      <c r="O23" s="77"/>
      <c r="P23" s="77"/>
    </row>
    <row r="24" spans="2:16">
      <c r="B24" s="77"/>
      <c r="C24" s="77"/>
      <c r="D24" s="77"/>
      <c r="E24" s="77"/>
      <c r="F24" s="77"/>
      <c r="G24" s="77"/>
      <c r="H24" s="77"/>
      <c r="I24" s="77"/>
      <c r="J24" s="77"/>
      <c r="K24" s="77"/>
      <c r="L24" s="77"/>
      <c r="M24" s="77"/>
      <c r="N24" s="77"/>
      <c r="O24" s="77"/>
      <c r="P24" s="77"/>
    </row>
    <row r="25" spans="2:16">
      <c r="B25" s="77"/>
      <c r="C25" s="77"/>
      <c r="D25" s="77"/>
      <c r="E25" s="77"/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7"/>
    </row>
    <row r="26" spans="2:16">
      <c r="B26" s="77"/>
      <c r="C26" s="77"/>
      <c r="D26" s="77"/>
      <c r="E26" s="77"/>
      <c r="F26" s="77"/>
      <c r="G26" s="77"/>
      <c r="H26" s="77"/>
      <c r="I26" s="77"/>
      <c r="J26" s="77"/>
      <c r="K26" s="77"/>
      <c r="L26" s="77"/>
      <c r="M26" s="77"/>
      <c r="N26" s="77"/>
      <c r="O26" s="77"/>
      <c r="P26" s="77"/>
    </row>
    <row r="27" spans="2:16">
      <c r="B27" s="77"/>
      <c r="C27" s="77"/>
      <c r="D27" s="77"/>
      <c r="E27" s="77"/>
      <c r="F27" s="77"/>
      <c r="G27" s="77"/>
      <c r="H27" s="77"/>
      <c r="I27" s="77"/>
      <c r="J27" s="77"/>
      <c r="K27" s="77"/>
      <c r="L27" s="77"/>
      <c r="M27" s="77"/>
      <c r="N27" s="77"/>
      <c r="O27" s="77"/>
      <c r="P27" s="77"/>
    </row>
    <row r="28" spans="2:16">
      <c r="B28" s="77"/>
      <c r="C28" s="77"/>
      <c r="D28" s="77"/>
      <c r="E28" s="77"/>
      <c r="F28" s="77"/>
      <c r="G28" s="77"/>
      <c r="H28" s="77"/>
      <c r="I28" s="77"/>
      <c r="J28" s="77"/>
      <c r="K28" s="77"/>
      <c r="L28" s="77"/>
      <c r="M28" s="77"/>
      <c r="N28" s="77"/>
      <c r="O28" s="77"/>
      <c r="P28" s="77"/>
    </row>
    <row r="29" spans="2:16">
      <c r="B29" s="77"/>
      <c r="C29" s="77"/>
      <c r="D29" s="77"/>
      <c r="E29" s="77"/>
      <c r="F29" s="77"/>
      <c r="G29" s="77"/>
      <c r="H29" s="77"/>
      <c r="I29" s="77"/>
      <c r="J29" s="77"/>
      <c r="K29" s="77"/>
      <c r="L29" s="77"/>
      <c r="M29" s="77"/>
      <c r="N29" s="77"/>
      <c r="O29" s="77"/>
      <c r="P29" s="77"/>
    </row>
    <row r="30" spans="2:16">
      <c r="B30" s="77"/>
      <c r="C30" s="77"/>
      <c r="D30" s="77"/>
      <c r="E30" s="77"/>
      <c r="F30" s="77"/>
      <c r="G30" s="77"/>
      <c r="H30" s="77"/>
      <c r="I30" s="77"/>
      <c r="J30" s="77"/>
      <c r="K30" s="77"/>
      <c r="L30" s="77"/>
      <c r="M30" s="77"/>
      <c r="N30" s="77"/>
      <c r="O30" s="77"/>
      <c r="P30" s="77"/>
    </row>
    <row r="31" spans="2:16">
      <c r="B31" s="77"/>
      <c r="C31" s="77"/>
      <c r="D31" s="77"/>
      <c r="E31" s="77"/>
      <c r="F31" s="77"/>
      <c r="G31" s="77"/>
      <c r="H31" s="77"/>
      <c r="I31" s="77"/>
      <c r="J31" s="77"/>
      <c r="K31" s="77"/>
      <c r="L31" s="77"/>
      <c r="M31" s="77"/>
      <c r="N31" s="77"/>
      <c r="O31" s="77"/>
      <c r="P31" s="77"/>
    </row>
    <row r="32" spans="2:16">
      <c r="B32" s="77"/>
      <c r="C32" s="77"/>
      <c r="D32" s="77"/>
      <c r="E32" s="77"/>
      <c r="F32" s="77"/>
      <c r="G32" s="77"/>
      <c r="H32" s="77"/>
      <c r="I32" s="77"/>
      <c r="J32" s="77"/>
      <c r="K32" s="77"/>
      <c r="L32" s="77"/>
      <c r="M32" s="77"/>
      <c r="N32" s="77"/>
      <c r="O32" s="77"/>
      <c r="P32" s="77"/>
    </row>
    <row r="33" spans="2:16">
      <c r="B33" s="77"/>
      <c r="C33" s="77"/>
      <c r="D33" s="77"/>
      <c r="E33" s="77"/>
      <c r="F33" s="77"/>
      <c r="G33" s="77"/>
      <c r="H33" s="77"/>
      <c r="I33" s="77"/>
      <c r="J33" s="77"/>
      <c r="K33" s="77"/>
      <c r="L33" s="77"/>
      <c r="M33" s="77"/>
      <c r="N33" s="77"/>
      <c r="O33" s="77"/>
      <c r="P33" s="77"/>
    </row>
    <row r="34" spans="2:16">
      <c r="B34" s="77"/>
      <c r="C34" s="77"/>
      <c r="D34" s="77"/>
      <c r="E34" s="77"/>
      <c r="F34" s="77"/>
      <c r="G34" s="77"/>
      <c r="H34" s="77"/>
      <c r="I34" s="77"/>
      <c r="J34" s="77"/>
      <c r="K34" s="77"/>
      <c r="L34" s="77"/>
      <c r="M34" s="77"/>
      <c r="N34" s="77"/>
      <c r="O34" s="77"/>
      <c r="P34" s="77"/>
    </row>
    <row r="35" spans="2:16">
      <c r="B35" s="77"/>
      <c r="C35" s="77"/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/>
    </row>
    <row r="36" spans="2:16">
      <c r="B36" s="77"/>
      <c r="C36" s="77"/>
      <c r="D36" s="77"/>
      <c r="E36" s="77"/>
      <c r="F36" s="77"/>
      <c r="G36" s="77"/>
      <c r="H36" s="77"/>
      <c r="I36" s="77"/>
      <c r="J36" s="77"/>
      <c r="K36" s="77"/>
      <c r="L36" s="77"/>
      <c r="M36" s="77"/>
      <c r="N36" s="77"/>
      <c r="O36" s="77"/>
      <c r="P36" s="77"/>
    </row>
    <row r="37" spans="2:16">
      <c r="B37" s="77"/>
      <c r="C37" s="77"/>
      <c r="D37" s="77"/>
      <c r="E37" s="77"/>
      <c r="F37" s="77"/>
      <c r="G37" s="77"/>
      <c r="H37" s="77"/>
      <c r="I37" s="77"/>
      <c r="J37" s="77"/>
      <c r="K37" s="77"/>
      <c r="L37" s="77"/>
      <c r="M37" s="77"/>
      <c r="N37" s="77"/>
      <c r="O37" s="77"/>
      <c r="P37" s="77"/>
    </row>
    <row r="38" spans="2:16">
      <c r="B38" s="77"/>
      <c r="C38" s="77"/>
      <c r="D38" s="77"/>
      <c r="E38" s="77"/>
      <c r="F38" s="77"/>
      <c r="G38" s="77"/>
      <c r="H38" s="77"/>
      <c r="I38" s="77"/>
      <c r="J38" s="77"/>
      <c r="K38" s="77"/>
      <c r="L38" s="77"/>
      <c r="M38" s="77"/>
      <c r="N38" s="77"/>
      <c r="O38" s="77"/>
      <c r="P38" s="77"/>
    </row>
    <row r="39" spans="2:16">
      <c r="B39" s="77"/>
      <c r="C39" s="77"/>
      <c r="D39" s="77"/>
      <c r="E39" s="77"/>
      <c r="F39" s="77"/>
      <c r="G39" s="77"/>
      <c r="H39" s="77"/>
      <c r="I39" s="77"/>
      <c r="J39" s="77"/>
      <c r="K39" s="77"/>
      <c r="L39" s="77"/>
      <c r="M39" s="77"/>
      <c r="N39" s="77"/>
      <c r="O39" s="77"/>
      <c r="P39" s="77"/>
    </row>
    <row r="40" spans="2:16">
      <c r="B40" s="77"/>
      <c r="C40" s="77"/>
      <c r="D40" s="77"/>
      <c r="E40" s="77"/>
      <c r="F40" s="77"/>
      <c r="G40" s="77"/>
      <c r="H40" s="77"/>
      <c r="I40" s="77"/>
      <c r="J40" s="77"/>
      <c r="K40" s="77"/>
      <c r="L40" s="77"/>
      <c r="M40" s="77"/>
      <c r="N40" s="77"/>
      <c r="O40" s="77"/>
      <c r="P40" s="77"/>
    </row>
    <row r="41" spans="2:16">
      <c r="B41" s="77"/>
      <c r="C41" s="77"/>
      <c r="D41" s="77"/>
      <c r="E41" s="77"/>
      <c r="F41" s="77"/>
      <c r="G41" s="77"/>
      <c r="H41" s="77"/>
      <c r="I41" s="77"/>
      <c r="J41" s="77"/>
      <c r="K41" s="77"/>
      <c r="L41" s="77"/>
      <c r="M41" s="77"/>
      <c r="N41" s="77"/>
      <c r="O41" s="77"/>
      <c r="P41" s="77"/>
    </row>
    <row r="42" spans="2:16">
      <c r="B42" s="77"/>
      <c r="C42" s="77"/>
      <c r="D42" s="77"/>
      <c r="E42" s="77"/>
      <c r="F42" s="77"/>
      <c r="G42" s="77"/>
      <c r="H42" s="77"/>
      <c r="I42" s="77"/>
      <c r="J42" s="77"/>
      <c r="K42" s="77"/>
      <c r="L42" s="77"/>
      <c r="M42" s="77"/>
      <c r="N42" s="77"/>
      <c r="O42" s="77"/>
      <c r="P42" s="77"/>
    </row>
    <row r="43" spans="2:16">
      <c r="B43" s="77"/>
      <c r="C43" s="77"/>
      <c r="D43" s="77"/>
      <c r="E43" s="77"/>
      <c r="F43" s="77"/>
      <c r="G43" s="77"/>
      <c r="H43" s="77"/>
      <c r="I43" s="77"/>
      <c r="J43" s="77"/>
      <c r="K43" s="77"/>
      <c r="L43" s="77"/>
      <c r="M43" s="77"/>
      <c r="N43" s="77"/>
      <c r="O43" s="77"/>
      <c r="P43" s="77"/>
    </row>
    <row r="44" spans="2:16">
      <c r="B44" s="77"/>
      <c r="C44" s="77"/>
      <c r="D44" s="77"/>
      <c r="E44" s="77"/>
      <c r="F44" s="77"/>
      <c r="G44" s="77"/>
      <c r="H44" s="77"/>
      <c r="I44" s="77"/>
      <c r="J44" s="77"/>
      <c r="K44" s="77"/>
      <c r="L44" s="77"/>
      <c r="M44" s="77"/>
      <c r="N44" s="77"/>
      <c r="O44" s="77"/>
      <c r="P44" s="77"/>
    </row>
    <row r="45" spans="2:16">
      <c r="B45" s="77"/>
      <c r="C45" s="77"/>
      <c r="D45" s="77"/>
      <c r="E45" s="77"/>
      <c r="F45" s="77"/>
      <c r="G45" s="77"/>
      <c r="H45" s="77"/>
      <c r="I45" s="77"/>
      <c r="J45" s="77"/>
      <c r="K45" s="77"/>
      <c r="L45" s="77"/>
      <c r="M45" s="77"/>
      <c r="N45" s="77"/>
      <c r="O45" s="77"/>
      <c r="P45" s="77"/>
    </row>
    <row r="46" spans="2:16">
      <c r="B46" s="77"/>
      <c r="C46" s="77"/>
      <c r="D46" s="77"/>
      <c r="E46" s="77"/>
      <c r="F46" s="77"/>
      <c r="G46" s="77"/>
      <c r="H46" s="77"/>
      <c r="I46" s="77"/>
      <c r="J46" s="77"/>
      <c r="K46" s="77"/>
      <c r="L46" s="77"/>
      <c r="M46" s="77"/>
      <c r="N46" s="77"/>
      <c r="O46" s="77"/>
      <c r="P46" s="77"/>
    </row>
    <row r="47" spans="2:16">
      <c r="B47" s="77"/>
      <c r="C47" s="77"/>
      <c r="D47" s="77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  <c r="P47" s="77"/>
    </row>
    <row r="48" spans="2:16">
      <c r="B48" s="77"/>
      <c r="C48" s="77"/>
      <c r="D48" s="77"/>
      <c r="E48" s="77"/>
      <c r="F48" s="77"/>
      <c r="G48" s="77"/>
      <c r="H48" s="77"/>
      <c r="I48" s="77"/>
      <c r="J48" s="77"/>
      <c r="K48" s="77"/>
      <c r="L48" s="77"/>
      <c r="M48" s="77"/>
      <c r="N48" s="77"/>
      <c r="O48" s="77"/>
      <c r="P48" s="77"/>
    </row>
    <row r="49" spans="2:16">
      <c r="B49" s="77"/>
      <c r="C49" s="77"/>
      <c r="D49" s="77"/>
      <c r="E49" s="77"/>
      <c r="F49" s="77"/>
      <c r="G49" s="77"/>
      <c r="H49" s="77"/>
      <c r="I49" s="77"/>
      <c r="J49" s="77"/>
      <c r="K49" s="77"/>
      <c r="L49" s="77"/>
      <c r="M49" s="77"/>
      <c r="N49" s="77"/>
      <c r="O49" s="77"/>
      <c r="P49" s="77"/>
    </row>
    <row r="50" spans="2:16">
      <c r="B50" s="77"/>
      <c r="C50" s="77"/>
      <c r="D50" s="77"/>
      <c r="E50" s="77"/>
      <c r="F50" s="77"/>
      <c r="G50" s="77"/>
      <c r="H50" s="77"/>
      <c r="I50" s="77"/>
      <c r="J50" s="77"/>
      <c r="K50" s="77"/>
      <c r="L50" s="77"/>
      <c r="M50" s="77"/>
      <c r="N50" s="77"/>
      <c r="O50" s="77"/>
      <c r="P50" s="77"/>
    </row>
    <row r="51" spans="2:16">
      <c r="B51" s="77"/>
      <c r="C51" s="77"/>
      <c r="D51" s="77"/>
      <c r="E51" s="77"/>
      <c r="F51" s="77"/>
      <c r="G51" s="77"/>
      <c r="H51" s="77"/>
      <c r="I51" s="77"/>
      <c r="J51" s="77"/>
      <c r="K51" s="77"/>
      <c r="L51" s="77"/>
      <c r="M51" s="77"/>
      <c r="N51" s="77"/>
      <c r="O51" s="77"/>
      <c r="P51" s="77"/>
    </row>
    <row r="52" spans="2:16">
      <c r="B52" s="77"/>
      <c r="C52" s="77"/>
      <c r="D52" s="77"/>
      <c r="E52" s="77"/>
      <c r="F52" s="77"/>
      <c r="G52" s="77"/>
      <c r="H52" s="77"/>
      <c r="I52" s="77"/>
      <c r="J52" s="77"/>
      <c r="K52" s="77"/>
      <c r="L52" s="77"/>
      <c r="M52" s="77"/>
      <c r="N52" s="77"/>
      <c r="O52" s="77"/>
      <c r="P52" s="77"/>
    </row>
    <row r="53" spans="2:16">
      <c r="B53" s="77"/>
      <c r="C53" s="77"/>
      <c r="D53" s="77"/>
      <c r="E53" s="77"/>
      <c r="F53" s="77"/>
      <c r="G53" s="77"/>
      <c r="H53" s="77"/>
      <c r="I53" s="77"/>
      <c r="J53" s="77"/>
      <c r="K53" s="77"/>
      <c r="L53" s="77"/>
      <c r="M53" s="77"/>
      <c r="N53" s="77"/>
      <c r="O53" s="77"/>
      <c r="P53" s="77"/>
    </row>
    <row r="54" spans="2:16">
      <c r="B54" s="77"/>
      <c r="C54" s="77"/>
      <c r="D54" s="77"/>
      <c r="E54" s="77"/>
      <c r="F54" s="77"/>
      <c r="G54" s="77"/>
      <c r="H54" s="77"/>
      <c r="I54" s="77"/>
      <c r="J54" s="77"/>
      <c r="K54" s="77"/>
      <c r="L54" s="77"/>
      <c r="M54" s="77"/>
      <c r="N54" s="77"/>
      <c r="O54" s="77"/>
      <c r="P54" s="77"/>
    </row>
    <row r="55" spans="2:16">
      <c r="B55" s="77"/>
      <c r="C55" s="77"/>
      <c r="D55" s="77"/>
      <c r="E55" s="77"/>
      <c r="F55" s="77"/>
      <c r="G55" s="77"/>
      <c r="H55" s="77"/>
      <c r="I55" s="77"/>
      <c r="J55" s="77"/>
      <c r="K55" s="77"/>
      <c r="L55" s="77"/>
      <c r="M55" s="77"/>
      <c r="N55" s="77"/>
      <c r="O55" s="77"/>
      <c r="P55" s="77"/>
    </row>
    <row r="56" spans="2:16">
      <c r="B56" s="77"/>
      <c r="C56" s="77"/>
      <c r="D56" s="77"/>
      <c r="E56" s="77"/>
      <c r="F56" s="77"/>
      <c r="G56" s="77"/>
      <c r="H56" s="77"/>
      <c r="I56" s="77"/>
      <c r="J56" s="77"/>
      <c r="K56" s="77"/>
      <c r="L56" s="77"/>
      <c r="M56" s="77"/>
      <c r="N56" s="77"/>
      <c r="O56" s="77"/>
      <c r="P56" s="77"/>
    </row>
    <row r="57" spans="2:16">
      <c r="B57" s="77"/>
      <c r="C57" s="77"/>
      <c r="D57" s="77"/>
      <c r="E57" s="77"/>
      <c r="F57" s="77"/>
      <c r="G57" s="77"/>
      <c r="H57" s="77"/>
      <c r="I57" s="77"/>
      <c r="J57" s="77"/>
      <c r="K57" s="77"/>
      <c r="L57" s="77"/>
      <c r="M57" s="77"/>
      <c r="N57" s="77"/>
      <c r="O57" s="77"/>
      <c r="P57" s="77"/>
    </row>
    <row r="58" spans="2:16">
      <c r="B58" s="77"/>
      <c r="C58" s="77"/>
      <c r="D58" s="77"/>
      <c r="E58" s="77"/>
      <c r="F58" s="77"/>
      <c r="G58" s="77"/>
      <c r="H58" s="77"/>
      <c r="I58" s="77"/>
      <c r="J58" s="77"/>
      <c r="K58" s="77"/>
      <c r="L58" s="77"/>
      <c r="M58" s="77"/>
      <c r="N58" s="77"/>
      <c r="O58" s="77"/>
      <c r="P58" s="77"/>
    </row>
    <row r="59" spans="2:16">
      <c r="B59" s="77"/>
      <c r="C59" s="77"/>
      <c r="D59" s="77"/>
      <c r="E59" s="77"/>
      <c r="F59" s="77"/>
      <c r="G59" s="77"/>
      <c r="H59" s="77"/>
      <c r="I59" s="77"/>
      <c r="J59" s="77"/>
      <c r="K59" s="77"/>
      <c r="L59" s="77"/>
      <c r="M59" s="77"/>
      <c r="N59" s="77"/>
      <c r="O59" s="77"/>
      <c r="P59" s="77"/>
    </row>
    <row r="60" spans="2:16">
      <c r="B60" s="77"/>
      <c r="C60" s="77"/>
      <c r="D60" s="77"/>
      <c r="E60" s="77"/>
      <c r="F60" s="77"/>
      <c r="G60" s="77"/>
      <c r="H60" s="77"/>
      <c r="I60" s="77"/>
      <c r="J60" s="77"/>
      <c r="K60" s="77"/>
      <c r="L60" s="77"/>
      <c r="M60" s="77"/>
      <c r="N60" s="77"/>
      <c r="O60" s="77"/>
      <c r="P60" s="77"/>
    </row>
    <row r="61" spans="2:16">
      <c r="B61" s="77"/>
      <c r="C61" s="77"/>
      <c r="D61" s="77"/>
      <c r="E61" s="77"/>
      <c r="F61" s="77"/>
      <c r="G61" s="77"/>
      <c r="H61" s="77"/>
      <c r="I61" s="77"/>
      <c r="J61" s="77"/>
      <c r="K61" s="77"/>
      <c r="L61" s="77"/>
      <c r="M61" s="77"/>
      <c r="N61" s="77"/>
      <c r="O61" s="77"/>
      <c r="P61" s="77"/>
    </row>
    <row r="62" spans="2:16">
      <c r="B62" s="77"/>
      <c r="C62" s="77"/>
      <c r="D62" s="77"/>
      <c r="E62" s="77"/>
      <c r="F62" s="77"/>
      <c r="G62" s="77"/>
      <c r="H62" s="77"/>
      <c r="I62" s="77"/>
      <c r="J62" s="77"/>
      <c r="K62" s="77"/>
      <c r="L62" s="77"/>
      <c r="M62" s="77"/>
      <c r="N62" s="77"/>
      <c r="O62" s="77"/>
      <c r="P62" s="77"/>
    </row>
    <row r="63" spans="2:16">
      <c r="B63" s="77"/>
      <c r="C63" s="77"/>
      <c r="D63" s="77"/>
      <c r="E63" s="77"/>
      <c r="F63" s="77"/>
      <c r="G63" s="77"/>
      <c r="H63" s="77"/>
      <c r="I63" s="77"/>
      <c r="J63" s="77"/>
      <c r="K63" s="77"/>
      <c r="L63" s="77"/>
      <c r="M63" s="77"/>
      <c r="N63" s="77"/>
      <c r="O63" s="77"/>
      <c r="P63" s="77"/>
    </row>
    <row r="64" spans="2:16">
      <c r="B64" s="77"/>
      <c r="C64" s="77"/>
      <c r="D64" s="77"/>
      <c r="E64" s="77"/>
      <c r="F64" s="77"/>
      <c r="G64" s="77"/>
      <c r="H64" s="77"/>
      <c r="I64" s="77"/>
      <c r="J64" s="77"/>
      <c r="K64" s="77"/>
      <c r="L64" s="77"/>
      <c r="M64" s="77"/>
      <c r="N64" s="77"/>
      <c r="O64" s="77"/>
      <c r="P64" s="77"/>
    </row>
    <row r="65" spans="2:16">
      <c r="B65" s="77"/>
      <c r="C65" s="77"/>
      <c r="D65" s="77"/>
      <c r="E65" s="77"/>
      <c r="F65" s="77"/>
      <c r="G65" s="77"/>
      <c r="H65" s="77"/>
      <c r="I65" s="77"/>
      <c r="J65" s="77"/>
      <c r="K65" s="77"/>
      <c r="L65" s="77"/>
      <c r="M65" s="77"/>
      <c r="N65" s="77"/>
      <c r="O65" s="77"/>
      <c r="P65" s="77"/>
    </row>
    <row r="66" spans="2:16">
      <c r="B66" s="77"/>
      <c r="C66" s="77"/>
      <c r="D66" s="77"/>
      <c r="E66" s="77"/>
      <c r="F66" s="77"/>
      <c r="G66" s="77"/>
      <c r="H66" s="77"/>
      <c r="I66" s="77"/>
      <c r="J66" s="77"/>
      <c r="K66" s="77"/>
      <c r="L66" s="77"/>
      <c r="M66" s="77"/>
      <c r="N66" s="77"/>
      <c r="O66" s="77"/>
      <c r="P66" s="77"/>
    </row>
    <row r="67" spans="2:16">
      <c r="B67" s="77"/>
      <c r="C67" s="77"/>
      <c r="D67" s="77"/>
      <c r="E67" s="77"/>
      <c r="F67" s="77"/>
      <c r="G67" s="77"/>
      <c r="H67" s="77"/>
      <c r="I67" s="77"/>
      <c r="J67" s="77"/>
      <c r="K67" s="77"/>
      <c r="L67" s="77"/>
      <c r="M67" s="77"/>
      <c r="N67" s="77"/>
      <c r="O67" s="77"/>
      <c r="P67" s="77"/>
    </row>
    <row r="68" spans="2:16">
      <c r="B68" s="77"/>
      <c r="C68" s="77"/>
      <c r="D68" s="77"/>
      <c r="E68" s="77"/>
      <c r="F68" s="77"/>
      <c r="G68" s="77"/>
      <c r="H68" s="77"/>
      <c r="I68" s="77"/>
      <c r="J68" s="77"/>
      <c r="K68" s="77"/>
      <c r="L68" s="77"/>
      <c r="M68" s="77"/>
      <c r="N68" s="77"/>
      <c r="O68" s="77"/>
      <c r="P68" s="77"/>
    </row>
    <row r="69" spans="2:16">
      <c r="B69" s="77"/>
      <c r="C69" s="77"/>
      <c r="D69" s="77"/>
      <c r="E69" s="77"/>
      <c r="F69" s="77"/>
      <c r="G69" s="77"/>
      <c r="H69" s="77"/>
      <c r="I69" s="77"/>
      <c r="J69" s="77"/>
      <c r="K69" s="77"/>
      <c r="L69" s="77"/>
      <c r="M69" s="77"/>
      <c r="N69" s="77"/>
      <c r="O69" s="77"/>
      <c r="P69" s="77"/>
    </row>
    <row r="70" spans="2:16">
      <c r="B70" s="77"/>
      <c r="C70" s="77"/>
      <c r="D70" s="77"/>
      <c r="E70" s="77"/>
      <c r="F70" s="77"/>
      <c r="G70" s="77"/>
      <c r="H70" s="77"/>
      <c r="I70" s="77"/>
      <c r="J70" s="77"/>
      <c r="K70" s="77"/>
      <c r="L70" s="77"/>
      <c r="M70" s="77"/>
      <c r="N70" s="77"/>
      <c r="O70" s="77"/>
      <c r="P70" s="77"/>
    </row>
    <row r="71" spans="2:16">
      <c r="B71" s="77"/>
      <c r="C71" s="77"/>
      <c r="D71" s="77"/>
      <c r="E71" s="77"/>
      <c r="F71" s="77"/>
      <c r="G71" s="77"/>
      <c r="H71" s="77"/>
      <c r="I71" s="77"/>
      <c r="J71" s="77"/>
      <c r="K71" s="77"/>
      <c r="L71" s="77"/>
      <c r="M71" s="77"/>
      <c r="N71" s="77"/>
      <c r="O71" s="77"/>
      <c r="P71" s="77"/>
    </row>
    <row r="72" spans="2:16">
      <c r="B72" s="77"/>
      <c r="C72" s="77"/>
      <c r="D72" s="77"/>
      <c r="E72" s="77"/>
      <c r="F72" s="77"/>
      <c r="G72" s="77"/>
      <c r="H72" s="77"/>
      <c r="I72" s="77"/>
      <c r="J72" s="77"/>
      <c r="K72" s="77"/>
      <c r="L72" s="77"/>
      <c r="M72" s="77"/>
      <c r="N72" s="77"/>
      <c r="O72" s="77"/>
      <c r="P72" s="77"/>
    </row>
    <row r="73" spans="2:16">
      <c r="B73" s="77"/>
      <c r="C73" s="77"/>
      <c r="D73" s="77"/>
      <c r="E73" s="77"/>
      <c r="F73" s="77"/>
      <c r="G73" s="77"/>
      <c r="H73" s="77"/>
      <c r="I73" s="77"/>
      <c r="J73" s="77"/>
      <c r="K73" s="77"/>
      <c r="L73" s="77"/>
      <c r="M73" s="77"/>
      <c r="N73" s="77"/>
      <c r="O73" s="77"/>
      <c r="P73" s="77"/>
    </row>
    <row r="74" spans="2:16">
      <c r="B74" s="77"/>
      <c r="C74" s="77"/>
      <c r="D74" s="77"/>
      <c r="E74" s="77"/>
      <c r="F74" s="77"/>
      <c r="G74" s="77"/>
      <c r="H74" s="77"/>
      <c r="I74" s="77"/>
      <c r="J74" s="77"/>
      <c r="K74" s="77"/>
      <c r="L74" s="77"/>
      <c r="M74" s="77"/>
      <c r="N74" s="77"/>
      <c r="O74" s="77"/>
      <c r="P74" s="77"/>
    </row>
    <row r="75" spans="2:16">
      <c r="B75" s="77"/>
      <c r="C75" s="77"/>
      <c r="D75" s="77"/>
      <c r="E75" s="77"/>
      <c r="F75" s="77"/>
      <c r="G75" s="77"/>
      <c r="H75" s="77"/>
      <c r="I75" s="77"/>
      <c r="J75" s="77"/>
      <c r="K75" s="77"/>
      <c r="L75" s="77"/>
      <c r="M75" s="77"/>
      <c r="N75" s="77"/>
      <c r="O75" s="77"/>
      <c r="P75" s="77"/>
    </row>
    <row r="76" spans="2:16">
      <c r="B76" s="77"/>
      <c r="C76" s="77"/>
      <c r="D76" s="77"/>
      <c r="E76" s="77"/>
      <c r="F76" s="77"/>
      <c r="G76" s="77"/>
      <c r="H76" s="77"/>
      <c r="I76" s="77"/>
      <c r="J76" s="77"/>
      <c r="K76" s="77"/>
      <c r="L76" s="77"/>
      <c r="M76" s="77"/>
      <c r="N76" s="77"/>
      <c r="O76" s="77"/>
      <c r="P76" s="77"/>
    </row>
    <row r="77" spans="2:16">
      <c r="B77" s="77"/>
      <c r="C77" s="77"/>
      <c r="D77" s="77"/>
      <c r="E77" s="77"/>
      <c r="F77" s="77"/>
      <c r="G77" s="77"/>
      <c r="H77" s="77"/>
      <c r="I77" s="77"/>
      <c r="J77" s="77"/>
      <c r="K77" s="77"/>
      <c r="L77" s="77"/>
      <c r="M77" s="77"/>
      <c r="N77" s="77"/>
      <c r="O77" s="77"/>
      <c r="P77" s="77"/>
    </row>
    <row r="78" spans="2:16">
      <c r="B78" s="77"/>
      <c r="C78" s="77"/>
      <c r="D78" s="77"/>
      <c r="E78" s="77"/>
      <c r="F78" s="77"/>
      <c r="G78" s="77"/>
      <c r="H78" s="77"/>
      <c r="I78" s="77"/>
      <c r="J78" s="77"/>
      <c r="K78" s="77"/>
      <c r="L78" s="77"/>
      <c r="M78" s="77"/>
      <c r="N78" s="77"/>
      <c r="O78" s="77"/>
      <c r="P78" s="77"/>
    </row>
    <row r="79" spans="2:16">
      <c r="B79" s="77"/>
      <c r="C79" s="77"/>
      <c r="D79" s="77"/>
      <c r="E79" s="77"/>
      <c r="F79" s="77"/>
      <c r="G79" s="77"/>
      <c r="H79" s="77"/>
      <c r="I79" s="77"/>
      <c r="J79" s="77"/>
      <c r="K79" s="77"/>
      <c r="L79" s="77"/>
      <c r="M79" s="77"/>
      <c r="N79" s="77"/>
      <c r="O79" s="77"/>
      <c r="P79" s="77"/>
    </row>
    <row r="80" spans="2:16">
      <c r="B80" s="77"/>
      <c r="C80" s="77"/>
      <c r="D80" s="77"/>
      <c r="E80" s="77"/>
      <c r="F80" s="77"/>
      <c r="G80" s="77"/>
      <c r="H80" s="77"/>
      <c r="I80" s="77"/>
      <c r="J80" s="77"/>
      <c r="K80" s="77"/>
      <c r="L80" s="77"/>
      <c r="M80" s="77"/>
      <c r="N80" s="77"/>
      <c r="O80" s="77"/>
      <c r="P80" s="77"/>
    </row>
    <row r="81" spans="2:16">
      <c r="B81" s="77"/>
      <c r="C81" s="77"/>
      <c r="D81" s="77"/>
      <c r="E81" s="77"/>
      <c r="F81" s="77"/>
      <c r="G81" s="77"/>
      <c r="H81" s="77"/>
      <c r="I81" s="77"/>
      <c r="J81" s="77"/>
      <c r="K81" s="77"/>
      <c r="L81" s="77"/>
      <c r="M81" s="77"/>
      <c r="N81" s="77"/>
      <c r="O81" s="77"/>
      <c r="P81" s="77"/>
    </row>
    <row r="82" spans="2:16">
      <c r="B82" s="77"/>
      <c r="C82" s="77"/>
      <c r="D82" s="77"/>
      <c r="E82" s="77"/>
      <c r="F82" s="77"/>
      <c r="G82" s="77"/>
      <c r="H82" s="77"/>
      <c r="I82" s="77"/>
      <c r="J82" s="77"/>
      <c r="K82" s="77"/>
      <c r="L82" s="77"/>
      <c r="M82" s="77"/>
      <c r="N82" s="77"/>
      <c r="O82" s="77"/>
      <c r="P82" s="77"/>
    </row>
    <row r="83" spans="2:16">
      <c r="B83" s="77"/>
      <c r="C83" s="77"/>
      <c r="D83" s="77"/>
      <c r="E83" s="77"/>
      <c r="F83" s="77"/>
      <c r="G83" s="77"/>
      <c r="H83" s="77"/>
      <c r="I83" s="77"/>
      <c r="J83" s="77"/>
      <c r="K83" s="77"/>
      <c r="L83" s="77"/>
      <c r="M83" s="77"/>
      <c r="N83" s="77"/>
      <c r="O83" s="77"/>
      <c r="P83" s="77"/>
    </row>
    <row r="84" spans="2:16">
      <c r="B84" s="77"/>
      <c r="C84" s="77"/>
      <c r="D84" s="77"/>
      <c r="E84" s="77"/>
      <c r="F84" s="77"/>
      <c r="G84" s="77"/>
      <c r="H84" s="77"/>
      <c r="I84" s="77"/>
      <c r="J84" s="77"/>
      <c r="K84" s="77"/>
      <c r="L84" s="77"/>
      <c r="M84" s="77"/>
      <c r="N84" s="77"/>
      <c r="O84" s="77"/>
      <c r="P84" s="77"/>
    </row>
    <row r="85" spans="2:16">
      <c r="B85" s="77"/>
      <c r="C85" s="77"/>
      <c r="D85" s="77"/>
      <c r="E85" s="77"/>
      <c r="F85" s="77"/>
      <c r="G85" s="77"/>
      <c r="H85" s="77"/>
      <c r="I85" s="77"/>
      <c r="J85" s="77"/>
      <c r="K85" s="77"/>
      <c r="L85" s="77"/>
      <c r="M85" s="77"/>
      <c r="N85" s="77"/>
      <c r="O85" s="77"/>
      <c r="P85" s="77"/>
    </row>
    <row r="86" spans="2:16">
      <c r="B86" s="77"/>
      <c r="C86" s="77"/>
      <c r="D86" s="77"/>
      <c r="E86" s="77"/>
      <c r="F86" s="77"/>
      <c r="G86" s="77"/>
      <c r="H86" s="77"/>
      <c r="I86" s="77"/>
      <c r="J86" s="77"/>
      <c r="K86" s="77"/>
      <c r="L86" s="77"/>
      <c r="M86" s="77"/>
      <c r="N86" s="77"/>
      <c r="O86" s="77"/>
      <c r="P86" s="77"/>
    </row>
    <row r="87" spans="2:16">
      <c r="B87" s="77"/>
      <c r="C87" s="77"/>
      <c r="D87" s="77"/>
      <c r="E87" s="77"/>
      <c r="F87" s="77"/>
      <c r="G87" s="77"/>
      <c r="H87" s="77"/>
      <c r="I87" s="77"/>
      <c r="J87" s="77"/>
      <c r="K87" s="77"/>
      <c r="L87" s="77"/>
      <c r="M87" s="77"/>
      <c r="N87" s="77"/>
      <c r="O87" s="77"/>
      <c r="P87" s="77"/>
    </row>
    <row r="88" spans="2:16">
      <c r="B88" s="77"/>
      <c r="C88" s="77"/>
      <c r="D88" s="77"/>
      <c r="E88" s="77"/>
      <c r="F88" s="77"/>
      <c r="G88" s="77"/>
      <c r="H88" s="77"/>
      <c r="I88" s="77"/>
      <c r="J88" s="77"/>
      <c r="K88" s="77"/>
      <c r="L88" s="77"/>
      <c r="M88" s="77"/>
      <c r="N88" s="77"/>
      <c r="O88" s="77"/>
      <c r="P88" s="77"/>
    </row>
    <row r="89" spans="2:16">
      <c r="B89" s="77"/>
      <c r="C89" s="77"/>
      <c r="D89" s="77"/>
      <c r="E89" s="77"/>
      <c r="F89" s="77"/>
      <c r="G89" s="77"/>
      <c r="H89" s="77"/>
      <c r="I89" s="77"/>
      <c r="J89" s="77"/>
      <c r="K89" s="77"/>
      <c r="L89" s="77"/>
      <c r="M89" s="77"/>
      <c r="N89" s="77"/>
      <c r="O89" s="77"/>
      <c r="P89" s="77"/>
    </row>
    <row r="90" spans="2:16">
      <c r="B90" s="77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</row>
    <row r="91" spans="2:16">
      <c r="B91" s="77"/>
      <c r="C91" s="77"/>
      <c r="D91" s="77"/>
      <c r="E91" s="77"/>
      <c r="F91" s="77"/>
      <c r="G91" s="77"/>
      <c r="H91" s="77"/>
      <c r="I91" s="77"/>
      <c r="J91" s="77"/>
      <c r="K91" s="77"/>
      <c r="L91" s="77"/>
      <c r="M91" s="77"/>
      <c r="N91" s="77"/>
      <c r="O91" s="77"/>
      <c r="P91" s="77"/>
    </row>
    <row r="92" spans="2:16">
      <c r="B92" s="77"/>
      <c r="C92" s="77"/>
      <c r="D92" s="77"/>
      <c r="E92" s="77"/>
      <c r="F92" s="77"/>
      <c r="G92" s="77"/>
      <c r="H92" s="77"/>
      <c r="I92" s="77"/>
      <c r="J92" s="77"/>
      <c r="K92" s="77"/>
      <c r="L92" s="77"/>
      <c r="M92" s="77"/>
      <c r="N92" s="77"/>
      <c r="O92" s="77"/>
      <c r="P92" s="77"/>
    </row>
    <row r="93" spans="2:16">
      <c r="B93" s="77"/>
      <c r="C93" s="77"/>
      <c r="D93" s="77"/>
      <c r="E93" s="77"/>
      <c r="F93" s="77"/>
      <c r="G93" s="77"/>
      <c r="H93" s="77"/>
      <c r="I93" s="77"/>
      <c r="J93" s="77"/>
      <c r="K93" s="77"/>
      <c r="L93" s="77"/>
      <c r="M93" s="77"/>
      <c r="N93" s="77"/>
      <c r="O93" s="77"/>
      <c r="P93" s="77"/>
    </row>
    <row r="94" spans="2:16">
      <c r="B94" s="77"/>
      <c r="C94" s="77"/>
      <c r="D94" s="77"/>
      <c r="E94" s="77"/>
      <c r="F94" s="77"/>
      <c r="G94" s="77"/>
      <c r="H94" s="77"/>
      <c r="I94" s="77"/>
      <c r="J94" s="77"/>
      <c r="K94" s="77"/>
      <c r="L94" s="77"/>
      <c r="M94" s="77"/>
      <c r="N94" s="77"/>
      <c r="O94" s="77"/>
      <c r="P94" s="77"/>
    </row>
    <row r="95" spans="2:16">
      <c r="B95" s="77"/>
      <c r="C95" s="77"/>
      <c r="D95" s="77"/>
      <c r="E95" s="77"/>
      <c r="F95" s="77"/>
      <c r="G95" s="77"/>
      <c r="H95" s="77"/>
      <c r="I95" s="77"/>
      <c r="J95" s="77"/>
      <c r="K95" s="77"/>
      <c r="L95" s="77"/>
      <c r="M95" s="77"/>
      <c r="N95" s="77"/>
      <c r="O95" s="77"/>
      <c r="P95" s="77"/>
    </row>
    <row r="96" spans="2:16">
      <c r="B96" s="77"/>
      <c r="C96" s="77"/>
      <c r="D96" s="77"/>
      <c r="E96" s="77"/>
      <c r="F96" s="77"/>
      <c r="G96" s="77"/>
      <c r="H96" s="77"/>
      <c r="I96" s="77"/>
      <c r="J96" s="77"/>
      <c r="K96" s="77"/>
      <c r="L96" s="77"/>
      <c r="M96" s="77"/>
      <c r="N96" s="77"/>
      <c r="O96" s="77"/>
      <c r="P96" s="77"/>
    </row>
    <row r="97" spans="2:16">
      <c r="B97" s="77"/>
      <c r="C97" s="77"/>
      <c r="D97" s="77"/>
      <c r="E97" s="77"/>
      <c r="F97" s="77"/>
      <c r="G97" s="77"/>
      <c r="H97" s="77"/>
      <c r="I97" s="77"/>
      <c r="J97" s="77"/>
      <c r="K97" s="77"/>
      <c r="L97" s="77"/>
      <c r="M97" s="77"/>
      <c r="N97" s="77"/>
      <c r="O97" s="77"/>
      <c r="P97" s="77"/>
    </row>
    <row r="98" spans="2:16">
      <c r="B98" s="77"/>
      <c r="C98" s="77"/>
      <c r="D98" s="77"/>
      <c r="E98" s="77"/>
      <c r="F98" s="77"/>
      <c r="G98" s="77"/>
      <c r="H98" s="77"/>
      <c r="I98" s="77"/>
      <c r="J98" s="77"/>
      <c r="K98" s="77"/>
      <c r="L98" s="77"/>
      <c r="M98" s="77"/>
      <c r="N98" s="77"/>
      <c r="O98" s="77"/>
      <c r="P98" s="77"/>
    </row>
    <row r="99" spans="2:16">
      <c r="B99" s="77"/>
      <c r="C99" s="77"/>
      <c r="D99" s="77"/>
      <c r="E99" s="77"/>
      <c r="F99" s="77"/>
      <c r="G99" s="77"/>
      <c r="H99" s="77"/>
      <c r="I99" s="77"/>
      <c r="J99" s="77"/>
      <c r="K99" s="77"/>
      <c r="L99" s="77"/>
      <c r="M99" s="77"/>
      <c r="N99" s="77"/>
      <c r="O99" s="77"/>
      <c r="P99" s="77"/>
    </row>
    <row r="100" spans="2:16">
      <c r="B100" s="77"/>
      <c r="C100" s="77"/>
      <c r="D100" s="77"/>
      <c r="E100" s="77"/>
      <c r="F100" s="77"/>
      <c r="G100" s="77"/>
      <c r="H100" s="77"/>
      <c r="I100" s="77"/>
      <c r="J100" s="77"/>
      <c r="K100" s="77"/>
      <c r="L100" s="77"/>
      <c r="M100" s="77"/>
      <c r="N100" s="77"/>
      <c r="O100" s="77"/>
      <c r="P100" s="77"/>
    </row>
    <row r="101" spans="2:16">
      <c r="B101" s="77"/>
      <c r="C101" s="77"/>
      <c r="D101" s="77"/>
      <c r="E101" s="77"/>
      <c r="F101" s="77"/>
      <c r="G101" s="77"/>
      <c r="H101" s="77"/>
      <c r="I101" s="77"/>
      <c r="J101" s="77"/>
      <c r="K101" s="77"/>
      <c r="L101" s="77"/>
      <c r="M101" s="77"/>
      <c r="N101" s="77"/>
      <c r="O101" s="77"/>
      <c r="P101" s="77"/>
    </row>
    <row r="102" spans="2:16">
      <c r="B102" s="77"/>
      <c r="C102" s="77"/>
      <c r="D102" s="77"/>
      <c r="E102" s="77"/>
      <c r="F102" s="77"/>
      <c r="G102" s="77"/>
      <c r="H102" s="77"/>
      <c r="I102" s="77"/>
      <c r="J102" s="77"/>
      <c r="K102" s="77"/>
      <c r="L102" s="77"/>
      <c r="M102" s="77"/>
      <c r="N102" s="77"/>
      <c r="O102" s="77"/>
      <c r="P102" s="77"/>
    </row>
    <row r="103" spans="2:16">
      <c r="B103" s="77"/>
      <c r="C103" s="77"/>
      <c r="D103" s="77"/>
      <c r="E103" s="77"/>
      <c r="F103" s="77"/>
      <c r="G103" s="77"/>
      <c r="H103" s="77"/>
      <c r="I103" s="77"/>
      <c r="J103" s="77"/>
      <c r="K103" s="77"/>
      <c r="L103" s="77"/>
      <c r="M103" s="77"/>
      <c r="N103" s="77"/>
      <c r="O103" s="77"/>
      <c r="P103" s="77"/>
    </row>
    <row r="104" spans="2:16">
      <c r="B104" s="77"/>
      <c r="C104" s="77"/>
      <c r="D104" s="77"/>
      <c r="E104" s="77"/>
      <c r="F104" s="77"/>
      <c r="G104" s="77"/>
      <c r="H104" s="77"/>
      <c r="I104" s="77"/>
      <c r="J104" s="77"/>
      <c r="K104" s="77"/>
      <c r="L104" s="77"/>
      <c r="M104" s="77"/>
      <c r="N104" s="77"/>
      <c r="O104" s="77"/>
      <c r="P104" s="77"/>
    </row>
    <row r="105" spans="2:16">
      <c r="B105" s="77"/>
      <c r="C105" s="77"/>
      <c r="D105" s="77"/>
      <c r="E105" s="77"/>
      <c r="F105" s="77"/>
      <c r="G105" s="77"/>
      <c r="H105" s="77"/>
      <c r="I105" s="77"/>
      <c r="J105" s="77"/>
      <c r="K105" s="77"/>
      <c r="L105" s="77"/>
      <c r="M105" s="77"/>
      <c r="N105" s="77"/>
      <c r="O105" s="77"/>
      <c r="P105" s="77"/>
    </row>
    <row r="106" spans="2:16">
      <c r="B106" s="77"/>
      <c r="C106" s="77"/>
      <c r="D106" s="77"/>
      <c r="E106" s="77"/>
      <c r="F106" s="77"/>
      <c r="G106" s="77"/>
      <c r="H106" s="77"/>
      <c r="I106" s="77"/>
      <c r="J106" s="77"/>
      <c r="K106" s="77"/>
      <c r="L106" s="77"/>
      <c r="M106" s="77"/>
      <c r="N106" s="77"/>
      <c r="O106" s="77"/>
      <c r="P106" s="77"/>
    </row>
    <row r="107" spans="2:16">
      <c r="B107" s="77"/>
      <c r="C107" s="77"/>
      <c r="D107" s="77"/>
      <c r="E107" s="77"/>
      <c r="F107" s="77"/>
      <c r="G107" s="77"/>
      <c r="H107" s="77"/>
      <c r="I107" s="77"/>
      <c r="J107" s="77"/>
      <c r="K107" s="77"/>
      <c r="L107" s="77"/>
      <c r="M107" s="77"/>
      <c r="N107" s="77"/>
      <c r="O107" s="77"/>
      <c r="P107" s="77"/>
    </row>
    <row r="108" spans="2:16">
      <c r="B108" s="77"/>
      <c r="C108" s="77"/>
      <c r="D108" s="77"/>
      <c r="E108" s="77"/>
      <c r="F108" s="77"/>
      <c r="G108" s="77"/>
      <c r="H108" s="77"/>
      <c r="I108" s="77"/>
      <c r="J108" s="77"/>
      <c r="K108" s="77"/>
      <c r="L108" s="77"/>
      <c r="M108" s="77"/>
      <c r="N108" s="77"/>
      <c r="O108" s="77"/>
      <c r="P108" s="77"/>
    </row>
    <row r="109" spans="2:16">
      <c r="B109" s="77"/>
      <c r="C109" s="77"/>
      <c r="D109" s="77"/>
      <c r="E109" s="77"/>
      <c r="F109" s="77"/>
      <c r="G109" s="77"/>
      <c r="H109" s="77"/>
      <c r="I109" s="77"/>
      <c r="J109" s="77"/>
      <c r="K109" s="77"/>
      <c r="L109" s="77"/>
      <c r="M109" s="77"/>
      <c r="N109" s="77"/>
      <c r="O109" s="77"/>
      <c r="P109" s="77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3"/>
      <c r="D397" s="1"/>
    </row>
    <row r="398" spans="2:4">
      <c r="B398" s="43"/>
      <c r="D398" s="1"/>
    </row>
    <row r="399" spans="2:4">
      <c r="B399" s="3"/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</sheetData>
  <sheetProtection sheet="1" objects="1" scenarios="1"/>
  <mergeCells count="1">
    <mergeCell ref="B6:P6"/>
  </mergeCells>
  <dataValidations count="1">
    <dataValidation allowBlank="1" showInputMessage="1" showErrorMessage="1" sqref="B31:P1048576 C24:P30 A1:A1048576 C5:C23 D1:P23 AH31:XFD33 Q1:XFD30 Q34:XFD1048576 Q31:AF33 B1:B10 B13:B23"/>
  </dataValidations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B1:W409"/>
  <sheetViews>
    <sheetView rightToLeft="1" workbookViewId="0">
      <selection activeCell="H20" sqref="H20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8554687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7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6" t="s">
        <v>182</v>
      </c>
      <c r="C1" s="76" t="s" vm="1">
        <v>250</v>
      </c>
    </row>
    <row r="2" spans="2:18">
      <c r="B2" s="56" t="s">
        <v>181</v>
      </c>
      <c r="C2" s="76" t="s">
        <v>251</v>
      </c>
    </row>
    <row r="3" spans="2:18">
      <c r="B3" s="56" t="s">
        <v>183</v>
      </c>
      <c r="C3" s="76" t="s">
        <v>252</v>
      </c>
    </row>
    <row r="4" spans="2:18">
      <c r="B4" s="56" t="s">
        <v>184</v>
      </c>
      <c r="C4" s="76">
        <v>8602</v>
      </c>
    </row>
    <row r="6" spans="2:18" ht="26.25" customHeight="1">
      <c r="B6" s="184" t="s">
        <v>225</v>
      </c>
      <c r="C6" s="185"/>
      <c r="D6" s="185"/>
      <c r="E6" s="185"/>
      <c r="F6" s="185"/>
      <c r="G6" s="185"/>
      <c r="H6" s="185"/>
      <c r="I6" s="185"/>
      <c r="J6" s="185"/>
      <c r="K6" s="185"/>
      <c r="L6" s="185"/>
      <c r="M6" s="185"/>
      <c r="N6" s="185"/>
      <c r="O6" s="185"/>
      <c r="P6" s="186"/>
    </row>
    <row r="7" spans="2:18" s="3" customFormat="1" ht="78.75">
      <c r="B7" s="22" t="s">
        <v>119</v>
      </c>
      <c r="C7" s="30" t="s">
        <v>46</v>
      </c>
      <c r="D7" s="30" t="s">
        <v>64</v>
      </c>
      <c r="E7" s="30" t="s">
        <v>15</v>
      </c>
      <c r="F7" s="30" t="s">
        <v>65</v>
      </c>
      <c r="G7" s="30" t="s">
        <v>105</v>
      </c>
      <c r="H7" s="30" t="s">
        <v>18</v>
      </c>
      <c r="I7" s="30" t="s">
        <v>104</v>
      </c>
      <c r="J7" s="30" t="s">
        <v>17</v>
      </c>
      <c r="K7" s="30" t="s">
        <v>220</v>
      </c>
      <c r="L7" s="30" t="s">
        <v>236</v>
      </c>
      <c r="M7" s="30" t="s">
        <v>221</v>
      </c>
      <c r="N7" s="30" t="s">
        <v>59</v>
      </c>
      <c r="O7" s="30" t="s">
        <v>185</v>
      </c>
      <c r="P7" s="31" t="s">
        <v>187</v>
      </c>
      <c r="R7" s="1"/>
    </row>
    <row r="8" spans="2:18" s="3" customFormat="1" ht="17.25" customHeight="1">
      <c r="B8" s="15"/>
      <c r="C8" s="32"/>
      <c r="D8" s="32"/>
      <c r="E8" s="32"/>
      <c r="F8" s="32"/>
      <c r="G8" s="32" t="s">
        <v>22</v>
      </c>
      <c r="H8" s="32" t="s">
        <v>21</v>
      </c>
      <c r="I8" s="32"/>
      <c r="J8" s="32" t="s">
        <v>20</v>
      </c>
      <c r="K8" s="32" t="s">
        <v>20</v>
      </c>
      <c r="L8" s="32" t="s">
        <v>245</v>
      </c>
      <c r="M8" s="32" t="s">
        <v>239</v>
      </c>
      <c r="N8" s="32" t="s">
        <v>20</v>
      </c>
      <c r="O8" s="32" t="s">
        <v>20</v>
      </c>
      <c r="P8" s="33" t="s">
        <v>20</v>
      </c>
    </row>
    <row r="9" spans="2:18" s="4" customFormat="1" ht="18" customHeight="1">
      <c r="B9" s="18"/>
      <c r="C9" s="19" t="s">
        <v>1</v>
      </c>
      <c r="D9" s="19" t="s">
        <v>2</v>
      </c>
      <c r="E9" s="19" t="s">
        <v>3</v>
      </c>
      <c r="F9" s="19" t="s">
        <v>4</v>
      </c>
      <c r="G9" s="19" t="s">
        <v>5</v>
      </c>
      <c r="H9" s="19" t="s">
        <v>6</v>
      </c>
      <c r="I9" s="19" t="s">
        <v>7</v>
      </c>
      <c r="J9" s="19" t="s">
        <v>8</v>
      </c>
      <c r="K9" s="19" t="s">
        <v>9</v>
      </c>
      <c r="L9" s="19" t="s">
        <v>10</v>
      </c>
      <c r="M9" s="19" t="s">
        <v>11</v>
      </c>
      <c r="N9" s="19" t="s">
        <v>12</v>
      </c>
      <c r="O9" s="19" t="s">
        <v>13</v>
      </c>
      <c r="P9" s="20" t="s">
        <v>14</v>
      </c>
      <c r="Q9" s="5"/>
    </row>
    <row r="10" spans="2:18" s="4" customFormat="1" ht="18" customHeight="1">
      <c r="B10" s="77"/>
      <c r="C10" s="77"/>
      <c r="D10" s="77"/>
      <c r="E10" s="77"/>
      <c r="F10" s="77"/>
      <c r="G10" s="77"/>
      <c r="H10" s="77"/>
      <c r="I10" s="77"/>
      <c r="J10" s="77"/>
      <c r="K10" s="77"/>
      <c r="L10" s="77"/>
      <c r="M10" s="77"/>
      <c r="N10" s="77"/>
      <c r="O10" s="77"/>
      <c r="P10" s="77"/>
      <c r="Q10" s="5"/>
    </row>
    <row r="11" spans="2:18" ht="20.25" customHeight="1">
      <c r="B11" s="91" t="s">
        <v>249</v>
      </c>
      <c r="C11" s="77"/>
      <c r="D11" s="77"/>
      <c r="E11" s="77"/>
      <c r="F11" s="77"/>
      <c r="G11" s="77"/>
      <c r="H11" s="77"/>
      <c r="I11" s="77"/>
      <c r="J11" s="77"/>
      <c r="K11" s="77"/>
      <c r="L11" s="77"/>
      <c r="M11" s="77"/>
      <c r="N11" s="77"/>
      <c r="O11" s="77"/>
      <c r="P11" s="77"/>
    </row>
    <row r="12" spans="2:18">
      <c r="B12" s="91" t="s">
        <v>115</v>
      </c>
      <c r="C12" s="77"/>
      <c r="D12" s="77"/>
      <c r="E12" s="77"/>
      <c r="F12" s="77"/>
      <c r="G12" s="77"/>
      <c r="H12" s="77"/>
      <c r="I12" s="77"/>
      <c r="J12" s="77"/>
      <c r="K12" s="77"/>
      <c r="L12" s="77"/>
      <c r="M12" s="77"/>
      <c r="N12" s="77"/>
      <c r="O12" s="77"/>
      <c r="P12" s="77"/>
    </row>
    <row r="13" spans="2:18">
      <c r="B13" s="91" t="s">
        <v>234</v>
      </c>
      <c r="C13" s="77"/>
      <c r="D13" s="77"/>
      <c r="E13" s="77"/>
      <c r="F13" s="77"/>
      <c r="G13" s="77"/>
      <c r="H13" s="77"/>
      <c r="I13" s="77"/>
      <c r="J13" s="77"/>
      <c r="K13" s="77"/>
      <c r="L13" s="77"/>
      <c r="M13" s="77"/>
      <c r="N13" s="77"/>
      <c r="O13" s="77"/>
      <c r="P13" s="77"/>
    </row>
    <row r="14" spans="2:18">
      <c r="B14" s="91" t="s">
        <v>244</v>
      </c>
      <c r="C14" s="77"/>
      <c r="D14" s="77"/>
      <c r="E14" s="77"/>
      <c r="F14" s="77"/>
      <c r="G14" s="77"/>
      <c r="H14" s="77"/>
      <c r="I14" s="77"/>
      <c r="J14" s="77"/>
      <c r="K14" s="77"/>
      <c r="L14" s="77"/>
      <c r="M14" s="77"/>
      <c r="N14" s="77"/>
      <c r="O14" s="77"/>
      <c r="P14" s="77"/>
    </row>
    <row r="15" spans="2:18">
      <c r="B15" s="77"/>
      <c r="C15" s="77"/>
      <c r="D15" s="77"/>
      <c r="E15" s="77"/>
      <c r="F15" s="77"/>
      <c r="G15" s="77"/>
      <c r="H15" s="77"/>
      <c r="I15" s="77"/>
      <c r="J15" s="77"/>
      <c r="K15" s="77"/>
      <c r="L15" s="77"/>
      <c r="M15" s="77"/>
      <c r="N15" s="77"/>
      <c r="O15" s="77"/>
      <c r="P15" s="77"/>
    </row>
    <row r="16" spans="2:18">
      <c r="B16" s="77"/>
      <c r="C16" s="77"/>
      <c r="D16" s="77"/>
      <c r="E16" s="77"/>
      <c r="F16" s="77"/>
      <c r="G16" s="77"/>
      <c r="H16" s="77"/>
      <c r="I16" s="77"/>
      <c r="J16" s="77"/>
      <c r="K16" s="77"/>
      <c r="L16" s="77"/>
      <c r="M16" s="77"/>
      <c r="N16" s="77"/>
      <c r="O16" s="77"/>
      <c r="P16" s="77"/>
    </row>
    <row r="17" spans="2:23">
      <c r="B17" s="77"/>
      <c r="C17" s="77"/>
      <c r="D17" s="77"/>
      <c r="E17" s="77"/>
      <c r="F17" s="77"/>
      <c r="G17" s="77"/>
      <c r="H17" s="77"/>
      <c r="I17" s="77"/>
      <c r="J17" s="77"/>
      <c r="K17" s="77"/>
      <c r="L17" s="77"/>
      <c r="M17" s="77"/>
      <c r="N17" s="77"/>
      <c r="O17" s="77"/>
      <c r="P17" s="77"/>
    </row>
    <row r="18" spans="2:23">
      <c r="B18" s="77"/>
      <c r="C18" s="77"/>
      <c r="D18" s="77"/>
      <c r="E18" s="77"/>
      <c r="F18" s="77"/>
      <c r="G18" s="77"/>
      <c r="H18" s="77"/>
      <c r="I18" s="77"/>
      <c r="J18" s="77"/>
      <c r="K18" s="77"/>
      <c r="L18" s="77"/>
      <c r="M18" s="77"/>
      <c r="N18" s="77"/>
      <c r="O18" s="77"/>
      <c r="P18" s="77"/>
    </row>
    <row r="19" spans="2:23">
      <c r="B19" s="77"/>
      <c r="C19" s="77"/>
      <c r="D19" s="77"/>
      <c r="E19" s="77"/>
      <c r="F19" s="77"/>
      <c r="G19" s="77"/>
      <c r="H19" s="77"/>
      <c r="I19" s="77"/>
      <c r="J19" s="77"/>
      <c r="K19" s="77"/>
      <c r="L19" s="77"/>
      <c r="M19" s="77"/>
      <c r="N19" s="77"/>
      <c r="O19" s="77"/>
      <c r="P19" s="77"/>
    </row>
    <row r="20" spans="2:23">
      <c r="B20" s="77"/>
      <c r="C20" s="77"/>
      <c r="D20" s="77"/>
      <c r="E20" s="77"/>
      <c r="F20" s="77"/>
      <c r="G20" s="77"/>
      <c r="H20" s="77"/>
      <c r="I20" s="77"/>
      <c r="J20" s="77"/>
      <c r="K20" s="77"/>
      <c r="L20" s="77"/>
      <c r="M20" s="77"/>
      <c r="N20" s="77"/>
      <c r="O20" s="77"/>
      <c r="P20" s="77"/>
    </row>
    <row r="21" spans="2:23">
      <c r="B21" s="77"/>
      <c r="C21" s="77"/>
      <c r="D21" s="77"/>
      <c r="E21" s="77"/>
      <c r="F21" s="77"/>
      <c r="G21" s="77"/>
      <c r="H21" s="77"/>
      <c r="I21" s="77"/>
      <c r="J21" s="77"/>
      <c r="K21" s="77"/>
      <c r="L21" s="77"/>
      <c r="M21" s="77"/>
      <c r="N21" s="77"/>
      <c r="O21" s="77"/>
      <c r="P21" s="77"/>
    </row>
    <row r="22" spans="2:23">
      <c r="B22" s="77"/>
      <c r="C22" s="77"/>
      <c r="D22" s="77"/>
      <c r="E22" s="77"/>
      <c r="F22" s="77"/>
      <c r="G22" s="77"/>
      <c r="H22" s="77"/>
      <c r="I22" s="77"/>
      <c r="J22" s="77"/>
      <c r="K22" s="77"/>
      <c r="L22" s="77"/>
      <c r="M22" s="77"/>
      <c r="N22" s="77"/>
      <c r="O22" s="77"/>
      <c r="P22" s="77"/>
    </row>
    <row r="23" spans="2:23">
      <c r="B23" s="77"/>
      <c r="C23" s="77"/>
      <c r="D23" s="77"/>
      <c r="E23" s="77"/>
      <c r="F23" s="77"/>
      <c r="G23" s="77"/>
      <c r="H23" s="77"/>
      <c r="I23" s="77"/>
      <c r="J23" s="77"/>
      <c r="K23" s="77"/>
      <c r="L23" s="77"/>
      <c r="M23" s="77"/>
      <c r="N23" s="77"/>
      <c r="O23" s="77"/>
      <c r="P23" s="77"/>
    </row>
    <row r="24" spans="2:23">
      <c r="B24" s="77"/>
      <c r="C24" s="77"/>
      <c r="D24" s="77"/>
      <c r="E24" s="77"/>
      <c r="F24" s="77"/>
      <c r="G24" s="77"/>
      <c r="H24" s="77"/>
      <c r="I24" s="77"/>
      <c r="J24" s="77"/>
      <c r="K24" s="77"/>
      <c r="L24" s="77"/>
      <c r="M24" s="77"/>
      <c r="N24" s="77"/>
      <c r="O24" s="77"/>
      <c r="P24" s="77"/>
    </row>
    <row r="25" spans="2:23">
      <c r="B25" s="77"/>
      <c r="C25" s="77"/>
      <c r="D25" s="77"/>
      <c r="E25" s="77"/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7"/>
    </row>
    <row r="26" spans="2:23">
      <c r="B26" s="77"/>
      <c r="C26" s="77"/>
      <c r="D26" s="77"/>
      <c r="E26" s="77"/>
      <c r="F26" s="77"/>
      <c r="G26" s="77"/>
      <c r="H26" s="77"/>
      <c r="I26" s="77"/>
      <c r="J26" s="77"/>
      <c r="K26" s="77"/>
      <c r="L26" s="77"/>
      <c r="M26" s="77"/>
      <c r="N26" s="77"/>
      <c r="O26" s="77"/>
      <c r="P26" s="77"/>
    </row>
    <row r="27" spans="2:23">
      <c r="B27" s="77"/>
      <c r="C27" s="77"/>
      <c r="D27" s="77"/>
      <c r="E27" s="77"/>
      <c r="F27" s="77"/>
      <c r="G27" s="77"/>
      <c r="H27" s="77"/>
      <c r="I27" s="77"/>
      <c r="J27" s="77"/>
      <c r="K27" s="77"/>
      <c r="L27" s="77"/>
      <c r="M27" s="77"/>
      <c r="N27" s="77"/>
      <c r="O27" s="77"/>
      <c r="P27" s="77"/>
    </row>
    <row r="28" spans="2:23">
      <c r="B28" s="77"/>
      <c r="C28" s="77"/>
      <c r="D28" s="77"/>
      <c r="E28" s="77"/>
      <c r="F28" s="77"/>
      <c r="G28" s="77"/>
      <c r="H28" s="77"/>
      <c r="I28" s="77"/>
      <c r="J28" s="77"/>
      <c r="K28" s="77"/>
      <c r="L28" s="77"/>
      <c r="M28" s="77"/>
      <c r="N28" s="77"/>
      <c r="O28" s="77"/>
      <c r="P28" s="77"/>
    </row>
    <row r="29" spans="2:23">
      <c r="B29" s="77"/>
      <c r="C29" s="77"/>
      <c r="D29" s="77"/>
      <c r="E29" s="77"/>
      <c r="F29" s="77"/>
      <c r="G29" s="77"/>
      <c r="H29" s="77"/>
      <c r="I29" s="77"/>
      <c r="J29" s="77"/>
      <c r="K29" s="77"/>
      <c r="L29" s="77"/>
      <c r="M29" s="77"/>
      <c r="N29" s="77"/>
      <c r="O29" s="77"/>
      <c r="P29" s="77"/>
    </row>
    <row r="30" spans="2:23">
      <c r="B30" s="77"/>
      <c r="C30" s="77"/>
      <c r="D30" s="77"/>
      <c r="E30" s="77"/>
      <c r="F30" s="77"/>
      <c r="G30" s="77"/>
      <c r="H30" s="77"/>
      <c r="I30" s="77"/>
      <c r="J30" s="77"/>
      <c r="K30" s="77"/>
      <c r="L30" s="77"/>
      <c r="M30" s="77"/>
      <c r="N30" s="77"/>
      <c r="O30" s="77"/>
      <c r="P30" s="77"/>
    </row>
    <row r="31" spans="2:23">
      <c r="B31" s="77"/>
      <c r="C31" s="77"/>
      <c r="D31" s="77"/>
      <c r="E31" s="77"/>
      <c r="F31" s="77"/>
      <c r="G31" s="77"/>
      <c r="H31" s="77"/>
      <c r="I31" s="77"/>
      <c r="J31" s="77"/>
      <c r="K31" s="77"/>
      <c r="L31" s="77"/>
      <c r="M31" s="77"/>
      <c r="N31" s="77"/>
      <c r="O31" s="77"/>
      <c r="P31" s="77"/>
      <c r="Q31" s="2"/>
      <c r="R31" s="2"/>
      <c r="S31" s="2"/>
      <c r="T31" s="2"/>
      <c r="U31" s="2"/>
      <c r="V31" s="2"/>
      <c r="W31" s="2"/>
    </row>
    <row r="32" spans="2:23">
      <c r="B32" s="77"/>
      <c r="C32" s="77"/>
      <c r="D32" s="77"/>
      <c r="E32" s="77"/>
      <c r="F32" s="77"/>
      <c r="G32" s="77"/>
      <c r="H32" s="77"/>
      <c r="I32" s="77"/>
      <c r="J32" s="77"/>
      <c r="K32" s="77"/>
      <c r="L32" s="77"/>
      <c r="M32" s="77"/>
      <c r="N32" s="77"/>
      <c r="O32" s="77"/>
      <c r="P32" s="77"/>
      <c r="Q32" s="2"/>
      <c r="R32" s="2"/>
      <c r="S32" s="2"/>
      <c r="T32" s="2"/>
      <c r="U32" s="2"/>
      <c r="V32" s="2"/>
      <c r="W32" s="2"/>
    </row>
    <row r="33" spans="2:23">
      <c r="B33" s="77"/>
      <c r="C33" s="77"/>
      <c r="D33" s="77"/>
      <c r="E33" s="77"/>
      <c r="F33" s="77"/>
      <c r="G33" s="77"/>
      <c r="H33" s="77"/>
      <c r="I33" s="77"/>
      <c r="J33" s="77"/>
      <c r="K33" s="77"/>
      <c r="L33" s="77"/>
      <c r="M33" s="77"/>
      <c r="N33" s="77"/>
      <c r="O33" s="77"/>
      <c r="P33" s="77"/>
      <c r="Q33" s="2"/>
      <c r="R33" s="2"/>
      <c r="S33" s="2"/>
      <c r="T33" s="2"/>
      <c r="U33" s="2"/>
      <c r="V33" s="2"/>
      <c r="W33" s="2"/>
    </row>
    <row r="34" spans="2:23">
      <c r="B34" s="77"/>
      <c r="C34" s="77"/>
      <c r="D34" s="77"/>
      <c r="E34" s="77"/>
      <c r="F34" s="77"/>
      <c r="G34" s="77"/>
      <c r="H34" s="77"/>
      <c r="I34" s="77"/>
      <c r="J34" s="77"/>
      <c r="K34" s="77"/>
      <c r="L34" s="77"/>
      <c r="M34" s="77"/>
      <c r="N34" s="77"/>
      <c r="O34" s="77"/>
      <c r="P34" s="77"/>
      <c r="Q34" s="2"/>
      <c r="R34" s="2"/>
      <c r="S34" s="2"/>
      <c r="T34" s="2"/>
      <c r="U34" s="2"/>
      <c r="V34" s="2"/>
      <c r="W34" s="2"/>
    </row>
    <row r="35" spans="2:23">
      <c r="B35" s="77"/>
      <c r="C35" s="77"/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2"/>
      <c r="R35" s="2"/>
      <c r="S35" s="2"/>
      <c r="T35" s="2"/>
      <c r="U35" s="2"/>
      <c r="V35" s="2"/>
      <c r="W35" s="2"/>
    </row>
    <row r="36" spans="2:23">
      <c r="B36" s="77"/>
      <c r="C36" s="77"/>
      <c r="D36" s="77"/>
      <c r="E36" s="77"/>
      <c r="F36" s="77"/>
      <c r="G36" s="77"/>
      <c r="H36" s="77"/>
      <c r="I36" s="77"/>
      <c r="J36" s="77"/>
      <c r="K36" s="77"/>
      <c r="L36" s="77"/>
      <c r="M36" s="77"/>
      <c r="N36" s="77"/>
      <c r="O36" s="77"/>
      <c r="P36" s="77"/>
      <c r="Q36" s="2"/>
      <c r="R36" s="2"/>
      <c r="S36" s="2"/>
      <c r="T36" s="2"/>
      <c r="U36" s="2"/>
      <c r="V36" s="2"/>
      <c r="W36" s="2"/>
    </row>
    <row r="37" spans="2:23">
      <c r="B37" s="77"/>
      <c r="C37" s="77"/>
      <c r="D37" s="77"/>
      <c r="E37" s="77"/>
      <c r="F37" s="77"/>
      <c r="G37" s="77"/>
      <c r="H37" s="77"/>
      <c r="I37" s="77"/>
      <c r="J37" s="77"/>
      <c r="K37" s="77"/>
      <c r="L37" s="77"/>
      <c r="M37" s="77"/>
      <c r="N37" s="77"/>
      <c r="O37" s="77"/>
      <c r="P37" s="77"/>
      <c r="Q37" s="2"/>
      <c r="R37" s="2"/>
      <c r="S37" s="2"/>
      <c r="T37" s="2"/>
      <c r="U37" s="2"/>
      <c r="V37" s="2"/>
      <c r="W37" s="2"/>
    </row>
    <row r="38" spans="2:23">
      <c r="B38" s="77"/>
      <c r="C38" s="77"/>
      <c r="D38" s="77"/>
      <c r="E38" s="77"/>
      <c r="F38" s="77"/>
      <c r="G38" s="77"/>
      <c r="H38" s="77"/>
      <c r="I38" s="77"/>
      <c r="J38" s="77"/>
      <c r="K38" s="77"/>
      <c r="L38" s="77"/>
      <c r="M38" s="77"/>
      <c r="N38" s="77"/>
      <c r="O38" s="77"/>
      <c r="P38" s="77"/>
      <c r="Q38" s="2"/>
      <c r="R38" s="2"/>
      <c r="S38" s="2"/>
      <c r="T38" s="2"/>
      <c r="U38" s="2"/>
      <c r="V38" s="2"/>
      <c r="W38" s="2"/>
    </row>
    <row r="39" spans="2:23">
      <c r="B39" s="77"/>
      <c r="C39" s="77"/>
      <c r="D39" s="77"/>
      <c r="E39" s="77"/>
      <c r="F39" s="77"/>
      <c r="G39" s="77"/>
      <c r="H39" s="77"/>
      <c r="I39" s="77"/>
      <c r="J39" s="77"/>
      <c r="K39" s="77"/>
      <c r="L39" s="77"/>
      <c r="M39" s="77"/>
      <c r="N39" s="77"/>
      <c r="O39" s="77"/>
      <c r="P39" s="77"/>
      <c r="Q39" s="2"/>
      <c r="R39" s="2"/>
      <c r="S39" s="2"/>
      <c r="T39" s="2"/>
      <c r="U39" s="2"/>
      <c r="V39" s="2"/>
      <c r="W39" s="2"/>
    </row>
    <row r="40" spans="2:23">
      <c r="B40" s="77"/>
      <c r="C40" s="77"/>
      <c r="D40" s="77"/>
      <c r="E40" s="77"/>
      <c r="F40" s="77"/>
      <c r="G40" s="77"/>
      <c r="H40" s="77"/>
      <c r="I40" s="77"/>
      <c r="J40" s="77"/>
      <c r="K40" s="77"/>
      <c r="L40" s="77"/>
      <c r="M40" s="77"/>
      <c r="N40" s="77"/>
      <c r="O40" s="77"/>
      <c r="P40" s="77"/>
      <c r="Q40" s="2"/>
      <c r="R40" s="2"/>
      <c r="S40" s="2"/>
      <c r="T40" s="2"/>
      <c r="U40" s="2"/>
      <c r="V40" s="2"/>
      <c r="W40" s="2"/>
    </row>
    <row r="41" spans="2:23">
      <c r="B41" s="77"/>
      <c r="C41" s="77"/>
      <c r="D41" s="77"/>
      <c r="E41" s="77"/>
      <c r="F41" s="77"/>
      <c r="G41" s="77"/>
      <c r="H41" s="77"/>
      <c r="I41" s="77"/>
      <c r="J41" s="77"/>
      <c r="K41" s="77"/>
      <c r="L41" s="77"/>
      <c r="M41" s="77"/>
      <c r="N41" s="77"/>
      <c r="O41" s="77"/>
      <c r="P41" s="77"/>
      <c r="Q41" s="2"/>
      <c r="R41" s="2"/>
      <c r="S41" s="2"/>
      <c r="T41" s="2"/>
      <c r="U41" s="2"/>
      <c r="V41" s="2"/>
      <c r="W41" s="2"/>
    </row>
    <row r="42" spans="2:23">
      <c r="B42" s="77"/>
      <c r="C42" s="77"/>
      <c r="D42" s="77"/>
      <c r="E42" s="77"/>
      <c r="F42" s="77"/>
      <c r="G42" s="77"/>
      <c r="H42" s="77"/>
      <c r="I42" s="77"/>
      <c r="J42" s="77"/>
      <c r="K42" s="77"/>
      <c r="L42" s="77"/>
      <c r="M42" s="77"/>
      <c r="N42" s="77"/>
      <c r="O42" s="77"/>
      <c r="P42" s="77"/>
      <c r="Q42" s="2"/>
      <c r="R42" s="2"/>
      <c r="S42" s="2"/>
      <c r="T42" s="2"/>
      <c r="U42" s="2"/>
      <c r="V42" s="2"/>
      <c r="W42" s="2"/>
    </row>
    <row r="43" spans="2:23">
      <c r="B43" s="77"/>
      <c r="C43" s="77"/>
      <c r="D43" s="77"/>
      <c r="E43" s="77"/>
      <c r="F43" s="77"/>
      <c r="G43" s="77"/>
      <c r="H43" s="77"/>
      <c r="I43" s="77"/>
      <c r="J43" s="77"/>
      <c r="K43" s="77"/>
      <c r="L43" s="77"/>
      <c r="M43" s="77"/>
      <c r="N43" s="77"/>
      <c r="O43" s="77"/>
      <c r="P43" s="77"/>
    </row>
    <row r="44" spans="2:23">
      <c r="B44" s="77"/>
      <c r="C44" s="77"/>
      <c r="D44" s="77"/>
      <c r="E44" s="77"/>
      <c r="F44" s="77"/>
      <c r="G44" s="77"/>
      <c r="H44" s="77"/>
      <c r="I44" s="77"/>
      <c r="J44" s="77"/>
      <c r="K44" s="77"/>
      <c r="L44" s="77"/>
      <c r="M44" s="77"/>
      <c r="N44" s="77"/>
      <c r="O44" s="77"/>
      <c r="P44" s="77"/>
    </row>
    <row r="45" spans="2:23">
      <c r="B45" s="77"/>
      <c r="C45" s="77"/>
      <c r="D45" s="77"/>
      <c r="E45" s="77"/>
      <c r="F45" s="77"/>
      <c r="G45" s="77"/>
      <c r="H45" s="77"/>
      <c r="I45" s="77"/>
      <c r="J45" s="77"/>
      <c r="K45" s="77"/>
      <c r="L45" s="77"/>
      <c r="M45" s="77"/>
      <c r="N45" s="77"/>
      <c r="O45" s="77"/>
      <c r="P45" s="77"/>
    </row>
    <row r="46" spans="2:23">
      <c r="B46" s="77"/>
      <c r="C46" s="77"/>
      <c r="D46" s="77"/>
      <c r="E46" s="77"/>
      <c r="F46" s="77"/>
      <c r="G46" s="77"/>
      <c r="H46" s="77"/>
      <c r="I46" s="77"/>
      <c r="J46" s="77"/>
      <c r="K46" s="77"/>
      <c r="L46" s="77"/>
      <c r="M46" s="77"/>
      <c r="N46" s="77"/>
      <c r="O46" s="77"/>
      <c r="P46" s="77"/>
    </row>
    <row r="47" spans="2:23">
      <c r="B47" s="77"/>
      <c r="C47" s="77"/>
      <c r="D47" s="77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  <c r="P47" s="77"/>
    </row>
    <row r="48" spans="2:23">
      <c r="B48" s="77"/>
      <c r="C48" s="77"/>
      <c r="D48" s="77"/>
      <c r="E48" s="77"/>
      <c r="F48" s="77"/>
      <c r="G48" s="77"/>
      <c r="H48" s="77"/>
      <c r="I48" s="77"/>
      <c r="J48" s="77"/>
      <c r="K48" s="77"/>
      <c r="L48" s="77"/>
      <c r="M48" s="77"/>
      <c r="N48" s="77"/>
      <c r="O48" s="77"/>
      <c r="P48" s="77"/>
    </row>
    <row r="49" spans="2:16">
      <c r="B49" s="77"/>
      <c r="C49" s="77"/>
      <c r="D49" s="77"/>
      <c r="E49" s="77"/>
      <c r="F49" s="77"/>
      <c r="G49" s="77"/>
      <c r="H49" s="77"/>
      <c r="I49" s="77"/>
      <c r="J49" s="77"/>
      <c r="K49" s="77"/>
      <c r="L49" s="77"/>
      <c r="M49" s="77"/>
      <c r="N49" s="77"/>
      <c r="O49" s="77"/>
      <c r="P49" s="77"/>
    </row>
    <row r="50" spans="2:16">
      <c r="B50" s="77"/>
      <c r="C50" s="77"/>
      <c r="D50" s="77"/>
      <c r="E50" s="77"/>
      <c r="F50" s="77"/>
      <c r="G50" s="77"/>
      <c r="H50" s="77"/>
      <c r="I50" s="77"/>
      <c r="J50" s="77"/>
      <c r="K50" s="77"/>
      <c r="L50" s="77"/>
      <c r="M50" s="77"/>
      <c r="N50" s="77"/>
      <c r="O50" s="77"/>
      <c r="P50" s="77"/>
    </row>
    <row r="51" spans="2:16">
      <c r="B51" s="77"/>
      <c r="C51" s="77"/>
      <c r="D51" s="77"/>
      <c r="E51" s="77"/>
      <c r="F51" s="77"/>
      <c r="G51" s="77"/>
      <c r="H51" s="77"/>
      <c r="I51" s="77"/>
      <c r="J51" s="77"/>
      <c r="K51" s="77"/>
      <c r="L51" s="77"/>
      <c r="M51" s="77"/>
      <c r="N51" s="77"/>
      <c r="O51" s="77"/>
      <c r="P51" s="77"/>
    </row>
    <row r="52" spans="2:16">
      <c r="B52" s="77"/>
      <c r="C52" s="77"/>
      <c r="D52" s="77"/>
      <c r="E52" s="77"/>
      <c r="F52" s="77"/>
      <c r="G52" s="77"/>
      <c r="H52" s="77"/>
      <c r="I52" s="77"/>
      <c r="J52" s="77"/>
      <c r="K52" s="77"/>
      <c r="L52" s="77"/>
      <c r="M52" s="77"/>
      <c r="N52" s="77"/>
      <c r="O52" s="77"/>
      <c r="P52" s="77"/>
    </row>
    <row r="53" spans="2:16">
      <c r="B53" s="77"/>
      <c r="C53" s="77"/>
      <c r="D53" s="77"/>
      <c r="E53" s="77"/>
      <c r="F53" s="77"/>
      <c r="G53" s="77"/>
      <c r="H53" s="77"/>
      <c r="I53" s="77"/>
      <c r="J53" s="77"/>
      <c r="K53" s="77"/>
      <c r="L53" s="77"/>
      <c r="M53" s="77"/>
      <c r="N53" s="77"/>
      <c r="O53" s="77"/>
      <c r="P53" s="77"/>
    </row>
    <row r="54" spans="2:16">
      <c r="B54" s="77"/>
      <c r="C54" s="77"/>
      <c r="D54" s="77"/>
      <c r="E54" s="77"/>
      <c r="F54" s="77"/>
      <c r="G54" s="77"/>
      <c r="H54" s="77"/>
      <c r="I54" s="77"/>
      <c r="J54" s="77"/>
      <c r="K54" s="77"/>
      <c r="L54" s="77"/>
      <c r="M54" s="77"/>
      <c r="N54" s="77"/>
      <c r="O54" s="77"/>
      <c r="P54" s="77"/>
    </row>
    <row r="55" spans="2:16">
      <c r="B55" s="77"/>
      <c r="C55" s="77"/>
      <c r="D55" s="77"/>
      <c r="E55" s="77"/>
      <c r="F55" s="77"/>
      <c r="G55" s="77"/>
      <c r="H55" s="77"/>
      <c r="I55" s="77"/>
      <c r="J55" s="77"/>
      <c r="K55" s="77"/>
      <c r="L55" s="77"/>
      <c r="M55" s="77"/>
      <c r="N55" s="77"/>
      <c r="O55" s="77"/>
      <c r="P55" s="77"/>
    </row>
    <row r="56" spans="2:16">
      <c r="B56" s="77"/>
      <c r="C56" s="77"/>
      <c r="D56" s="77"/>
      <c r="E56" s="77"/>
      <c r="F56" s="77"/>
      <c r="G56" s="77"/>
      <c r="H56" s="77"/>
      <c r="I56" s="77"/>
      <c r="J56" s="77"/>
      <c r="K56" s="77"/>
      <c r="L56" s="77"/>
      <c r="M56" s="77"/>
      <c r="N56" s="77"/>
      <c r="O56" s="77"/>
      <c r="P56" s="77"/>
    </row>
    <row r="57" spans="2:16">
      <c r="B57" s="77"/>
      <c r="C57" s="77"/>
      <c r="D57" s="77"/>
      <c r="E57" s="77"/>
      <c r="F57" s="77"/>
      <c r="G57" s="77"/>
      <c r="H57" s="77"/>
      <c r="I57" s="77"/>
      <c r="J57" s="77"/>
      <c r="K57" s="77"/>
      <c r="L57" s="77"/>
      <c r="M57" s="77"/>
      <c r="N57" s="77"/>
      <c r="O57" s="77"/>
      <c r="P57" s="77"/>
    </row>
    <row r="58" spans="2:16">
      <c r="B58" s="77"/>
      <c r="C58" s="77"/>
      <c r="D58" s="77"/>
      <c r="E58" s="77"/>
      <c r="F58" s="77"/>
      <c r="G58" s="77"/>
      <c r="H58" s="77"/>
      <c r="I58" s="77"/>
      <c r="J58" s="77"/>
      <c r="K58" s="77"/>
      <c r="L58" s="77"/>
      <c r="M58" s="77"/>
      <c r="N58" s="77"/>
      <c r="O58" s="77"/>
      <c r="P58" s="77"/>
    </row>
    <row r="59" spans="2:16">
      <c r="B59" s="77"/>
      <c r="C59" s="77"/>
      <c r="D59" s="77"/>
      <c r="E59" s="77"/>
      <c r="F59" s="77"/>
      <c r="G59" s="77"/>
      <c r="H59" s="77"/>
      <c r="I59" s="77"/>
      <c r="J59" s="77"/>
      <c r="K59" s="77"/>
      <c r="L59" s="77"/>
      <c r="M59" s="77"/>
      <c r="N59" s="77"/>
      <c r="O59" s="77"/>
      <c r="P59" s="77"/>
    </row>
    <row r="60" spans="2:16">
      <c r="B60" s="77"/>
      <c r="C60" s="77"/>
      <c r="D60" s="77"/>
      <c r="E60" s="77"/>
      <c r="F60" s="77"/>
      <c r="G60" s="77"/>
      <c r="H60" s="77"/>
      <c r="I60" s="77"/>
      <c r="J60" s="77"/>
      <c r="K60" s="77"/>
      <c r="L60" s="77"/>
      <c r="M60" s="77"/>
      <c r="N60" s="77"/>
      <c r="O60" s="77"/>
      <c r="P60" s="77"/>
    </row>
    <row r="61" spans="2:16">
      <c r="B61" s="77"/>
      <c r="C61" s="77"/>
      <c r="D61" s="77"/>
      <c r="E61" s="77"/>
      <c r="F61" s="77"/>
      <c r="G61" s="77"/>
      <c r="H61" s="77"/>
      <c r="I61" s="77"/>
      <c r="J61" s="77"/>
      <c r="K61" s="77"/>
      <c r="L61" s="77"/>
      <c r="M61" s="77"/>
      <c r="N61" s="77"/>
      <c r="O61" s="77"/>
      <c r="P61" s="77"/>
    </row>
    <row r="62" spans="2:16">
      <c r="B62" s="77"/>
      <c r="C62" s="77"/>
      <c r="D62" s="77"/>
      <c r="E62" s="77"/>
      <c r="F62" s="77"/>
      <c r="G62" s="77"/>
      <c r="H62" s="77"/>
      <c r="I62" s="77"/>
      <c r="J62" s="77"/>
      <c r="K62" s="77"/>
      <c r="L62" s="77"/>
      <c r="M62" s="77"/>
      <c r="N62" s="77"/>
      <c r="O62" s="77"/>
      <c r="P62" s="77"/>
    </row>
    <row r="63" spans="2:16">
      <c r="B63" s="77"/>
      <c r="C63" s="77"/>
      <c r="D63" s="77"/>
      <c r="E63" s="77"/>
      <c r="F63" s="77"/>
      <c r="G63" s="77"/>
      <c r="H63" s="77"/>
      <c r="I63" s="77"/>
      <c r="J63" s="77"/>
      <c r="K63" s="77"/>
      <c r="L63" s="77"/>
      <c r="M63" s="77"/>
      <c r="N63" s="77"/>
      <c r="O63" s="77"/>
      <c r="P63" s="77"/>
    </row>
    <row r="64" spans="2:16">
      <c r="B64" s="77"/>
      <c r="C64" s="77"/>
      <c r="D64" s="77"/>
      <c r="E64" s="77"/>
      <c r="F64" s="77"/>
      <c r="G64" s="77"/>
      <c r="H64" s="77"/>
      <c r="I64" s="77"/>
      <c r="J64" s="77"/>
      <c r="K64" s="77"/>
      <c r="L64" s="77"/>
      <c r="M64" s="77"/>
      <c r="N64" s="77"/>
      <c r="O64" s="77"/>
      <c r="P64" s="77"/>
    </row>
    <row r="65" spans="2:16">
      <c r="B65" s="77"/>
      <c r="C65" s="77"/>
      <c r="D65" s="77"/>
      <c r="E65" s="77"/>
      <c r="F65" s="77"/>
      <c r="G65" s="77"/>
      <c r="H65" s="77"/>
      <c r="I65" s="77"/>
      <c r="J65" s="77"/>
      <c r="K65" s="77"/>
      <c r="L65" s="77"/>
      <c r="M65" s="77"/>
      <c r="N65" s="77"/>
      <c r="O65" s="77"/>
      <c r="P65" s="77"/>
    </row>
    <row r="66" spans="2:16">
      <c r="B66" s="77"/>
      <c r="C66" s="77"/>
      <c r="D66" s="77"/>
      <c r="E66" s="77"/>
      <c r="F66" s="77"/>
      <c r="G66" s="77"/>
      <c r="H66" s="77"/>
      <c r="I66" s="77"/>
      <c r="J66" s="77"/>
      <c r="K66" s="77"/>
      <c r="L66" s="77"/>
      <c r="M66" s="77"/>
      <c r="N66" s="77"/>
      <c r="O66" s="77"/>
      <c r="P66" s="77"/>
    </row>
    <row r="67" spans="2:16">
      <c r="B67" s="77"/>
      <c r="C67" s="77"/>
      <c r="D67" s="77"/>
      <c r="E67" s="77"/>
      <c r="F67" s="77"/>
      <c r="G67" s="77"/>
      <c r="H67" s="77"/>
      <c r="I67" s="77"/>
      <c r="J67" s="77"/>
      <c r="K67" s="77"/>
      <c r="L67" s="77"/>
      <c r="M67" s="77"/>
      <c r="N67" s="77"/>
      <c r="O67" s="77"/>
      <c r="P67" s="77"/>
    </row>
    <row r="68" spans="2:16">
      <c r="B68" s="77"/>
      <c r="C68" s="77"/>
      <c r="D68" s="77"/>
      <c r="E68" s="77"/>
      <c r="F68" s="77"/>
      <c r="G68" s="77"/>
      <c r="H68" s="77"/>
      <c r="I68" s="77"/>
      <c r="J68" s="77"/>
      <c r="K68" s="77"/>
      <c r="L68" s="77"/>
      <c r="M68" s="77"/>
      <c r="N68" s="77"/>
      <c r="O68" s="77"/>
      <c r="P68" s="77"/>
    </row>
    <row r="69" spans="2:16">
      <c r="B69" s="77"/>
      <c r="C69" s="77"/>
      <c r="D69" s="77"/>
      <c r="E69" s="77"/>
      <c r="F69" s="77"/>
      <c r="G69" s="77"/>
      <c r="H69" s="77"/>
      <c r="I69" s="77"/>
      <c r="J69" s="77"/>
      <c r="K69" s="77"/>
      <c r="L69" s="77"/>
      <c r="M69" s="77"/>
      <c r="N69" s="77"/>
      <c r="O69" s="77"/>
      <c r="P69" s="77"/>
    </row>
    <row r="70" spans="2:16">
      <c r="B70" s="77"/>
      <c r="C70" s="77"/>
      <c r="D70" s="77"/>
      <c r="E70" s="77"/>
      <c r="F70" s="77"/>
      <c r="G70" s="77"/>
      <c r="H70" s="77"/>
      <c r="I70" s="77"/>
      <c r="J70" s="77"/>
      <c r="K70" s="77"/>
      <c r="L70" s="77"/>
      <c r="M70" s="77"/>
      <c r="N70" s="77"/>
      <c r="O70" s="77"/>
      <c r="P70" s="77"/>
    </row>
    <row r="71" spans="2:16">
      <c r="B71" s="77"/>
      <c r="C71" s="77"/>
      <c r="D71" s="77"/>
      <c r="E71" s="77"/>
      <c r="F71" s="77"/>
      <c r="G71" s="77"/>
      <c r="H71" s="77"/>
      <c r="I71" s="77"/>
      <c r="J71" s="77"/>
      <c r="K71" s="77"/>
      <c r="L71" s="77"/>
      <c r="M71" s="77"/>
      <c r="N71" s="77"/>
      <c r="O71" s="77"/>
      <c r="P71" s="77"/>
    </row>
    <row r="72" spans="2:16">
      <c r="B72" s="77"/>
      <c r="C72" s="77"/>
      <c r="D72" s="77"/>
      <c r="E72" s="77"/>
      <c r="F72" s="77"/>
      <c r="G72" s="77"/>
      <c r="H72" s="77"/>
      <c r="I72" s="77"/>
      <c r="J72" s="77"/>
      <c r="K72" s="77"/>
      <c r="L72" s="77"/>
      <c r="M72" s="77"/>
      <c r="N72" s="77"/>
      <c r="O72" s="77"/>
      <c r="P72" s="77"/>
    </row>
    <row r="73" spans="2:16">
      <c r="B73" s="77"/>
      <c r="C73" s="77"/>
      <c r="D73" s="77"/>
      <c r="E73" s="77"/>
      <c r="F73" s="77"/>
      <c r="G73" s="77"/>
      <c r="H73" s="77"/>
      <c r="I73" s="77"/>
      <c r="J73" s="77"/>
      <c r="K73" s="77"/>
      <c r="L73" s="77"/>
      <c r="M73" s="77"/>
      <c r="N73" s="77"/>
      <c r="O73" s="77"/>
      <c r="P73" s="77"/>
    </row>
    <row r="74" spans="2:16">
      <c r="B74" s="77"/>
      <c r="C74" s="77"/>
      <c r="D74" s="77"/>
      <c r="E74" s="77"/>
      <c r="F74" s="77"/>
      <c r="G74" s="77"/>
      <c r="H74" s="77"/>
      <c r="I74" s="77"/>
      <c r="J74" s="77"/>
      <c r="K74" s="77"/>
      <c r="L74" s="77"/>
      <c r="M74" s="77"/>
      <c r="N74" s="77"/>
      <c r="O74" s="77"/>
      <c r="P74" s="77"/>
    </row>
    <row r="75" spans="2:16">
      <c r="B75" s="77"/>
      <c r="C75" s="77"/>
      <c r="D75" s="77"/>
      <c r="E75" s="77"/>
      <c r="F75" s="77"/>
      <c r="G75" s="77"/>
      <c r="H75" s="77"/>
      <c r="I75" s="77"/>
      <c r="J75" s="77"/>
      <c r="K75" s="77"/>
      <c r="L75" s="77"/>
      <c r="M75" s="77"/>
      <c r="N75" s="77"/>
      <c r="O75" s="77"/>
      <c r="P75" s="77"/>
    </row>
    <row r="76" spans="2:16">
      <c r="B76" s="77"/>
      <c r="C76" s="77"/>
      <c r="D76" s="77"/>
      <c r="E76" s="77"/>
      <c r="F76" s="77"/>
      <c r="G76" s="77"/>
      <c r="H76" s="77"/>
      <c r="I76" s="77"/>
      <c r="J76" s="77"/>
      <c r="K76" s="77"/>
      <c r="L76" s="77"/>
      <c r="M76" s="77"/>
      <c r="N76" s="77"/>
      <c r="O76" s="77"/>
      <c r="P76" s="77"/>
    </row>
    <row r="77" spans="2:16">
      <c r="B77" s="77"/>
      <c r="C77" s="77"/>
      <c r="D77" s="77"/>
      <c r="E77" s="77"/>
      <c r="F77" s="77"/>
      <c r="G77" s="77"/>
      <c r="H77" s="77"/>
      <c r="I77" s="77"/>
      <c r="J77" s="77"/>
      <c r="K77" s="77"/>
      <c r="L77" s="77"/>
      <c r="M77" s="77"/>
      <c r="N77" s="77"/>
      <c r="O77" s="77"/>
      <c r="P77" s="77"/>
    </row>
    <row r="78" spans="2:16">
      <c r="B78" s="77"/>
      <c r="C78" s="77"/>
      <c r="D78" s="77"/>
      <c r="E78" s="77"/>
      <c r="F78" s="77"/>
      <c r="G78" s="77"/>
      <c r="H78" s="77"/>
      <c r="I78" s="77"/>
      <c r="J78" s="77"/>
      <c r="K78" s="77"/>
      <c r="L78" s="77"/>
      <c r="M78" s="77"/>
      <c r="N78" s="77"/>
      <c r="O78" s="77"/>
      <c r="P78" s="77"/>
    </row>
    <row r="79" spans="2:16">
      <c r="B79" s="77"/>
      <c r="C79" s="77"/>
      <c r="D79" s="77"/>
      <c r="E79" s="77"/>
      <c r="F79" s="77"/>
      <c r="G79" s="77"/>
      <c r="H79" s="77"/>
      <c r="I79" s="77"/>
      <c r="J79" s="77"/>
      <c r="K79" s="77"/>
      <c r="L79" s="77"/>
      <c r="M79" s="77"/>
      <c r="N79" s="77"/>
      <c r="O79" s="77"/>
      <c r="P79" s="77"/>
    </row>
    <row r="80" spans="2:16">
      <c r="B80" s="77"/>
      <c r="C80" s="77"/>
      <c r="D80" s="77"/>
      <c r="E80" s="77"/>
      <c r="F80" s="77"/>
      <c r="G80" s="77"/>
      <c r="H80" s="77"/>
      <c r="I80" s="77"/>
      <c r="J80" s="77"/>
      <c r="K80" s="77"/>
      <c r="L80" s="77"/>
      <c r="M80" s="77"/>
      <c r="N80" s="77"/>
      <c r="O80" s="77"/>
      <c r="P80" s="77"/>
    </row>
    <row r="81" spans="2:16">
      <c r="B81" s="77"/>
      <c r="C81" s="77"/>
      <c r="D81" s="77"/>
      <c r="E81" s="77"/>
      <c r="F81" s="77"/>
      <c r="G81" s="77"/>
      <c r="H81" s="77"/>
      <c r="I81" s="77"/>
      <c r="J81" s="77"/>
      <c r="K81" s="77"/>
      <c r="L81" s="77"/>
      <c r="M81" s="77"/>
      <c r="N81" s="77"/>
      <c r="O81" s="77"/>
      <c r="P81" s="77"/>
    </row>
    <row r="82" spans="2:16">
      <c r="B82" s="77"/>
      <c r="C82" s="77"/>
      <c r="D82" s="77"/>
      <c r="E82" s="77"/>
      <c r="F82" s="77"/>
      <c r="G82" s="77"/>
      <c r="H82" s="77"/>
      <c r="I82" s="77"/>
      <c r="J82" s="77"/>
      <c r="K82" s="77"/>
      <c r="L82" s="77"/>
      <c r="M82" s="77"/>
      <c r="N82" s="77"/>
      <c r="O82" s="77"/>
      <c r="P82" s="77"/>
    </row>
    <row r="83" spans="2:16">
      <c r="B83" s="77"/>
      <c r="C83" s="77"/>
      <c r="D83" s="77"/>
      <c r="E83" s="77"/>
      <c r="F83" s="77"/>
      <c r="G83" s="77"/>
      <c r="H83" s="77"/>
      <c r="I83" s="77"/>
      <c r="J83" s="77"/>
      <c r="K83" s="77"/>
      <c r="L83" s="77"/>
      <c r="M83" s="77"/>
      <c r="N83" s="77"/>
      <c r="O83" s="77"/>
      <c r="P83" s="77"/>
    </row>
    <row r="84" spans="2:16">
      <c r="B84" s="77"/>
      <c r="C84" s="77"/>
      <c r="D84" s="77"/>
      <c r="E84" s="77"/>
      <c r="F84" s="77"/>
      <c r="G84" s="77"/>
      <c r="H84" s="77"/>
      <c r="I84" s="77"/>
      <c r="J84" s="77"/>
      <c r="K84" s="77"/>
      <c r="L84" s="77"/>
      <c r="M84" s="77"/>
      <c r="N84" s="77"/>
      <c r="O84" s="77"/>
      <c r="P84" s="77"/>
    </row>
    <row r="85" spans="2:16">
      <c r="B85" s="77"/>
      <c r="C85" s="77"/>
      <c r="D85" s="77"/>
      <c r="E85" s="77"/>
      <c r="F85" s="77"/>
      <c r="G85" s="77"/>
      <c r="H85" s="77"/>
      <c r="I85" s="77"/>
      <c r="J85" s="77"/>
      <c r="K85" s="77"/>
      <c r="L85" s="77"/>
      <c r="M85" s="77"/>
      <c r="N85" s="77"/>
      <c r="O85" s="77"/>
      <c r="P85" s="77"/>
    </row>
    <row r="86" spans="2:16">
      <c r="B86" s="77"/>
      <c r="C86" s="77"/>
      <c r="D86" s="77"/>
      <c r="E86" s="77"/>
      <c r="F86" s="77"/>
      <c r="G86" s="77"/>
      <c r="H86" s="77"/>
      <c r="I86" s="77"/>
      <c r="J86" s="77"/>
      <c r="K86" s="77"/>
      <c r="L86" s="77"/>
      <c r="M86" s="77"/>
      <c r="N86" s="77"/>
      <c r="O86" s="77"/>
      <c r="P86" s="77"/>
    </row>
    <row r="87" spans="2:16">
      <c r="B87" s="77"/>
      <c r="C87" s="77"/>
      <c r="D87" s="77"/>
      <c r="E87" s="77"/>
      <c r="F87" s="77"/>
      <c r="G87" s="77"/>
      <c r="H87" s="77"/>
      <c r="I87" s="77"/>
      <c r="J87" s="77"/>
      <c r="K87" s="77"/>
      <c r="L87" s="77"/>
      <c r="M87" s="77"/>
      <c r="N87" s="77"/>
      <c r="O87" s="77"/>
      <c r="P87" s="77"/>
    </row>
    <row r="88" spans="2:16">
      <c r="B88" s="77"/>
      <c r="C88" s="77"/>
      <c r="D88" s="77"/>
      <c r="E88" s="77"/>
      <c r="F88" s="77"/>
      <c r="G88" s="77"/>
      <c r="H88" s="77"/>
      <c r="I88" s="77"/>
      <c r="J88" s="77"/>
      <c r="K88" s="77"/>
      <c r="L88" s="77"/>
      <c r="M88" s="77"/>
      <c r="N88" s="77"/>
      <c r="O88" s="77"/>
      <c r="P88" s="77"/>
    </row>
    <row r="89" spans="2:16">
      <c r="B89" s="77"/>
      <c r="C89" s="77"/>
      <c r="D89" s="77"/>
      <c r="E89" s="77"/>
      <c r="F89" s="77"/>
      <c r="G89" s="77"/>
      <c r="H89" s="77"/>
      <c r="I89" s="77"/>
      <c r="J89" s="77"/>
      <c r="K89" s="77"/>
      <c r="L89" s="77"/>
      <c r="M89" s="77"/>
      <c r="N89" s="77"/>
      <c r="O89" s="77"/>
      <c r="P89" s="77"/>
    </row>
    <row r="90" spans="2:16">
      <c r="B90" s="77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</row>
    <row r="91" spans="2:16">
      <c r="B91" s="77"/>
      <c r="C91" s="77"/>
      <c r="D91" s="77"/>
      <c r="E91" s="77"/>
      <c r="F91" s="77"/>
      <c r="G91" s="77"/>
      <c r="H91" s="77"/>
      <c r="I91" s="77"/>
      <c r="J91" s="77"/>
      <c r="K91" s="77"/>
      <c r="L91" s="77"/>
      <c r="M91" s="77"/>
      <c r="N91" s="77"/>
      <c r="O91" s="77"/>
      <c r="P91" s="77"/>
    </row>
    <row r="92" spans="2:16">
      <c r="B92" s="77"/>
      <c r="C92" s="77"/>
      <c r="D92" s="77"/>
      <c r="E92" s="77"/>
      <c r="F92" s="77"/>
      <c r="G92" s="77"/>
      <c r="H92" s="77"/>
      <c r="I92" s="77"/>
      <c r="J92" s="77"/>
      <c r="K92" s="77"/>
      <c r="L92" s="77"/>
      <c r="M92" s="77"/>
      <c r="N92" s="77"/>
      <c r="O92" s="77"/>
      <c r="P92" s="77"/>
    </row>
    <row r="93" spans="2:16">
      <c r="B93" s="77"/>
      <c r="C93" s="77"/>
      <c r="D93" s="77"/>
      <c r="E93" s="77"/>
      <c r="F93" s="77"/>
      <c r="G93" s="77"/>
      <c r="H93" s="77"/>
      <c r="I93" s="77"/>
      <c r="J93" s="77"/>
      <c r="K93" s="77"/>
      <c r="L93" s="77"/>
      <c r="M93" s="77"/>
      <c r="N93" s="77"/>
      <c r="O93" s="77"/>
      <c r="P93" s="77"/>
    </row>
    <row r="94" spans="2:16">
      <c r="B94" s="77"/>
      <c r="C94" s="77"/>
      <c r="D94" s="77"/>
      <c r="E94" s="77"/>
      <c r="F94" s="77"/>
      <c r="G94" s="77"/>
      <c r="H94" s="77"/>
      <c r="I94" s="77"/>
      <c r="J94" s="77"/>
      <c r="K94" s="77"/>
      <c r="L94" s="77"/>
      <c r="M94" s="77"/>
      <c r="N94" s="77"/>
      <c r="O94" s="77"/>
      <c r="P94" s="77"/>
    </row>
    <row r="95" spans="2:16">
      <c r="B95" s="77"/>
      <c r="C95" s="77"/>
      <c r="D95" s="77"/>
      <c r="E95" s="77"/>
      <c r="F95" s="77"/>
      <c r="G95" s="77"/>
      <c r="H95" s="77"/>
      <c r="I95" s="77"/>
      <c r="J95" s="77"/>
      <c r="K95" s="77"/>
      <c r="L95" s="77"/>
      <c r="M95" s="77"/>
      <c r="N95" s="77"/>
      <c r="O95" s="77"/>
      <c r="P95" s="77"/>
    </row>
    <row r="96" spans="2:16">
      <c r="B96" s="77"/>
      <c r="C96" s="77"/>
      <c r="D96" s="77"/>
      <c r="E96" s="77"/>
      <c r="F96" s="77"/>
      <c r="G96" s="77"/>
      <c r="H96" s="77"/>
      <c r="I96" s="77"/>
      <c r="J96" s="77"/>
      <c r="K96" s="77"/>
      <c r="L96" s="77"/>
      <c r="M96" s="77"/>
      <c r="N96" s="77"/>
      <c r="O96" s="77"/>
      <c r="P96" s="77"/>
    </row>
    <row r="97" spans="2:16">
      <c r="B97" s="77"/>
      <c r="C97" s="77"/>
      <c r="D97" s="77"/>
      <c r="E97" s="77"/>
      <c r="F97" s="77"/>
      <c r="G97" s="77"/>
      <c r="H97" s="77"/>
      <c r="I97" s="77"/>
      <c r="J97" s="77"/>
      <c r="K97" s="77"/>
      <c r="L97" s="77"/>
      <c r="M97" s="77"/>
      <c r="N97" s="77"/>
      <c r="O97" s="77"/>
      <c r="P97" s="77"/>
    </row>
    <row r="98" spans="2:16">
      <c r="B98" s="77"/>
      <c r="C98" s="77"/>
      <c r="D98" s="77"/>
      <c r="E98" s="77"/>
      <c r="F98" s="77"/>
      <c r="G98" s="77"/>
      <c r="H98" s="77"/>
      <c r="I98" s="77"/>
      <c r="J98" s="77"/>
      <c r="K98" s="77"/>
      <c r="L98" s="77"/>
      <c r="M98" s="77"/>
      <c r="N98" s="77"/>
      <c r="O98" s="77"/>
      <c r="P98" s="77"/>
    </row>
    <row r="99" spans="2:16">
      <c r="B99" s="77"/>
      <c r="C99" s="77"/>
      <c r="D99" s="77"/>
      <c r="E99" s="77"/>
      <c r="F99" s="77"/>
      <c r="G99" s="77"/>
      <c r="H99" s="77"/>
      <c r="I99" s="77"/>
      <c r="J99" s="77"/>
      <c r="K99" s="77"/>
      <c r="L99" s="77"/>
      <c r="M99" s="77"/>
      <c r="N99" s="77"/>
      <c r="O99" s="77"/>
      <c r="P99" s="77"/>
    </row>
    <row r="100" spans="2:16">
      <c r="B100" s="77"/>
      <c r="C100" s="77"/>
      <c r="D100" s="77"/>
      <c r="E100" s="77"/>
      <c r="F100" s="77"/>
      <c r="G100" s="77"/>
      <c r="H100" s="77"/>
      <c r="I100" s="77"/>
      <c r="J100" s="77"/>
      <c r="K100" s="77"/>
      <c r="L100" s="77"/>
      <c r="M100" s="77"/>
      <c r="N100" s="77"/>
      <c r="O100" s="77"/>
      <c r="P100" s="77"/>
    </row>
    <row r="101" spans="2:16">
      <c r="B101" s="77"/>
      <c r="C101" s="77"/>
      <c r="D101" s="77"/>
      <c r="E101" s="77"/>
      <c r="F101" s="77"/>
      <c r="G101" s="77"/>
      <c r="H101" s="77"/>
      <c r="I101" s="77"/>
      <c r="J101" s="77"/>
      <c r="K101" s="77"/>
      <c r="L101" s="77"/>
      <c r="M101" s="77"/>
      <c r="N101" s="77"/>
      <c r="O101" s="77"/>
      <c r="P101" s="77"/>
    </row>
    <row r="102" spans="2:16">
      <c r="B102" s="77"/>
      <c r="C102" s="77"/>
      <c r="D102" s="77"/>
      <c r="E102" s="77"/>
      <c r="F102" s="77"/>
      <c r="G102" s="77"/>
      <c r="H102" s="77"/>
      <c r="I102" s="77"/>
      <c r="J102" s="77"/>
      <c r="K102" s="77"/>
      <c r="L102" s="77"/>
      <c r="M102" s="77"/>
      <c r="N102" s="77"/>
      <c r="O102" s="77"/>
      <c r="P102" s="77"/>
    </row>
    <row r="103" spans="2:16">
      <c r="B103" s="77"/>
      <c r="C103" s="77"/>
      <c r="D103" s="77"/>
      <c r="E103" s="77"/>
      <c r="F103" s="77"/>
      <c r="G103" s="77"/>
      <c r="H103" s="77"/>
      <c r="I103" s="77"/>
      <c r="J103" s="77"/>
      <c r="K103" s="77"/>
      <c r="L103" s="77"/>
      <c r="M103" s="77"/>
      <c r="N103" s="77"/>
      <c r="O103" s="77"/>
      <c r="P103" s="77"/>
    </row>
    <row r="104" spans="2:16">
      <c r="B104" s="77"/>
      <c r="C104" s="77"/>
      <c r="D104" s="77"/>
      <c r="E104" s="77"/>
      <c r="F104" s="77"/>
      <c r="G104" s="77"/>
      <c r="H104" s="77"/>
      <c r="I104" s="77"/>
      <c r="J104" s="77"/>
      <c r="K104" s="77"/>
      <c r="L104" s="77"/>
      <c r="M104" s="77"/>
      <c r="N104" s="77"/>
      <c r="O104" s="77"/>
      <c r="P104" s="77"/>
    </row>
    <row r="105" spans="2:16">
      <c r="B105" s="77"/>
      <c r="C105" s="77"/>
      <c r="D105" s="77"/>
      <c r="E105" s="77"/>
      <c r="F105" s="77"/>
      <c r="G105" s="77"/>
      <c r="H105" s="77"/>
      <c r="I105" s="77"/>
      <c r="J105" s="77"/>
      <c r="K105" s="77"/>
      <c r="L105" s="77"/>
      <c r="M105" s="77"/>
      <c r="N105" s="77"/>
      <c r="O105" s="77"/>
      <c r="P105" s="77"/>
    </row>
    <row r="106" spans="2:16">
      <c r="B106" s="77"/>
      <c r="C106" s="77"/>
      <c r="D106" s="77"/>
      <c r="E106" s="77"/>
      <c r="F106" s="77"/>
      <c r="G106" s="77"/>
      <c r="H106" s="77"/>
      <c r="I106" s="77"/>
      <c r="J106" s="77"/>
      <c r="K106" s="77"/>
      <c r="L106" s="77"/>
      <c r="M106" s="77"/>
      <c r="N106" s="77"/>
      <c r="O106" s="77"/>
      <c r="P106" s="77"/>
    </row>
    <row r="107" spans="2:16">
      <c r="B107" s="77"/>
      <c r="C107" s="77"/>
      <c r="D107" s="77"/>
      <c r="E107" s="77"/>
      <c r="F107" s="77"/>
      <c r="G107" s="77"/>
      <c r="H107" s="77"/>
      <c r="I107" s="77"/>
      <c r="J107" s="77"/>
      <c r="K107" s="77"/>
      <c r="L107" s="77"/>
      <c r="M107" s="77"/>
      <c r="N107" s="77"/>
      <c r="O107" s="77"/>
      <c r="P107" s="77"/>
    </row>
    <row r="108" spans="2:16">
      <c r="B108" s="77"/>
      <c r="C108" s="77"/>
      <c r="D108" s="77"/>
      <c r="E108" s="77"/>
      <c r="F108" s="77"/>
      <c r="G108" s="77"/>
      <c r="H108" s="77"/>
      <c r="I108" s="77"/>
      <c r="J108" s="77"/>
      <c r="K108" s="77"/>
      <c r="L108" s="77"/>
      <c r="M108" s="77"/>
      <c r="N108" s="77"/>
      <c r="O108" s="77"/>
      <c r="P108" s="77"/>
    </row>
    <row r="109" spans="2:16">
      <c r="B109" s="77"/>
      <c r="C109" s="77"/>
      <c r="D109" s="77"/>
      <c r="E109" s="77"/>
      <c r="F109" s="77"/>
      <c r="G109" s="77"/>
      <c r="H109" s="77"/>
      <c r="I109" s="77"/>
      <c r="J109" s="77"/>
      <c r="K109" s="77"/>
      <c r="L109" s="77"/>
      <c r="M109" s="77"/>
      <c r="N109" s="77"/>
      <c r="O109" s="77"/>
      <c r="P109" s="77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3"/>
      <c r="D397" s="1"/>
    </row>
    <row r="398" spans="2:4">
      <c r="B398" s="43"/>
      <c r="D398" s="1"/>
    </row>
    <row r="399" spans="2:4">
      <c r="B399" s="3"/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</sheetData>
  <sheetProtection sheet="1" objects="1" scenarios="1"/>
  <mergeCells count="1">
    <mergeCell ref="B6:P6"/>
  </mergeCells>
  <dataValidations count="1">
    <dataValidation allowBlank="1" showInputMessage="1" showErrorMessage="1" sqref="B31:P1048576 C24:P30 A1:A1048576 C5:C23 D1:P23 AH31:XFD33 Q1:XFD30 Q34:XFD1048576 Q31:AF33 B1:B10 B13:B23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B1:AZ878"/>
  <sheetViews>
    <sheetView rightToLeft="1" workbookViewId="0">
      <selection activeCell="C17" sqref="C17"/>
    </sheetView>
  </sheetViews>
  <sheetFormatPr defaultColWidth="9.140625" defaultRowHeight="18"/>
  <cols>
    <col min="1" max="1" width="6.28515625" style="1" customWidth="1"/>
    <col min="2" max="2" width="30.28515625" style="2" bestFit="1" customWidth="1"/>
    <col min="3" max="3" width="41.85546875" style="2" bestFit="1" customWidth="1"/>
    <col min="4" max="4" width="6.42578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6.140625" style="1" bestFit="1" customWidth="1"/>
    <col min="9" max="9" width="9" style="1" bestFit="1" customWidth="1"/>
    <col min="10" max="10" width="6.85546875" style="1" bestFit="1" customWidth="1"/>
    <col min="11" max="11" width="7.5703125" style="1" bestFit="1" customWidth="1"/>
    <col min="12" max="12" width="13.140625" style="1" bestFit="1" customWidth="1"/>
    <col min="13" max="13" width="7.28515625" style="1" bestFit="1" customWidth="1"/>
    <col min="14" max="14" width="10.140625" style="1" bestFit="1" customWidth="1"/>
    <col min="15" max="15" width="11.28515625" style="1" bestFit="1" customWidth="1"/>
    <col min="16" max="16" width="11.85546875" style="1" bestFit="1" customWidth="1"/>
    <col min="17" max="17" width="9" style="1" bestFit="1" customWidth="1"/>
    <col min="18" max="37" width="7.5703125" style="1" customWidth="1"/>
    <col min="38" max="38" width="6.7109375" style="1" customWidth="1"/>
    <col min="39" max="39" width="7.7109375" style="1" customWidth="1"/>
    <col min="40" max="40" width="7.140625" style="1" customWidth="1"/>
    <col min="41" max="41" width="6" style="1" customWidth="1"/>
    <col min="42" max="42" width="7.85546875" style="1" customWidth="1"/>
    <col min="43" max="43" width="8.140625" style="1" customWidth="1"/>
    <col min="44" max="44" width="1.7109375" style="1" customWidth="1"/>
    <col min="45" max="45" width="15" style="1" customWidth="1"/>
    <col min="46" max="46" width="8.7109375" style="1" customWidth="1"/>
    <col min="47" max="47" width="10" style="1" customWidth="1"/>
    <col min="48" max="48" width="9.5703125" style="1" customWidth="1"/>
    <col min="49" max="49" width="6.140625" style="1" customWidth="1"/>
    <col min="50" max="51" width="5.7109375" style="1" customWidth="1"/>
    <col min="52" max="52" width="6.85546875" style="1" customWidth="1"/>
    <col min="53" max="53" width="6.42578125" style="1" customWidth="1"/>
    <col min="54" max="54" width="6.7109375" style="1" customWidth="1"/>
    <col min="55" max="55" width="7.28515625" style="1" customWidth="1"/>
    <col min="56" max="67" width="5.7109375" style="1" customWidth="1"/>
    <col min="68" max="16384" width="9.140625" style="1"/>
  </cols>
  <sheetData>
    <row r="1" spans="2:52">
      <c r="B1" s="56" t="s">
        <v>182</v>
      </c>
      <c r="C1" s="76" t="s" vm="1">
        <v>250</v>
      </c>
    </row>
    <row r="2" spans="2:52">
      <c r="B2" s="56" t="s">
        <v>181</v>
      </c>
      <c r="C2" s="76" t="s">
        <v>251</v>
      </c>
    </row>
    <row r="3" spans="2:52">
      <c r="B3" s="56" t="s">
        <v>183</v>
      </c>
      <c r="C3" s="76" t="s">
        <v>252</v>
      </c>
    </row>
    <row r="4" spans="2:52">
      <c r="B4" s="56" t="s">
        <v>184</v>
      </c>
      <c r="C4" s="76">
        <v>8602</v>
      </c>
    </row>
    <row r="6" spans="2:52" ht="21.75" customHeight="1">
      <c r="B6" s="175" t="s">
        <v>212</v>
      </c>
      <c r="C6" s="176"/>
      <c r="D6" s="176"/>
      <c r="E6" s="176"/>
      <c r="F6" s="176"/>
      <c r="G6" s="176"/>
      <c r="H6" s="176"/>
      <c r="I6" s="176"/>
      <c r="J6" s="176"/>
      <c r="K6" s="176"/>
      <c r="L6" s="176"/>
      <c r="M6" s="176"/>
      <c r="N6" s="176"/>
      <c r="O6" s="176"/>
      <c r="P6" s="176"/>
      <c r="Q6" s="177"/>
    </row>
    <row r="7" spans="2:52" ht="27.75" customHeight="1">
      <c r="B7" s="178" t="s">
        <v>89</v>
      </c>
      <c r="C7" s="179"/>
      <c r="D7" s="179"/>
      <c r="E7" s="179"/>
      <c r="F7" s="179"/>
      <c r="G7" s="179"/>
      <c r="H7" s="179"/>
      <c r="I7" s="179"/>
      <c r="J7" s="179"/>
      <c r="K7" s="179"/>
      <c r="L7" s="179"/>
      <c r="M7" s="179"/>
      <c r="N7" s="179"/>
      <c r="O7" s="179"/>
      <c r="P7" s="179"/>
      <c r="Q7" s="180"/>
      <c r="AT7" s="3"/>
      <c r="AU7" s="3"/>
    </row>
    <row r="8" spans="2:52" s="3" customFormat="1" ht="55.5" customHeight="1">
      <c r="B8" s="22" t="s">
        <v>118</v>
      </c>
      <c r="C8" s="30" t="s">
        <v>46</v>
      </c>
      <c r="D8" s="30" t="s">
        <v>122</v>
      </c>
      <c r="E8" s="30" t="s">
        <v>15</v>
      </c>
      <c r="F8" s="30" t="s">
        <v>65</v>
      </c>
      <c r="G8" s="30" t="s">
        <v>105</v>
      </c>
      <c r="H8" s="30" t="s">
        <v>18</v>
      </c>
      <c r="I8" s="30" t="s">
        <v>104</v>
      </c>
      <c r="J8" s="30" t="s">
        <v>17</v>
      </c>
      <c r="K8" s="30" t="s">
        <v>19</v>
      </c>
      <c r="L8" s="30" t="s">
        <v>236</v>
      </c>
      <c r="M8" s="30" t="s">
        <v>235</v>
      </c>
      <c r="N8" s="30" t="s">
        <v>62</v>
      </c>
      <c r="O8" s="30" t="s">
        <v>238</v>
      </c>
      <c r="P8" s="30" t="s">
        <v>185</v>
      </c>
      <c r="Q8" s="71" t="s">
        <v>187</v>
      </c>
      <c r="AL8" s="1"/>
      <c r="AT8" s="1"/>
      <c r="AU8" s="1"/>
      <c r="AV8" s="1"/>
    </row>
    <row r="9" spans="2:52" s="3" customFormat="1" ht="21.75" customHeight="1">
      <c r="B9" s="15"/>
      <c r="C9" s="32"/>
      <c r="D9" s="32"/>
      <c r="E9" s="32"/>
      <c r="F9" s="32"/>
      <c r="G9" s="32" t="s">
        <v>22</v>
      </c>
      <c r="H9" s="32" t="s">
        <v>21</v>
      </c>
      <c r="I9" s="32"/>
      <c r="J9" s="32" t="s">
        <v>20</v>
      </c>
      <c r="K9" s="32" t="s">
        <v>20</v>
      </c>
      <c r="L9" s="32" t="s">
        <v>245</v>
      </c>
      <c r="M9" s="32"/>
      <c r="N9" s="32" t="s">
        <v>246</v>
      </c>
      <c r="O9" s="32" t="s">
        <v>20</v>
      </c>
      <c r="P9" s="32" t="s">
        <v>20</v>
      </c>
      <c r="Q9" s="33" t="s">
        <v>20</v>
      </c>
      <c r="AT9" s="1"/>
      <c r="AU9" s="1"/>
    </row>
    <row r="10" spans="2:52" s="4" customFormat="1" ht="18" customHeight="1">
      <c r="B10" s="18"/>
      <c r="C10" s="34" t="s">
        <v>1</v>
      </c>
      <c r="D10" s="34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19" t="s">
        <v>13</v>
      </c>
      <c r="P10" s="19" t="s">
        <v>14</v>
      </c>
      <c r="Q10" s="20" t="s">
        <v>116</v>
      </c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T10" s="1"/>
      <c r="AU10" s="1"/>
      <c r="AV10" s="3"/>
    </row>
    <row r="11" spans="2:52" s="4" customFormat="1" ht="18" customHeight="1">
      <c r="B11" s="112" t="s">
        <v>27</v>
      </c>
      <c r="C11" s="113"/>
      <c r="D11" s="113"/>
      <c r="E11" s="113"/>
      <c r="F11" s="113"/>
      <c r="G11" s="113"/>
      <c r="H11" s="114">
        <v>6.6592841045783162</v>
      </c>
      <c r="I11" s="113"/>
      <c r="J11" s="113"/>
      <c r="K11" s="115">
        <v>5.1952957189078707E-3</v>
      </c>
      <c r="L11" s="114"/>
      <c r="M11" s="116"/>
      <c r="N11" s="114">
        <v>12476.176029999999</v>
      </c>
      <c r="O11" s="113"/>
      <c r="P11" s="115">
        <v>1</v>
      </c>
      <c r="Q11" s="115">
        <f>N11/'סכום נכסי הקרן'!$C$42</f>
        <v>0.14553199654418181</v>
      </c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T11" s="1"/>
      <c r="AU11" s="1"/>
      <c r="AV11" s="3"/>
      <c r="AZ11" s="1"/>
    </row>
    <row r="12" spans="2:52" ht="22.5" customHeight="1">
      <c r="B12" s="112" t="s">
        <v>233</v>
      </c>
      <c r="C12" s="113"/>
      <c r="D12" s="113"/>
      <c r="E12" s="113"/>
      <c r="F12" s="113"/>
      <c r="G12" s="113"/>
      <c r="H12" s="114">
        <v>6.6592841045783162</v>
      </c>
      <c r="I12" s="113"/>
      <c r="J12" s="113"/>
      <c r="K12" s="115">
        <v>5.1952957189078707E-3</v>
      </c>
      <c r="L12" s="114"/>
      <c r="M12" s="116"/>
      <c r="N12" s="114">
        <v>12476.176029999999</v>
      </c>
      <c r="O12" s="113"/>
      <c r="P12" s="115">
        <v>1</v>
      </c>
      <c r="Q12" s="115">
        <f>N12/'סכום נכסי הקרן'!$C$42</f>
        <v>0.14553199654418181</v>
      </c>
      <c r="AV12" s="4"/>
    </row>
    <row r="13" spans="2:52">
      <c r="B13" s="112" t="s">
        <v>25</v>
      </c>
      <c r="C13" s="113"/>
      <c r="D13" s="113"/>
      <c r="E13" s="113"/>
      <c r="F13" s="113"/>
      <c r="G13" s="113"/>
      <c r="H13" s="114">
        <v>6.6592980018919539</v>
      </c>
      <c r="I13" s="113"/>
      <c r="J13" s="113"/>
      <c r="K13" s="115">
        <v>5.1933030710629826E-3</v>
      </c>
      <c r="L13" s="114"/>
      <c r="M13" s="116"/>
      <c r="N13" s="114">
        <v>12473.76339</v>
      </c>
      <c r="O13" s="113"/>
      <c r="P13" s="115">
        <v>0.99980662023410083</v>
      </c>
      <c r="Q13" s="115">
        <f>N13/'סכום נכסי הקרן'!$C$42</f>
        <v>0.14550385360075926</v>
      </c>
    </row>
    <row r="14" spans="2:52">
      <c r="B14" s="111" t="s">
        <v>24</v>
      </c>
      <c r="C14" s="80"/>
      <c r="D14" s="80"/>
      <c r="E14" s="80"/>
      <c r="F14" s="80"/>
      <c r="G14" s="80"/>
      <c r="H14" s="86">
        <v>6.6592980018919539</v>
      </c>
      <c r="I14" s="80"/>
      <c r="J14" s="80"/>
      <c r="K14" s="87">
        <v>5.1933030710629826E-3</v>
      </c>
      <c r="L14" s="86"/>
      <c r="M14" s="88"/>
      <c r="N14" s="86">
        <v>12473.76339</v>
      </c>
      <c r="O14" s="80"/>
      <c r="P14" s="87">
        <v>0.99980662023410083</v>
      </c>
      <c r="Q14" s="87">
        <f>N14/'סכום נכסי הקרן'!$C$42</f>
        <v>0.14550385360075926</v>
      </c>
    </row>
    <row r="15" spans="2:52">
      <c r="B15" s="110" t="s">
        <v>253</v>
      </c>
      <c r="C15" s="78" t="s">
        <v>254</v>
      </c>
      <c r="D15" s="89" t="s">
        <v>123</v>
      </c>
      <c r="E15" s="78" t="s">
        <v>255</v>
      </c>
      <c r="F15" s="78"/>
      <c r="G15" s="78"/>
      <c r="H15" s="83">
        <v>3.75</v>
      </c>
      <c r="I15" s="89" t="s">
        <v>167</v>
      </c>
      <c r="J15" s="90">
        <v>0.04</v>
      </c>
      <c r="K15" s="84">
        <v>1E-4</v>
      </c>
      <c r="L15" s="83">
        <v>61</v>
      </c>
      <c r="M15" s="85">
        <v>155.85</v>
      </c>
      <c r="N15" s="83">
        <v>9.5069999999999988E-2</v>
      </c>
      <c r="O15" s="84">
        <v>3.9233828925198258E-9</v>
      </c>
      <c r="P15" s="84">
        <v>7.620123327163411E-6</v>
      </c>
      <c r="Q15" s="84">
        <f>N15/'סכום נכסי הקרן'!$C$42</f>
        <v>1.1089717617149848E-6</v>
      </c>
    </row>
    <row r="16" spans="2:52" ht="20.25">
      <c r="B16" s="110" t="s">
        <v>256</v>
      </c>
      <c r="C16" s="78" t="s">
        <v>257</v>
      </c>
      <c r="D16" s="89" t="s">
        <v>123</v>
      </c>
      <c r="E16" s="78" t="s">
        <v>255</v>
      </c>
      <c r="F16" s="78"/>
      <c r="G16" s="78"/>
      <c r="H16" s="83">
        <v>6.2299999999999995</v>
      </c>
      <c r="I16" s="89" t="s">
        <v>167</v>
      </c>
      <c r="J16" s="90">
        <v>0.04</v>
      </c>
      <c r="K16" s="84">
        <v>3.8999999999999994E-3</v>
      </c>
      <c r="L16" s="83">
        <v>20600</v>
      </c>
      <c r="M16" s="85">
        <v>158.44999999999999</v>
      </c>
      <c r="N16" s="83">
        <v>32.640700000000002</v>
      </c>
      <c r="O16" s="84">
        <v>1.9484891358488517E-6</v>
      </c>
      <c r="P16" s="84">
        <v>2.6162423423261049E-3</v>
      </c>
      <c r="Q16" s="84">
        <f>N16/'סכום נכסי הקרן'!$C$42</f>
        <v>3.8074697152214485E-4</v>
      </c>
      <c r="AT16" s="4"/>
    </row>
    <row r="17" spans="2:47" ht="20.25">
      <c r="B17" s="110" t="s">
        <v>258</v>
      </c>
      <c r="C17" s="78" t="s">
        <v>259</v>
      </c>
      <c r="D17" s="89" t="s">
        <v>123</v>
      </c>
      <c r="E17" s="78" t="s">
        <v>255</v>
      </c>
      <c r="F17" s="78"/>
      <c r="G17" s="78"/>
      <c r="H17" s="83">
        <v>14.600000000000001</v>
      </c>
      <c r="I17" s="89" t="s">
        <v>167</v>
      </c>
      <c r="J17" s="90">
        <v>0.04</v>
      </c>
      <c r="K17" s="84">
        <v>1.2699999999999999E-2</v>
      </c>
      <c r="L17" s="83">
        <v>750000</v>
      </c>
      <c r="M17" s="85">
        <v>172.72</v>
      </c>
      <c r="N17" s="83">
        <v>1295.39996</v>
      </c>
      <c r="O17" s="84">
        <v>4.6234641545598179E-5</v>
      </c>
      <c r="P17" s="84">
        <v>0.10382988801096614</v>
      </c>
      <c r="Q17" s="84">
        <f>N17/'סכום נכסי הקרן'!$C$42</f>
        <v>1.5110570903194709E-2</v>
      </c>
      <c r="AU17" s="4"/>
    </row>
    <row r="18" spans="2:47">
      <c r="B18" s="110" t="s">
        <v>260</v>
      </c>
      <c r="C18" s="78" t="s">
        <v>261</v>
      </c>
      <c r="D18" s="89" t="s">
        <v>123</v>
      </c>
      <c r="E18" s="78" t="s">
        <v>255</v>
      </c>
      <c r="F18" s="78"/>
      <c r="G18" s="78"/>
      <c r="H18" s="83">
        <v>18.369999999999997</v>
      </c>
      <c r="I18" s="89" t="s">
        <v>167</v>
      </c>
      <c r="J18" s="90">
        <v>2.75E-2</v>
      </c>
      <c r="K18" s="84">
        <v>1.5399999999999999E-2</v>
      </c>
      <c r="L18" s="83">
        <v>1403921</v>
      </c>
      <c r="M18" s="85">
        <v>134.88999999999999</v>
      </c>
      <c r="N18" s="83">
        <v>1893.7490700000001</v>
      </c>
      <c r="O18" s="84">
        <v>7.9429458456932588E-5</v>
      </c>
      <c r="P18" s="84">
        <v>0.15178922335227746</v>
      </c>
      <c r="Q18" s="84">
        <f>N18/'סכום נכסי הקרן'!$C$42</f>
        <v>2.2090188728347684E-2</v>
      </c>
      <c r="AT18" s="3"/>
    </row>
    <row r="19" spans="2:47">
      <c r="B19" s="110" t="s">
        <v>262</v>
      </c>
      <c r="C19" s="78" t="s">
        <v>263</v>
      </c>
      <c r="D19" s="89" t="s">
        <v>123</v>
      </c>
      <c r="E19" s="78" t="s">
        <v>255</v>
      </c>
      <c r="F19" s="78"/>
      <c r="G19" s="78"/>
      <c r="H19" s="83">
        <v>5.9200000000000008</v>
      </c>
      <c r="I19" s="89" t="s">
        <v>167</v>
      </c>
      <c r="J19" s="90">
        <v>1.7500000000000002E-2</v>
      </c>
      <c r="K19" s="84">
        <v>2.5999999999999999E-3</v>
      </c>
      <c r="L19" s="83">
        <v>5583</v>
      </c>
      <c r="M19" s="85">
        <v>111.96</v>
      </c>
      <c r="N19" s="83">
        <v>6.2507299999999999</v>
      </c>
      <c r="O19" s="84">
        <v>4.0272435851196125E-7</v>
      </c>
      <c r="P19" s="84">
        <v>5.0101329004733513E-4</v>
      </c>
      <c r="Q19" s="84">
        <f>N19/'סכום נכסי הקרן'!$C$42</f>
        <v>7.2913464395757944E-5</v>
      </c>
      <c r="AU19" s="3"/>
    </row>
    <row r="20" spans="2:47">
      <c r="B20" s="110" t="s">
        <v>264</v>
      </c>
      <c r="C20" s="78" t="s">
        <v>265</v>
      </c>
      <c r="D20" s="89" t="s">
        <v>123</v>
      </c>
      <c r="E20" s="78" t="s">
        <v>255</v>
      </c>
      <c r="F20" s="78"/>
      <c r="G20" s="78"/>
      <c r="H20" s="83">
        <v>2.25</v>
      </c>
      <c r="I20" s="89" t="s">
        <v>167</v>
      </c>
      <c r="J20" s="90">
        <v>0.03</v>
      </c>
      <c r="K20" s="84">
        <v>-1E-3</v>
      </c>
      <c r="L20" s="83">
        <v>2235000</v>
      </c>
      <c r="M20" s="85">
        <v>119.79</v>
      </c>
      <c r="N20" s="83">
        <v>2677.3065699999997</v>
      </c>
      <c r="O20" s="84">
        <v>1.4579010048036369E-4</v>
      </c>
      <c r="P20" s="84">
        <v>0.21459352317266078</v>
      </c>
      <c r="Q20" s="84">
        <f>N20/'סכום נכסי הקרן'!$C$42</f>
        <v>3.1230223872767467E-2</v>
      </c>
    </row>
    <row r="21" spans="2:47">
      <c r="B21" s="110" t="s">
        <v>266</v>
      </c>
      <c r="C21" s="78" t="s">
        <v>267</v>
      </c>
      <c r="D21" s="89" t="s">
        <v>123</v>
      </c>
      <c r="E21" s="78" t="s">
        <v>255</v>
      </c>
      <c r="F21" s="78"/>
      <c r="G21" s="78"/>
      <c r="H21" s="83">
        <v>3.3299999999999996</v>
      </c>
      <c r="I21" s="89" t="s">
        <v>167</v>
      </c>
      <c r="J21" s="90">
        <v>1E-3</v>
      </c>
      <c r="K21" s="84">
        <v>-1.9999999999999998E-4</v>
      </c>
      <c r="L21" s="83">
        <v>2400000</v>
      </c>
      <c r="M21" s="85">
        <v>100.85</v>
      </c>
      <c r="N21" s="83">
        <v>2420.40022</v>
      </c>
      <c r="O21" s="84">
        <v>1.9323501911295624E-4</v>
      </c>
      <c r="P21" s="84">
        <v>0.19400176898594146</v>
      </c>
      <c r="Q21" s="84">
        <f>N21/'סכום נכסי הקרן'!$C$42</f>
        <v>2.823346477362719E-2</v>
      </c>
    </row>
    <row r="22" spans="2:47">
      <c r="B22" s="110" t="s">
        <v>268</v>
      </c>
      <c r="C22" s="78" t="s">
        <v>269</v>
      </c>
      <c r="D22" s="89" t="s">
        <v>123</v>
      </c>
      <c r="E22" s="78" t="s">
        <v>255</v>
      </c>
      <c r="F22" s="78"/>
      <c r="G22" s="78"/>
      <c r="H22" s="83">
        <v>8.08</v>
      </c>
      <c r="I22" s="89" t="s">
        <v>167</v>
      </c>
      <c r="J22" s="90">
        <v>7.4999999999999997E-3</v>
      </c>
      <c r="K22" s="84">
        <v>5.7999999999999996E-3</v>
      </c>
      <c r="L22" s="83">
        <v>995000</v>
      </c>
      <c r="M22" s="85">
        <v>101.88</v>
      </c>
      <c r="N22" s="83">
        <v>1013.70602</v>
      </c>
      <c r="O22" s="84">
        <v>7.4954409639483603E-5</v>
      </c>
      <c r="P22" s="84">
        <v>8.1251339958851157E-2</v>
      </c>
      <c r="Q22" s="84">
        <f>N22/'סכום נכסי הקרן'!$C$42</f>
        <v>1.182466972610167E-2</v>
      </c>
    </row>
    <row r="23" spans="2:47">
      <c r="B23" s="110" t="s">
        <v>270</v>
      </c>
      <c r="C23" s="78" t="s">
        <v>271</v>
      </c>
      <c r="D23" s="89" t="s">
        <v>123</v>
      </c>
      <c r="E23" s="78" t="s">
        <v>255</v>
      </c>
      <c r="F23" s="78"/>
      <c r="G23" s="78"/>
      <c r="H23" s="83">
        <v>0.83</v>
      </c>
      <c r="I23" s="89" t="s">
        <v>167</v>
      </c>
      <c r="J23" s="90">
        <v>3.5000000000000003E-2</v>
      </c>
      <c r="K23" s="84">
        <v>7.2999999999999983E-3</v>
      </c>
      <c r="L23" s="83">
        <v>1737421</v>
      </c>
      <c r="M23" s="85">
        <v>120.31</v>
      </c>
      <c r="N23" s="83">
        <v>2090.2912799999999</v>
      </c>
      <c r="O23" s="84">
        <v>8.8305704208132212E-5</v>
      </c>
      <c r="P23" s="84">
        <v>0.16754262483742785</v>
      </c>
      <c r="Q23" s="84">
        <f>N23/'סכום נכסי הקרן'!$C$42</f>
        <v>2.4382812698843702E-2</v>
      </c>
    </row>
    <row r="24" spans="2:47">
      <c r="B24" s="110" t="s">
        <v>272</v>
      </c>
      <c r="C24" s="78" t="s">
        <v>273</v>
      </c>
      <c r="D24" s="89" t="s">
        <v>123</v>
      </c>
      <c r="E24" s="78" t="s">
        <v>255</v>
      </c>
      <c r="F24" s="78"/>
      <c r="G24" s="78"/>
      <c r="H24" s="83">
        <v>4.9000000000000004</v>
      </c>
      <c r="I24" s="89" t="s">
        <v>167</v>
      </c>
      <c r="J24" s="90">
        <v>2.75E-2</v>
      </c>
      <c r="K24" s="84">
        <v>1E-3</v>
      </c>
      <c r="L24" s="83">
        <v>872700</v>
      </c>
      <c r="M24" s="85">
        <v>119.62</v>
      </c>
      <c r="N24" s="83">
        <v>1043.9237700000001</v>
      </c>
      <c r="O24" s="84">
        <v>5.3814084823873101E-5</v>
      </c>
      <c r="P24" s="84">
        <v>8.3673376160275301E-2</v>
      </c>
      <c r="Q24" s="84">
        <f>N24/'סכום נכסי הקרן'!$C$42</f>
        <v>1.2177153490197211E-2</v>
      </c>
    </row>
    <row r="25" spans="2:47">
      <c r="B25" s="110"/>
      <c r="C25" s="78"/>
      <c r="D25" s="78"/>
      <c r="E25" s="78"/>
      <c r="F25" s="78"/>
      <c r="G25" s="78"/>
      <c r="H25" s="78"/>
      <c r="I25" s="78"/>
      <c r="J25" s="78"/>
      <c r="K25" s="84"/>
      <c r="L25" s="83"/>
      <c r="M25" s="85"/>
      <c r="N25" s="78"/>
      <c r="O25" s="78"/>
      <c r="P25" s="84"/>
      <c r="Q25" s="78"/>
    </row>
    <row r="26" spans="2:47">
      <c r="B26" s="112" t="s">
        <v>47</v>
      </c>
      <c r="C26" s="113"/>
      <c r="D26" s="113"/>
      <c r="E26" s="113"/>
      <c r="F26" s="113"/>
      <c r="G26" s="113"/>
      <c r="H26" s="114">
        <v>6.5874326049472778</v>
      </c>
      <c r="I26" s="113"/>
      <c r="J26" s="113"/>
      <c r="K26" s="115">
        <v>1.5497627495191988E-2</v>
      </c>
      <c r="L26" s="114"/>
      <c r="M26" s="116"/>
      <c r="N26" s="114">
        <v>2.4126399999999997</v>
      </c>
      <c r="O26" s="113"/>
      <c r="P26" s="115">
        <v>1.9337976589931137E-4</v>
      </c>
      <c r="Q26" s="115">
        <f>N26/'סכום נכסי הקרן'!$C$42</f>
        <v>2.8142943422573271E-5</v>
      </c>
    </row>
    <row r="27" spans="2:47">
      <c r="B27" s="111" t="s">
        <v>23</v>
      </c>
      <c r="C27" s="80"/>
      <c r="D27" s="80"/>
      <c r="E27" s="80"/>
      <c r="F27" s="80"/>
      <c r="G27" s="80"/>
      <c r="H27" s="86">
        <v>6.5874326049472778</v>
      </c>
      <c r="I27" s="80"/>
      <c r="J27" s="80"/>
      <c r="K27" s="87">
        <v>1.5497627495191988E-2</v>
      </c>
      <c r="L27" s="86"/>
      <c r="M27" s="88"/>
      <c r="N27" s="86">
        <v>2.4126399999999997</v>
      </c>
      <c r="O27" s="80"/>
      <c r="P27" s="87">
        <v>1.9337976589931137E-4</v>
      </c>
      <c r="Q27" s="87">
        <f>N27/'סכום נכסי הקרן'!$C$42</f>
        <v>2.8142943422573271E-5</v>
      </c>
    </row>
    <row r="28" spans="2:47">
      <c r="B28" s="110" t="s">
        <v>274</v>
      </c>
      <c r="C28" s="78" t="s">
        <v>275</v>
      </c>
      <c r="D28" s="89" t="s">
        <v>123</v>
      </c>
      <c r="E28" s="78" t="s">
        <v>255</v>
      </c>
      <c r="F28" s="78"/>
      <c r="G28" s="78"/>
      <c r="H28" s="83">
        <v>6.1</v>
      </c>
      <c r="I28" s="89" t="s">
        <v>167</v>
      </c>
      <c r="J28" s="90">
        <v>3.7499999999999999E-2</v>
      </c>
      <c r="K28" s="84">
        <v>1.46E-2</v>
      </c>
      <c r="L28" s="83">
        <v>1979</v>
      </c>
      <c r="M28" s="85">
        <v>115.55</v>
      </c>
      <c r="N28" s="83">
        <v>2.2867299999999999</v>
      </c>
      <c r="O28" s="84">
        <v>1.296703097973749E-7</v>
      </c>
      <c r="P28" s="84">
        <v>1.8328773131297347E-4</v>
      </c>
      <c r="Q28" s="84">
        <f>N28/'סכום נכסי הקרן'!$C$42</f>
        <v>2.6674229480030582E-5</v>
      </c>
    </row>
    <row r="29" spans="2:47">
      <c r="B29" s="110" t="s">
        <v>276</v>
      </c>
      <c r="C29" s="78" t="s">
        <v>277</v>
      </c>
      <c r="D29" s="89" t="s">
        <v>123</v>
      </c>
      <c r="E29" s="78" t="s">
        <v>255</v>
      </c>
      <c r="F29" s="78"/>
      <c r="G29" s="78"/>
      <c r="H29" s="83">
        <v>15.440000000000001</v>
      </c>
      <c r="I29" s="89" t="s">
        <v>167</v>
      </c>
      <c r="J29" s="90">
        <v>5.5E-2</v>
      </c>
      <c r="K29" s="84">
        <v>3.1800000000000002E-2</v>
      </c>
      <c r="L29" s="83">
        <v>89</v>
      </c>
      <c r="M29" s="85">
        <v>141.47</v>
      </c>
      <c r="N29" s="83">
        <v>0.12590999999999999</v>
      </c>
      <c r="O29" s="84">
        <v>5.117405353587985E-9</v>
      </c>
      <c r="P29" s="84">
        <v>1.0092034586337911E-5</v>
      </c>
      <c r="Q29" s="84">
        <f>N29/'סכום נכסי הקרן'!$C$42</f>
        <v>1.4687139425426921E-6</v>
      </c>
    </row>
    <row r="30" spans="2:47">
      <c r="B30" s="82"/>
      <c r="C30" s="78"/>
      <c r="D30" s="78"/>
      <c r="E30" s="78"/>
      <c r="F30" s="78"/>
      <c r="G30" s="78"/>
      <c r="H30" s="78"/>
      <c r="I30" s="78"/>
      <c r="J30" s="78"/>
      <c r="K30" s="84"/>
      <c r="L30" s="83"/>
      <c r="M30" s="85"/>
      <c r="N30" s="78"/>
      <c r="O30" s="78"/>
      <c r="P30" s="84"/>
      <c r="Q30" s="78"/>
    </row>
    <row r="31" spans="2:47">
      <c r="B31" s="77"/>
      <c r="C31" s="77"/>
      <c r="D31" s="77"/>
      <c r="E31" s="77"/>
      <c r="F31" s="77"/>
      <c r="G31" s="77"/>
      <c r="H31" s="77"/>
      <c r="I31" s="77"/>
      <c r="J31" s="77"/>
      <c r="K31" s="77"/>
      <c r="L31" s="77"/>
      <c r="M31" s="77"/>
      <c r="N31" s="77"/>
      <c r="O31" s="77"/>
      <c r="P31" s="77"/>
      <c r="Q31" s="77"/>
    </row>
    <row r="32" spans="2:47">
      <c r="B32" s="77"/>
      <c r="C32" s="77"/>
      <c r="D32" s="77"/>
      <c r="E32" s="77"/>
      <c r="F32" s="77"/>
      <c r="G32" s="77"/>
      <c r="H32" s="77"/>
      <c r="I32" s="77"/>
      <c r="J32" s="77"/>
      <c r="K32" s="77"/>
      <c r="L32" s="77"/>
      <c r="M32" s="77"/>
      <c r="N32" s="77"/>
      <c r="O32" s="77"/>
      <c r="P32" s="77"/>
      <c r="Q32" s="77"/>
    </row>
    <row r="33" spans="2:17">
      <c r="B33" s="91"/>
      <c r="C33" s="92"/>
      <c r="D33" s="92"/>
      <c r="E33" s="77"/>
      <c r="F33" s="77"/>
      <c r="G33" s="77"/>
      <c r="H33" s="77"/>
      <c r="I33" s="77"/>
      <c r="J33" s="77"/>
      <c r="K33" s="77"/>
      <c r="L33" s="77"/>
      <c r="M33" s="77"/>
      <c r="N33" s="77"/>
      <c r="O33" s="77"/>
      <c r="P33" s="77"/>
      <c r="Q33" s="77"/>
    </row>
    <row r="34" spans="2:17">
      <c r="B34" s="91"/>
      <c r="C34" s="92"/>
      <c r="D34" s="92"/>
      <c r="E34" s="77"/>
      <c r="F34" s="77"/>
      <c r="G34" s="77"/>
      <c r="H34" s="77"/>
      <c r="I34" s="77"/>
      <c r="J34" s="77"/>
      <c r="K34" s="77"/>
      <c r="L34" s="77"/>
      <c r="M34" s="77"/>
      <c r="N34" s="77"/>
      <c r="O34" s="77"/>
      <c r="P34" s="77"/>
      <c r="Q34" s="77"/>
    </row>
    <row r="35" spans="2:17">
      <c r="B35" s="181"/>
      <c r="C35" s="181"/>
      <c r="D35" s="181"/>
      <c r="E35" s="77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77"/>
    </row>
    <row r="36" spans="2:17">
      <c r="B36" s="91" t="s">
        <v>249</v>
      </c>
      <c r="C36" s="77"/>
      <c r="D36" s="77"/>
      <c r="E36" s="77"/>
      <c r="F36" s="77"/>
      <c r="G36" s="77"/>
      <c r="H36" s="77"/>
      <c r="I36" s="77"/>
      <c r="J36" s="77"/>
      <c r="K36" s="77"/>
      <c r="L36" s="77"/>
      <c r="M36" s="77"/>
      <c r="N36" s="77"/>
      <c r="O36" s="77"/>
      <c r="P36" s="77"/>
      <c r="Q36" s="77"/>
    </row>
    <row r="37" spans="2:17">
      <c r="B37" s="91" t="s">
        <v>115</v>
      </c>
      <c r="C37" s="77"/>
      <c r="D37" s="77"/>
      <c r="E37" s="77"/>
      <c r="F37" s="77"/>
      <c r="G37" s="77"/>
      <c r="H37" s="77"/>
      <c r="I37" s="77"/>
      <c r="J37" s="77"/>
      <c r="K37" s="77"/>
      <c r="L37" s="77"/>
      <c r="M37" s="77"/>
      <c r="N37" s="77"/>
      <c r="O37" s="77"/>
      <c r="P37" s="77"/>
      <c r="Q37" s="77"/>
    </row>
    <row r="38" spans="2:17">
      <c r="B38" s="91" t="s">
        <v>234</v>
      </c>
      <c r="C38" s="77"/>
      <c r="D38" s="77"/>
      <c r="E38" s="77"/>
      <c r="F38" s="77"/>
      <c r="G38" s="77"/>
      <c r="H38" s="77"/>
      <c r="I38" s="77"/>
      <c r="J38" s="77"/>
      <c r="K38" s="77"/>
      <c r="L38" s="77"/>
      <c r="M38" s="77"/>
      <c r="N38" s="77"/>
      <c r="O38" s="77"/>
      <c r="P38" s="77"/>
      <c r="Q38" s="77"/>
    </row>
    <row r="39" spans="2:17">
      <c r="B39" s="91" t="s">
        <v>244</v>
      </c>
      <c r="C39" s="77"/>
      <c r="D39" s="77"/>
      <c r="E39" s="77"/>
      <c r="F39" s="77"/>
      <c r="G39" s="77"/>
      <c r="H39" s="77"/>
      <c r="I39" s="77"/>
      <c r="J39" s="77"/>
      <c r="K39" s="77"/>
      <c r="L39" s="77"/>
      <c r="M39" s="77"/>
      <c r="N39" s="77"/>
      <c r="O39" s="77"/>
      <c r="P39" s="77"/>
      <c r="Q39" s="77"/>
    </row>
    <row r="40" spans="2:17">
      <c r="B40" s="77"/>
      <c r="C40" s="77"/>
      <c r="D40" s="77"/>
      <c r="E40" s="77"/>
      <c r="F40" s="77"/>
      <c r="G40" s="77"/>
      <c r="H40" s="77"/>
      <c r="I40" s="77"/>
      <c r="J40" s="77"/>
      <c r="K40" s="77"/>
      <c r="L40" s="77"/>
      <c r="M40" s="77"/>
      <c r="N40" s="77"/>
      <c r="O40" s="77"/>
      <c r="P40" s="77"/>
      <c r="Q40" s="77"/>
    </row>
    <row r="41" spans="2:17">
      <c r="B41" s="77"/>
      <c r="C41" s="77"/>
      <c r="D41" s="77"/>
      <c r="E41" s="77"/>
      <c r="F41" s="77"/>
      <c r="G41" s="77"/>
      <c r="H41" s="77"/>
      <c r="I41" s="77"/>
      <c r="J41" s="77"/>
      <c r="K41" s="77"/>
      <c r="L41" s="77"/>
      <c r="M41" s="77"/>
      <c r="N41" s="77"/>
      <c r="O41" s="77"/>
      <c r="P41" s="77"/>
      <c r="Q41" s="77"/>
    </row>
    <row r="42" spans="2:17">
      <c r="B42" s="77"/>
      <c r="C42" s="77"/>
      <c r="D42" s="77"/>
      <c r="E42" s="77"/>
      <c r="F42" s="77"/>
      <c r="G42" s="77"/>
      <c r="H42" s="77"/>
      <c r="I42" s="77"/>
      <c r="J42" s="77"/>
      <c r="K42" s="77"/>
      <c r="L42" s="77"/>
      <c r="M42" s="77"/>
      <c r="N42" s="77"/>
      <c r="O42" s="77"/>
      <c r="P42" s="77"/>
      <c r="Q42" s="77"/>
    </row>
    <row r="43" spans="2:17">
      <c r="B43" s="77"/>
      <c r="C43" s="77"/>
      <c r="D43" s="77"/>
      <c r="E43" s="77"/>
      <c r="F43" s="77"/>
      <c r="G43" s="77"/>
      <c r="H43" s="77"/>
      <c r="I43" s="77"/>
      <c r="J43" s="77"/>
      <c r="K43" s="77"/>
      <c r="L43" s="77"/>
      <c r="M43" s="77"/>
      <c r="N43" s="77"/>
      <c r="O43" s="77"/>
      <c r="P43" s="77"/>
      <c r="Q43" s="77"/>
    </row>
    <row r="44" spans="2:17">
      <c r="B44" s="77"/>
      <c r="C44" s="77"/>
      <c r="D44" s="77"/>
      <c r="E44" s="77"/>
      <c r="F44" s="77"/>
      <c r="G44" s="77"/>
      <c r="H44" s="77"/>
      <c r="I44" s="77"/>
      <c r="J44" s="77"/>
      <c r="K44" s="77"/>
      <c r="L44" s="77"/>
      <c r="M44" s="77"/>
      <c r="N44" s="77"/>
      <c r="O44" s="77"/>
      <c r="P44" s="77"/>
      <c r="Q44" s="77"/>
    </row>
    <row r="45" spans="2:17">
      <c r="B45" s="77"/>
      <c r="C45" s="77"/>
      <c r="D45" s="77"/>
      <c r="E45" s="77"/>
      <c r="F45" s="77"/>
      <c r="G45" s="77"/>
      <c r="H45" s="77"/>
      <c r="I45" s="77"/>
      <c r="J45" s="77"/>
      <c r="K45" s="77"/>
      <c r="L45" s="77"/>
      <c r="M45" s="77"/>
      <c r="N45" s="77"/>
      <c r="O45" s="77"/>
      <c r="P45" s="77"/>
      <c r="Q45" s="77"/>
    </row>
    <row r="46" spans="2:17">
      <c r="B46" s="77"/>
      <c r="C46" s="77"/>
      <c r="D46" s="77"/>
      <c r="E46" s="77"/>
      <c r="F46" s="77"/>
      <c r="G46" s="77"/>
      <c r="H46" s="77"/>
      <c r="I46" s="77"/>
      <c r="J46" s="77"/>
      <c r="K46" s="77"/>
      <c r="L46" s="77"/>
      <c r="M46" s="77"/>
      <c r="N46" s="77"/>
      <c r="O46" s="77"/>
      <c r="P46" s="77"/>
      <c r="Q46" s="77"/>
    </row>
    <row r="47" spans="2:17">
      <c r="B47" s="77"/>
      <c r="C47" s="77"/>
      <c r="D47" s="77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  <c r="P47" s="77"/>
      <c r="Q47" s="77"/>
    </row>
    <row r="48" spans="2:17">
      <c r="B48" s="77"/>
      <c r="C48" s="77"/>
      <c r="D48" s="77"/>
      <c r="E48" s="77"/>
      <c r="F48" s="77"/>
      <c r="G48" s="77"/>
      <c r="H48" s="77"/>
      <c r="I48" s="77"/>
      <c r="J48" s="77"/>
      <c r="K48" s="77"/>
      <c r="L48" s="77"/>
      <c r="M48" s="77"/>
      <c r="N48" s="77"/>
      <c r="O48" s="77"/>
      <c r="P48" s="77"/>
      <c r="Q48" s="77"/>
    </row>
    <row r="49" spans="2:17">
      <c r="B49" s="77"/>
      <c r="C49" s="77"/>
      <c r="D49" s="77"/>
      <c r="E49" s="77"/>
      <c r="F49" s="77"/>
      <c r="G49" s="77"/>
      <c r="H49" s="77"/>
      <c r="I49" s="77"/>
      <c r="J49" s="77"/>
      <c r="K49" s="77"/>
      <c r="L49" s="77"/>
      <c r="M49" s="77"/>
      <c r="N49" s="77"/>
      <c r="O49" s="77"/>
      <c r="P49" s="77"/>
      <c r="Q49" s="77"/>
    </row>
    <row r="50" spans="2:17">
      <c r="B50" s="77"/>
      <c r="C50" s="77"/>
      <c r="D50" s="77"/>
      <c r="E50" s="77"/>
      <c r="F50" s="77"/>
      <c r="G50" s="77"/>
      <c r="H50" s="77"/>
      <c r="I50" s="77"/>
      <c r="J50" s="77"/>
      <c r="K50" s="77"/>
      <c r="L50" s="77"/>
      <c r="M50" s="77"/>
      <c r="N50" s="77"/>
      <c r="O50" s="77"/>
      <c r="P50" s="77"/>
      <c r="Q50" s="77"/>
    </row>
    <row r="51" spans="2:17">
      <c r="B51" s="77"/>
      <c r="C51" s="77"/>
      <c r="D51" s="77"/>
      <c r="E51" s="77"/>
      <c r="F51" s="77"/>
      <c r="G51" s="77"/>
      <c r="H51" s="77"/>
      <c r="I51" s="77"/>
      <c r="J51" s="77"/>
      <c r="K51" s="77"/>
      <c r="L51" s="77"/>
      <c r="M51" s="77"/>
      <c r="N51" s="77"/>
      <c r="O51" s="77"/>
      <c r="P51" s="77"/>
      <c r="Q51" s="77"/>
    </row>
    <row r="52" spans="2:17">
      <c r="B52" s="77"/>
      <c r="C52" s="77"/>
      <c r="D52" s="77"/>
      <c r="E52" s="77"/>
      <c r="F52" s="77"/>
      <c r="G52" s="77"/>
      <c r="H52" s="77"/>
      <c r="I52" s="77"/>
      <c r="J52" s="77"/>
      <c r="K52" s="77"/>
      <c r="L52" s="77"/>
      <c r="M52" s="77"/>
      <c r="N52" s="77"/>
      <c r="O52" s="77"/>
      <c r="P52" s="77"/>
      <c r="Q52" s="77"/>
    </row>
    <row r="53" spans="2:17">
      <c r="B53" s="77"/>
      <c r="C53" s="77"/>
      <c r="D53" s="77"/>
      <c r="E53" s="77"/>
      <c r="F53" s="77"/>
      <c r="G53" s="77"/>
      <c r="H53" s="77"/>
      <c r="I53" s="77"/>
      <c r="J53" s="77"/>
      <c r="K53" s="77"/>
      <c r="L53" s="77"/>
      <c r="M53" s="77"/>
      <c r="N53" s="77"/>
      <c r="O53" s="77"/>
      <c r="P53" s="77"/>
      <c r="Q53" s="77"/>
    </row>
    <row r="54" spans="2:17">
      <c r="B54" s="77"/>
      <c r="C54" s="77"/>
      <c r="D54" s="77"/>
      <c r="E54" s="77"/>
      <c r="F54" s="77"/>
      <c r="G54" s="77"/>
      <c r="H54" s="77"/>
      <c r="I54" s="77"/>
      <c r="J54" s="77"/>
      <c r="K54" s="77"/>
      <c r="L54" s="77"/>
      <c r="M54" s="77"/>
      <c r="N54" s="77"/>
      <c r="O54" s="77"/>
      <c r="P54" s="77"/>
      <c r="Q54" s="77"/>
    </row>
    <row r="55" spans="2:17">
      <c r="B55" s="77"/>
      <c r="C55" s="77"/>
      <c r="D55" s="77"/>
      <c r="E55" s="77"/>
      <c r="F55" s="77"/>
      <c r="G55" s="77"/>
      <c r="H55" s="77"/>
      <c r="I55" s="77"/>
      <c r="J55" s="77"/>
      <c r="K55" s="77"/>
      <c r="L55" s="77"/>
      <c r="M55" s="77"/>
      <c r="N55" s="77"/>
      <c r="O55" s="77"/>
      <c r="P55" s="77"/>
      <c r="Q55" s="77"/>
    </row>
    <row r="56" spans="2:17">
      <c r="B56" s="77"/>
      <c r="C56" s="77"/>
      <c r="D56" s="77"/>
      <c r="E56" s="77"/>
      <c r="F56" s="77"/>
      <c r="G56" s="77"/>
      <c r="H56" s="77"/>
      <c r="I56" s="77"/>
      <c r="J56" s="77"/>
      <c r="K56" s="77"/>
      <c r="L56" s="77"/>
      <c r="M56" s="77"/>
      <c r="N56" s="77"/>
      <c r="O56" s="77"/>
      <c r="P56" s="77"/>
      <c r="Q56" s="77"/>
    </row>
    <row r="57" spans="2:17">
      <c r="B57" s="77"/>
      <c r="C57" s="77"/>
      <c r="D57" s="77"/>
      <c r="E57" s="77"/>
      <c r="F57" s="77"/>
      <c r="G57" s="77"/>
      <c r="H57" s="77"/>
      <c r="I57" s="77"/>
      <c r="J57" s="77"/>
      <c r="K57" s="77"/>
      <c r="L57" s="77"/>
      <c r="M57" s="77"/>
      <c r="N57" s="77"/>
      <c r="O57" s="77"/>
      <c r="P57" s="77"/>
      <c r="Q57" s="77"/>
    </row>
    <row r="58" spans="2:17">
      <c r="B58" s="77"/>
      <c r="C58" s="77"/>
      <c r="D58" s="77"/>
      <c r="E58" s="77"/>
      <c r="F58" s="77"/>
      <c r="G58" s="77"/>
      <c r="H58" s="77"/>
      <c r="I58" s="77"/>
      <c r="J58" s="77"/>
      <c r="K58" s="77"/>
      <c r="L58" s="77"/>
      <c r="M58" s="77"/>
      <c r="N58" s="77"/>
      <c r="O58" s="77"/>
      <c r="P58" s="77"/>
      <c r="Q58" s="77"/>
    </row>
    <row r="59" spans="2:17">
      <c r="B59" s="77"/>
      <c r="C59" s="77"/>
      <c r="D59" s="77"/>
      <c r="E59" s="77"/>
      <c r="F59" s="77"/>
      <c r="G59" s="77"/>
      <c r="H59" s="77"/>
      <c r="I59" s="77"/>
      <c r="J59" s="77"/>
      <c r="K59" s="77"/>
      <c r="L59" s="77"/>
      <c r="M59" s="77"/>
      <c r="N59" s="77"/>
      <c r="O59" s="77"/>
      <c r="P59" s="77"/>
      <c r="Q59" s="77"/>
    </row>
    <row r="60" spans="2:17">
      <c r="B60" s="77"/>
      <c r="C60" s="77"/>
      <c r="D60" s="77"/>
      <c r="E60" s="77"/>
      <c r="F60" s="77"/>
      <c r="G60" s="77"/>
      <c r="H60" s="77"/>
      <c r="I60" s="77"/>
      <c r="J60" s="77"/>
      <c r="K60" s="77"/>
      <c r="L60" s="77"/>
      <c r="M60" s="77"/>
      <c r="N60" s="77"/>
      <c r="O60" s="77"/>
      <c r="P60" s="77"/>
      <c r="Q60" s="77"/>
    </row>
    <row r="61" spans="2:17">
      <c r="B61" s="77"/>
      <c r="C61" s="77"/>
      <c r="D61" s="77"/>
      <c r="E61" s="77"/>
      <c r="F61" s="77"/>
      <c r="G61" s="77"/>
      <c r="H61" s="77"/>
      <c r="I61" s="77"/>
      <c r="J61" s="77"/>
      <c r="K61" s="77"/>
      <c r="L61" s="77"/>
      <c r="M61" s="77"/>
      <c r="N61" s="77"/>
      <c r="O61" s="77"/>
      <c r="P61" s="77"/>
      <c r="Q61" s="77"/>
    </row>
    <row r="62" spans="2:17">
      <c r="B62" s="77"/>
      <c r="C62" s="77"/>
      <c r="D62" s="77"/>
      <c r="E62" s="77"/>
      <c r="F62" s="77"/>
      <c r="G62" s="77"/>
      <c r="H62" s="77"/>
      <c r="I62" s="77"/>
      <c r="J62" s="77"/>
      <c r="K62" s="77"/>
      <c r="L62" s="77"/>
      <c r="M62" s="77"/>
      <c r="N62" s="77"/>
      <c r="O62" s="77"/>
      <c r="P62" s="77"/>
      <c r="Q62" s="77"/>
    </row>
    <row r="63" spans="2:17">
      <c r="B63" s="77"/>
      <c r="C63" s="77"/>
      <c r="D63" s="77"/>
      <c r="E63" s="77"/>
      <c r="F63" s="77"/>
      <c r="G63" s="77"/>
      <c r="H63" s="77"/>
      <c r="I63" s="77"/>
      <c r="J63" s="77"/>
      <c r="K63" s="77"/>
      <c r="L63" s="77"/>
      <c r="M63" s="77"/>
      <c r="N63" s="77"/>
      <c r="O63" s="77"/>
      <c r="P63" s="77"/>
      <c r="Q63" s="77"/>
    </row>
    <row r="64" spans="2:17">
      <c r="B64" s="77"/>
      <c r="C64" s="77"/>
      <c r="D64" s="77"/>
      <c r="E64" s="77"/>
      <c r="F64" s="77"/>
      <c r="G64" s="77"/>
      <c r="H64" s="77"/>
      <c r="I64" s="77"/>
      <c r="J64" s="77"/>
      <c r="K64" s="77"/>
      <c r="L64" s="77"/>
      <c r="M64" s="77"/>
      <c r="N64" s="77"/>
      <c r="O64" s="77"/>
      <c r="P64" s="77"/>
      <c r="Q64" s="77"/>
    </row>
    <row r="65" spans="2:17">
      <c r="B65" s="77"/>
      <c r="C65" s="77"/>
      <c r="D65" s="77"/>
      <c r="E65" s="77"/>
      <c r="F65" s="77"/>
      <c r="G65" s="77"/>
      <c r="H65" s="77"/>
      <c r="I65" s="77"/>
      <c r="J65" s="77"/>
      <c r="K65" s="77"/>
      <c r="L65" s="77"/>
      <c r="M65" s="77"/>
      <c r="N65" s="77"/>
      <c r="O65" s="77"/>
      <c r="P65" s="77"/>
      <c r="Q65" s="77"/>
    </row>
    <row r="66" spans="2:17">
      <c r="B66" s="77"/>
      <c r="C66" s="77"/>
      <c r="D66" s="77"/>
      <c r="E66" s="77"/>
      <c r="F66" s="77"/>
      <c r="G66" s="77"/>
      <c r="H66" s="77"/>
      <c r="I66" s="77"/>
      <c r="J66" s="77"/>
      <c r="K66" s="77"/>
      <c r="L66" s="77"/>
      <c r="M66" s="77"/>
      <c r="N66" s="77"/>
      <c r="O66" s="77"/>
      <c r="P66" s="77"/>
      <c r="Q66" s="77"/>
    </row>
    <row r="67" spans="2:17">
      <c r="B67" s="77"/>
      <c r="C67" s="77"/>
      <c r="D67" s="77"/>
      <c r="E67" s="77"/>
      <c r="F67" s="77"/>
      <c r="G67" s="77"/>
      <c r="H67" s="77"/>
      <c r="I67" s="77"/>
      <c r="J67" s="77"/>
      <c r="K67" s="77"/>
      <c r="L67" s="77"/>
      <c r="M67" s="77"/>
      <c r="N67" s="77"/>
      <c r="O67" s="77"/>
      <c r="P67" s="77"/>
      <c r="Q67" s="77"/>
    </row>
    <row r="68" spans="2:17">
      <c r="B68" s="77"/>
      <c r="C68" s="77"/>
      <c r="D68" s="77"/>
      <c r="E68" s="77"/>
      <c r="F68" s="77"/>
      <c r="G68" s="77"/>
      <c r="H68" s="77"/>
      <c r="I68" s="77"/>
      <c r="J68" s="77"/>
      <c r="K68" s="77"/>
      <c r="L68" s="77"/>
      <c r="M68" s="77"/>
      <c r="N68" s="77"/>
      <c r="O68" s="77"/>
      <c r="P68" s="77"/>
      <c r="Q68" s="77"/>
    </row>
    <row r="69" spans="2:17">
      <c r="B69" s="77"/>
      <c r="C69" s="77"/>
      <c r="D69" s="77"/>
      <c r="E69" s="77"/>
      <c r="F69" s="77"/>
      <c r="G69" s="77"/>
      <c r="H69" s="77"/>
      <c r="I69" s="77"/>
      <c r="J69" s="77"/>
      <c r="K69" s="77"/>
      <c r="L69" s="77"/>
      <c r="M69" s="77"/>
      <c r="N69" s="77"/>
      <c r="O69" s="77"/>
      <c r="P69" s="77"/>
      <c r="Q69" s="77"/>
    </row>
    <row r="70" spans="2:17">
      <c r="B70" s="77"/>
      <c r="C70" s="77"/>
      <c r="D70" s="77"/>
      <c r="E70" s="77"/>
      <c r="F70" s="77"/>
      <c r="G70" s="77"/>
      <c r="H70" s="77"/>
      <c r="I70" s="77"/>
      <c r="J70" s="77"/>
      <c r="K70" s="77"/>
      <c r="L70" s="77"/>
      <c r="M70" s="77"/>
      <c r="N70" s="77"/>
      <c r="O70" s="77"/>
      <c r="P70" s="77"/>
      <c r="Q70" s="77"/>
    </row>
    <row r="71" spans="2:17">
      <c r="B71" s="77"/>
      <c r="C71" s="77"/>
      <c r="D71" s="77"/>
      <c r="E71" s="77"/>
      <c r="F71" s="77"/>
      <c r="G71" s="77"/>
      <c r="H71" s="77"/>
      <c r="I71" s="77"/>
      <c r="J71" s="77"/>
      <c r="K71" s="77"/>
      <c r="L71" s="77"/>
      <c r="M71" s="77"/>
      <c r="N71" s="77"/>
      <c r="O71" s="77"/>
      <c r="P71" s="77"/>
      <c r="Q71" s="77"/>
    </row>
    <row r="72" spans="2:17">
      <c r="B72" s="77"/>
      <c r="C72" s="77"/>
      <c r="D72" s="77"/>
      <c r="E72" s="77"/>
      <c r="F72" s="77"/>
      <c r="G72" s="77"/>
      <c r="H72" s="77"/>
      <c r="I72" s="77"/>
      <c r="J72" s="77"/>
      <c r="K72" s="77"/>
      <c r="L72" s="77"/>
      <c r="M72" s="77"/>
      <c r="N72" s="77"/>
      <c r="O72" s="77"/>
      <c r="P72" s="77"/>
      <c r="Q72" s="77"/>
    </row>
    <row r="73" spans="2:17">
      <c r="B73" s="77"/>
      <c r="C73" s="77"/>
      <c r="D73" s="77"/>
      <c r="E73" s="77"/>
      <c r="F73" s="77"/>
      <c r="G73" s="77"/>
      <c r="H73" s="77"/>
      <c r="I73" s="77"/>
      <c r="J73" s="77"/>
      <c r="K73" s="77"/>
      <c r="L73" s="77"/>
      <c r="M73" s="77"/>
      <c r="N73" s="77"/>
      <c r="O73" s="77"/>
      <c r="P73" s="77"/>
      <c r="Q73" s="77"/>
    </row>
    <row r="74" spans="2:17">
      <c r="B74" s="77"/>
      <c r="C74" s="77"/>
      <c r="D74" s="77"/>
      <c r="E74" s="77"/>
      <c r="F74" s="77"/>
      <c r="G74" s="77"/>
      <c r="H74" s="77"/>
      <c r="I74" s="77"/>
      <c r="J74" s="77"/>
      <c r="K74" s="77"/>
      <c r="L74" s="77"/>
      <c r="M74" s="77"/>
      <c r="N74" s="77"/>
      <c r="O74" s="77"/>
      <c r="P74" s="77"/>
      <c r="Q74" s="77"/>
    </row>
    <row r="75" spans="2:17">
      <c r="B75" s="77"/>
      <c r="C75" s="77"/>
      <c r="D75" s="77"/>
      <c r="E75" s="77"/>
      <c r="F75" s="77"/>
      <c r="G75" s="77"/>
      <c r="H75" s="77"/>
      <c r="I75" s="77"/>
      <c r="J75" s="77"/>
      <c r="K75" s="77"/>
      <c r="L75" s="77"/>
      <c r="M75" s="77"/>
      <c r="N75" s="77"/>
      <c r="O75" s="77"/>
      <c r="P75" s="77"/>
      <c r="Q75" s="77"/>
    </row>
    <row r="76" spans="2:17">
      <c r="B76" s="77"/>
      <c r="C76" s="77"/>
      <c r="D76" s="77"/>
      <c r="E76" s="77"/>
      <c r="F76" s="77"/>
      <c r="G76" s="77"/>
      <c r="H76" s="77"/>
      <c r="I76" s="77"/>
      <c r="J76" s="77"/>
      <c r="K76" s="77"/>
      <c r="L76" s="77"/>
      <c r="M76" s="77"/>
      <c r="N76" s="77"/>
      <c r="O76" s="77"/>
      <c r="P76" s="77"/>
      <c r="Q76" s="77"/>
    </row>
    <row r="77" spans="2:17">
      <c r="B77" s="77"/>
      <c r="C77" s="77"/>
      <c r="D77" s="77"/>
      <c r="E77" s="77"/>
      <c r="F77" s="77"/>
      <c r="G77" s="77"/>
      <c r="H77" s="77"/>
      <c r="I77" s="77"/>
      <c r="J77" s="77"/>
      <c r="K77" s="77"/>
      <c r="L77" s="77"/>
      <c r="M77" s="77"/>
      <c r="N77" s="77"/>
      <c r="O77" s="77"/>
      <c r="P77" s="77"/>
      <c r="Q77" s="77"/>
    </row>
    <row r="78" spans="2:17">
      <c r="B78" s="77"/>
      <c r="C78" s="77"/>
      <c r="D78" s="77"/>
      <c r="E78" s="77"/>
      <c r="F78" s="77"/>
      <c r="G78" s="77"/>
      <c r="H78" s="77"/>
      <c r="I78" s="77"/>
      <c r="J78" s="77"/>
      <c r="K78" s="77"/>
      <c r="L78" s="77"/>
      <c r="M78" s="77"/>
      <c r="N78" s="77"/>
      <c r="O78" s="77"/>
      <c r="P78" s="77"/>
      <c r="Q78" s="77"/>
    </row>
    <row r="79" spans="2:17">
      <c r="B79" s="77"/>
      <c r="C79" s="77"/>
      <c r="D79" s="77"/>
      <c r="E79" s="77"/>
      <c r="F79" s="77"/>
      <c r="G79" s="77"/>
      <c r="H79" s="77"/>
      <c r="I79" s="77"/>
      <c r="J79" s="77"/>
      <c r="K79" s="77"/>
      <c r="L79" s="77"/>
      <c r="M79" s="77"/>
      <c r="N79" s="77"/>
      <c r="O79" s="77"/>
      <c r="P79" s="77"/>
      <c r="Q79" s="77"/>
    </row>
    <row r="80" spans="2:17">
      <c r="B80" s="77"/>
      <c r="C80" s="77"/>
      <c r="D80" s="77"/>
      <c r="E80" s="77"/>
      <c r="F80" s="77"/>
      <c r="G80" s="77"/>
      <c r="H80" s="77"/>
      <c r="I80" s="77"/>
      <c r="J80" s="77"/>
      <c r="K80" s="77"/>
      <c r="L80" s="77"/>
      <c r="M80" s="77"/>
      <c r="N80" s="77"/>
      <c r="O80" s="77"/>
      <c r="P80" s="77"/>
      <c r="Q80" s="77"/>
    </row>
    <row r="81" spans="2:17">
      <c r="B81" s="77"/>
      <c r="C81" s="77"/>
      <c r="D81" s="77"/>
      <c r="E81" s="77"/>
      <c r="F81" s="77"/>
      <c r="G81" s="77"/>
      <c r="H81" s="77"/>
      <c r="I81" s="77"/>
      <c r="J81" s="77"/>
      <c r="K81" s="77"/>
      <c r="L81" s="77"/>
      <c r="M81" s="77"/>
      <c r="N81" s="77"/>
      <c r="O81" s="77"/>
      <c r="P81" s="77"/>
      <c r="Q81" s="77"/>
    </row>
    <row r="82" spans="2:17">
      <c r="B82" s="77"/>
      <c r="C82" s="77"/>
      <c r="D82" s="77"/>
      <c r="E82" s="77"/>
      <c r="F82" s="77"/>
      <c r="G82" s="77"/>
      <c r="H82" s="77"/>
      <c r="I82" s="77"/>
      <c r="J82" s="77"/>
      <c r="K82" s="77"/>
      <c r="L82" s="77"/>
      <c r="M82" s="77"/>
      <c r="N82" s="77"/>
      <c r="O82" s="77"/>
      <c r="P82" s="77"/>
      <c r="Q82" s="77"/>
    </row>
    <row r="83" spans="2:17">
      <c r="B83" s="77"/>
      <c r="C83" s="77"/>
      <c r="D83" s="77"/>
      <c r="E83" s="77"/>
      <c r="F83" s="77"/>
      <c r="G83" s="77"/>
      <c r="H83" s="77"/>
      <c r="I83" s="77"/>
      <c r="J83" s="77"/>
      <c r="K83" s="77"/>
      <c r="L83" s="77"/>
      <c r="M83" s="77"/>
      <c r="N83" s="77"/>
      <c r="O83" s="77"/>
      <c r="P83" s="77"/>
      <c r="Q83" s="77"/>
    </row>
    <row r="84" spans="2:17">
      <c r="B84" s="77"/>
      <c r="C84" s="77"/>
      <c r="D84" s="77"/>
      <c r="E84" s="77"/>
      <c r="F84" s="77"/>
      <c r="G84" s="77"/>
      <c r="H84" s="77"/>
      <c r="I84" s="77"/>
      <c r="J84" s="77"/>
      <c r="K84" s="77"/>
      <c r="L84" s="77"/>
      <c r="M84" s="77"/>
      <c r="N84" s="77"/>
      <c r="O84" s="77"/>
      <c r="P84" s="77"/>
      <c r="Q84" s="77"/>
    </row>
    <row r="85" spans="2:17">
      <c r="B85" s="77"/>
      <c r="C85" s="77"/>
      <c r="D85" s="77"/>
      <c r="E85" s="77"/>
      <c r="F85" s="77"/>
      <c r="G85" s="77"/>
      <c r="H85" s="77"/>
      <c r="I85" s="77"/>
      <c r="J85" s="77"/>
      <c r="K85" s="77"/>
      <c r="L85" s="77"/>
      <c r="M85" s="77"/>
      <c r="N85" s="77"/>
      <c r="O85" s="77"/>
      <c r="P85" s="77"/>
      <c r="Q85" s="77"/>
    </row>
    <row r="86" spans="2:17">
      <c r="B86" s="77"/>
      <c r="C86" s="77"/>
      <c r="D86" s="77"/>
      <c r="E86" s="77"/>
      <c r="F86" s="77"/>
      <c r="G86" s="77"/>
      <c r="H86" s="77"/>
      <c r="I86" s="77"/>
      <c r="J86" s="77"/>
      <c r="K86" s="77"/>
      <c r="L86" s="77"/>
      <c r="M86" s="77"/>
      <c r="N86" s="77"/>
      <c r="O86" s="77"/>
      <c r="P86" s="77"/>
      <c r="Q86" s="77"/>
    </row>
    <row r="87" spans="2:17">
      <c r="B87" s="77"/>
      <c r="C87" s="77"/>
      <c r="D87" s="77"/>
      <c r="E87" s="77"/>
      <c r="F87" s="77"/>
      <c r="G87" s="77"/>
      <c r="H87" s="77"/>
      <c r="I87" s="77"/>
      <c r="J87" s="77"/>
      <c r="K87" s="77"/>
      <c r="L87" s="77"/>
      <c r="M87" s="77"/>
      <c r="N87" s="77"/>
      <c r="O87" s="77"/>
      <c r="P87" s="77"/>
      <c r="Q87" s="77"/>
    </row>
    <row r="88" spans="2:17">
      <c r="B88" s="77"/>
      <c r="C88" s="77"/>
      <c r="D88" s="77"/>
      <c r="E88" s="77"/>
      <c r="F88" s="77"/>
      <c r="G88" s="77"/>
      <c r="H88" s="77"/>
      <c r="I88" s="77"/>
      <c r="J88" s="77"/>
      <c r="K88" s="77"/>
      <c r="L88" s="77"/>
      <c r="M88" s="77"/>
      <c r="N88" s="77"/>
      <c r="O88" s="77"/>
      <c r="P88" s="77"/>
      <c r="Q88" s="77"/>
    </row>
    <row r="89" spans="2:17">
      <c r="B89" s="77"/>
      <c r="C89" s="77"/>
      <c r="D89" s="77"/>
      <c r="E89" s="77"/>
      <c r="F89" s="77"/>
      <c r="G89" s="77"/>
      <c r="H89" s="77"/>
      <c r="I89" s="77"/>
      <c r="J89" s="77"/>
      <c r="K89" s="77"/>
      <c r="L89" s="77"/>
      <c r="M89" s="77"/>
      <c r="N89" s="77"/>
      <c r="O89" s="77"/>
      <c r="P89" s="77"/>
      <c r="Q89" s="77"/>
    </row>
    <row r="90" spans="2:17">
      <c r="B90" s="77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</row>
    <row r="91" spans="2:17">
      <c r="B91" s="77"/>
      <c r="C91" s="77"/>
      <c r="D91" s="77"/>
      <c r="E91" s="77"/>
      <c r="F91" s="77"/>
      <c r="G91" s="77"/>
      <c r="H91" s="77"/>
      <c r="I91" s="77"/>
      <c r="J91" s="77"/>
      <c r="K91" s="77"/>
      <c r="L91" s="77"/>
      <c r="M91" s="77"/>
      <c r="N91" s="77"/>
      <c r="O91" s="77"/>
      <c r="P91" s="77"/>
      <c r="Q91" s="77"/>
    </row>
    <row r="92" spans="2:17">
      <c r="B92" s="77"/>
      <c r="C92" s="77"/>
      <c r="D92" s="77"/>
      <c r="E92" s="77"/>
      <c r="F92" s="77"/>
      <c r="G92" s="77"/>
      <c r="H92" s="77"/>
      <c r="I92" s="77"/>
      <c r="J92" s="77"/>
      <c r="K92" s="77"/>
      <c r="L92" s="77"/>
      <c r="M92" s="77"/>
      <c r="N92" s="77"/>
      <c r="O92" s="77"/>
      <c r="P92" s="77"/>
      <c r="Q92" s="77"/>
    </row>
    <row r="93" spans="2:17">
      <c r="B93" s="77"/>
      <c r="C93" s="77"/>
      <c r="D93" s="77"/>
      <c r="E93" s="77"/>
      <c r="F93" s="77"/>
      <c r="G93" s="77"/>
      <c r="H93" s="77"/>
      <c r="I93" s="77"/>
      <c r="J93" s="77"/>
      <c r="K93" s="77"/>
      <c r="L93" s="77"/>
      <c r="M93" s="77"/>
      <c r="N93" s="77"/>
      <c r="O93" s="77"/>
      <c r="P93" s="77"/>
      <c r="Q93" s="77"/>
    </row>
    <row r="94" spans="2:17">
      <c r="B94" s="77"/>
      <c r="C94" s="77"/>
      <c r="D94" s="77"/>
      <c r="E94" s="77"/>
      <c r="F94" s="77"/>
      <c r="G94" s="77"/>
      <c r="H94" s="77"/>
      <c r="I94" s="77"/>
      <c r="J94" s="77"/>
      <c r="K94" s="77"/>
      <c r="L94" s="77"/>
      <c r="M94" s="77"/>
      <c r="N94" s="77"/>
      <c r="O94" s="77"/>
      <c r="P94" s="77"/>
      <c r="Q94" s="77"/>
    </row>
    <row r="95" spans="2:17">
      <c r="B95" s="77"/>
      <c r="C95" s="77"/>
      <c r="D95" s="77"/>
      <c r="E95" s="77"/>
      <c r="F95" s="77"/>
      <c r="G95" s="77"/>
      <c r="H95" s="77"/>
      <c r="I95" s="77"/>
      <c r="J95" s="77"/>
      <c r="K95" s="77"/>
      <c r="L95" s="77"/>
      <c r="M95" s="77"/>
      <c r="N95" s="77"/>
      <c r="O95" s="77"/>
      <c r="P95" s="77"/>
      <c r="Q95" s="77"/>
    </row>
    <row r="96" spans="2:17">
      <c r="B96" s="77"/>
      <c r="C96" s="77"/>
      <c r="D96" s="77"/>
      <c r="E96" s="77"/>
      <c r="F96" s="77"/>
      <c r="G96" s="77"/>
      <c r="H96" s="77"/>
      <c r="I96" s="77"/>
      <c r="J96" s="77"/>
      <c r="K96" s="77"/>
      <c r="L96" s="77"/>
      <c r="M96" s="77"/>
      <c r="N96" s="77"/>
      <c r="O96" s="77"/>
      <c r="P96" s="77"/>
      <c r="Q96" s="77"/>
    </row>
    <row r="97" spans="2:17">
      <c r="B97" s="77"/>
      <c r="C97" s="77"/>
      <c r="D97" s="77"/>
      <c r="E97" s="77"/>
      <c r="F97" s="77"/>
      <c r="G97" s="77"/>
      <c r="H97" s="77"/>
      <c r="I97" s="77"/>
      <c r="J97" s="77"/>
      <c r="K97" s="77"/>
      <c r="L97" s="77"/>
      <c r="M97" s="77"/>
      <c r="N97" s="77"/>
      <c r="O97" s="77"/>
      <c r="P97" s="77"/>
      <c r="Q97" s="77"/>
    </row>
    <row r="98" spans="2:17">
      <c r="B98" s="77"/>
      <c r="C98" s="77"/>
      <c r="D98" s="77"/>
      <c r="E98" s="77"/>
      <c r="F98" s="77"/>
      <c r="G98" s="77"/>
      <c r="H98" s="77"/>
      <c r="I98" s="77"/>
      <c r="J98" s="77"/>
      <c r="K98" s="77"/>
      <c r="L98" s="77"/>
      <c r="M98" s="77"/>
      <c r="N98" s="77"/>
      <c r="O98" s="77"/>
      <c r="P98" s="77"/>
      <c r="Q98" s="77"/>
    </row>
    <row r="99" spans="2:17">
      <c r="B99" s="77"/>
      <c r="C99" s="77"/>
      <c r="D99" s="77"/>
      <c r="E99" s="77"/>
      <c r="F99" s="77"/>
      <c r="G99" s="77"/>
      <c r="H99" s="77"/>
      <c r="I99" s="77"/>
      <c r="J99" s="77"/>
      <c r="K99" s="77"/>
      <c r="L99" s="77"/>
      <c r="M99" s="77"/>
      <c r="N99" s="77"/>
      <c r="O99" s="77"/>
      <c r="P99" s="77"/>
      <c r="Q99" s="77"/>
    </row>
    <row r="100" spans="2:17">
      <c r="B100" s="77"/>
      <c r="C100" s="77"/>
      <c r="D100" s="77"/>
      <c r="E100" s="77"/>
      <c r="F100" s="77"/>
      <c r="G100" s="77"/>
      <c r="H100" s="77"/>
      <c r="I100" s="77"/>
      <c r="J100" s="77"/>
      <c r="K100" s="77"/>
      <c r="L100" s="77"/>
      <c r="M100" s="77"/>
      <c r="N100" s="77"/>
      <c r="O100" s="77"/>
      <c r="P100" s="77"/>
      <c r="Q100" s="77"/>
    </row>
    <row r="101" spans="2:17">
      <c r="B101" s="77"/>
      <c r="C101" s="77"/>
      <c r="D101" s="77"/>
      <c r="E101" s="77"/>
      <c r="F101" s="77"/>
      <c r="G101" s="77"/>
      <c r="H101" s="77"/>
      <c r="I101" s="77"/>
      <c r="J101" s="77"/>
      <c r="K101" s="77"/>
      <c r="L101" s="77"/>
      <c r="M101" s="77"/>
      <c r="N101" s="77"/>
      <c r="O101" s="77"/>
      <c r="P101" s="77"/>
      <c r="Q101" s="77"/>
    </row>
    <row r="102" spans="2:17">
      <c r="B102" s="77"/>
      <c r="C102" s="77"/>
      <c r="D102" s="77"/>
      <c r="E102" s="77"/>
      <c r="F102" s="77"/>
      <c r="G102" s="77"/>
      <c r="H102" s="77"/>
      <c r="I102" s="77"/>
      <c r="J102" s="77"/>
      <c r="K102" s="77"/>
      <c r="L102" s="77"/>
      <c r="M102" s="77"/>
      <c r="N102" s="77"/>
      <c r="O102" s="77"/>
      <c r="P102" s="77"/>
      <c r="Q102" s="77"/>
    </row>
    <row r="103" spans="2:17">
      <c r="B103" s="77"/>
      <c r="C103" s="77"/>
      <c r="D103" s="77"/>
      <c r="E103" s="77"/>
      <c r="F103" s="77"/>
      <c r="G103" s="77"/>
      <c r="H103" s="77"/>
      <c r="I103" s="77"/>
      <c r="J103" s="77"/>
      <c r="K103" s="77"/>
      <c r="L103" s="77"/>
      <c r="M103" s="77"/>
      <c r="N103" s="77"/>
      <c r="O103" s="77"/>
      <c r="P103" s="77"/>
      <c r="Q103" s="77"/>
    </row>
    <row r="104" spans="2:17">
      <c r="B104" s="77"/>
      <c r="C104" s="77"/>
      <c r="D104" s="77"/>
      <c r="E104" s="77"/>
      <c r="F104" s="77"/>
      <c r="G104" s="77"/>
      <c r="H104" s="77"/>
      <c r="I104" s="77"/>
      <c r="J104" s="77"/>
      <c r="K104" s="77"/>
      <c r="L104" s="77"/>
      <c r="M104" s="77"/>
      <c r="N104" s="77"/>
      <c r="O104" s="77"/>
      <c r="P104" s="77"/>
      <c r="Q104" s="77"/>
    </row>
    <row r="105" spans="2:17">
      <c r="B105" s="77"/>
      <c r="C105" s="77"/>
      <c r="D105" s="77"/>
      <c r="E105" s="77"/>
      <c r="F105" s="77"/>
      <c r="G105" s="77"/>
      <c r="H105" s="77"/>
      <c r="I105" s="77"/>
      <c r="J105" s="77"/>
      <c r="K105" s="77"/>
      <c r="L105" s="77"/>
      <c r="M105" s="77"/>
      <c r="N105" s="77"/>
      <c r="O105" s="77"/>
      <c r="P105" s="77"/>
      <c r="Q105" s="77"/>
    </row>
    <row r="106" spans="2:17">
      <c r="B106" s="77"/>
      <c r="C106" s="77"/>
      <c r="D106" s="77"/>
      <c r="E106" s="77"/>
      <c r="F106" s="77"/>
      <c r="G106" s="77"/>
      <c r="H106" s="77"/>
      <c r="I106" s="77"/>
      <c r="J106" s="77"/>
      <c r="K106" s="77"/>
      <c r="L106" s="77"/>
      <c r="M106" s="77"/>
      <c r="N106" s="77"/>
      <c r="O106" s="77"/>
      <c r="P106" s="77"/>
      <c r="Q106" s="77"/>
    </row>
    <row r="107" spans="2:17">
      <c r="B107" s="77"/>
      <c r="C107" s="77"/>
      <c r="D107" s="77"/>
      <c r="E107" s="77"/>
      <c r="F107" s="77"/>
      <c r="G107" s="77"/>
      <c r="H107" s="77"/>
      <c r="I107" s="77"/>
      <c r="J107" s="77"/>
      <c r="K107" s="77"/>
      <c r="L107" s="77"/>
      <c r="M107" s="77"/>
      <c r="N107" s="77"/>
      <c r="O107" s="77"/>
      <c r="P107" s="77"/>
      <c r="Q107" s="77"/>
    </row>
    <row r="108" spans="2:17">
      <c r="B108" s="77"/>
      <c r="C108" s="77"/>
      <c r="D108" s="77"/>
      <c r="E108" s="77"/>
      <c r="F108" s="77"/>
      <c r="G108" s="77"/>
      <c r="H108" s="77"/>
      <c r="I108" s="77"/>
      <c r="J108" s="77"/>
      <c r="K108" s="77"/>
      <c r="L108" s="77"/>
      <c r="M108" s="77"/>
      <c r="N108" s="77"/>
      <c r="O108" s="77"/>
      <c r="P108" s="77"/>
      <c r="Q108" s="77"/>
    </row>
    <row r="109" spans="2:17">
      <c r="B109" s="77"/>
      <c r="C109" s="77"/>
      <c r="D109" s="77"/>
      <c r="E109" s="77"/>
      <c r="F109" s="77"/>
      <c r="G109" s="77"/>
      <c r="H109" s="77"/>
      <c r="I109" s="77"/>
      <c r="J109" s="77"/>
      <c r="K109" s="77"/>
      <c r="L109" s="77"/>
      <c r="M109" s="77"/>
      <c r="N109" s="77"/>
      <c r="O109" s="77"/>
      <c r="P109" s="77"/>
      <c r="Q109" s="77"/>
    </row>
    <row r="110" spans="2:17">
      <c r="B110" s="77"/>
      <c r="C110" s="77"/>
      <c r="D110" s="77"/>
      <c r="E110" s="77"/>
      <c r="F110" s="77"/>
      <c r="G110" s="77"/>
      <c r="H110" s="77"/>
      <c r="I110" s="77"/>
      <c r="J110" s="77"/>
      <c r="K110" s="77"/>
      <c r="L110" s="77"/>
      <c r="M110" s="77"/>
      <c r="N110" s="77"/>
      <c r="O110" s="77"/>
      <c r="P110" s="77"/>
      <c r="Q110" s="77"/>
    </row>
    <row r="111" spans="2:17">
      <c r="B111" s="77"/>
      <c r="C111" s="77"/>
      <c r="D111" s="77"/>
      <c r="E111" s="77"/>
      <c r="F111" s="77"/>
      <c r="G111" s="77"/>
      <c r="H111" s="77"/>
      <c r="I111" s="77"/>
      <c r="J111" s="77"/>
      <c r="K111" s="77"/>
      <c r="L111" s="77"/>
      <c r="M111" s="77"/>
      <c r="N111" s="77"/>
      <c r="O111" s="77"/>
      <c r="P111" s="77"/>
      <c r="Q111" s="77"/>
    </row>
    <row r="112" spans="2:17">
      <c r="B112" s="77"/>
      <c r="C112" s="77"/>
      <c r="D112" s="77"/>
      <c r="E112" s="77"/>
      <c r="F112" s="77"/>
      <c r="G112" s="77"/>
      <c r="H112" s="77"/>
      <c r="I112" s="77"/>
      <c r="J112" s="77"/>
      <c r="K112" s="77"/>
      <c r="L112" s="77"/>
      <c r="M112" s="77"/>
      <c r="N112" s="77"/>
      <c r="O112" s="77"/>
      <c r="P112" s="77"/>
      <c r="Q112" s="77"/>
    </row>
    <row r="113" spans="2:17">
      <c r="B113" s="77"/>
      <c r="C113" s="77"/>
      <c r="D113" s="77"/>
      <c r="E113" s="77"/>
      <c r="F113" s="77"/>
      <c r="G113" s="77"/>
      <c r="H113" s="77"/>
      <c r="I113" s="77"/>
      <c r="J113" s="77"/>
      <c r="K113" s="77"/>
      <c r="L113" s="77"/>
      <c r="M113" s="77"/>
      <c r="N113" s="77"/>
      <c r="O113" s="77"/>
      <c r="P113" s="77"/>
      <c r="Q113" s="77"/>
    </row>
    <row r="114" spans="2:17">
      <c r="B114" s="77"/>
      <c r="C114" s="77"/>
      <c r="D114" s="77"/>
      <c r="E114" s="77"/>
      <c r="F114" s="77"/>
      <c r="G114" s="77"/>
      <c r="H114" s="77"/>
      <c r="I114" s="77"/>
      <c r="J114" s="77"/>
      <c r="K114" s="77"/>
      <c r="L114" s="77"/>
      <c r="M114" s="77"/>
      <c r="N114" s="77"/>
      <c r="O114" s="77"/>
      <c r="P114" s="77"/>
      <c r="Q114" s="77"/>
    </row>
    <row r="115" spans="2:17">
      <c r="B115" s="77"/>
      <c r="C115" s="77"/>
      <c r="D115" s="77"/>
      <c r="E115" s="77"/>
      <c r="F115" s="77"/>
      <c r="G115" s="77"/>
      <c r="H115" s="77"/>
      <c r="I115" s="77"/>
      <c r="J115" s="77"/>
      <c r="K115" s="77"/>
      <c r="L115" s="77"/>
      <c r="M115" s="77"/>
      <c r="N115" s="77"/>
      <c r="O115" s="77"/>
      <c r="P115" s="77"/>
      <c r="Q115" s="77"/>
    </row>
    <row r="116" spans="2:17">
      <c r="B116" s="77"/>
      <c r="C116" s="77"/>
      <c r="D116" s="77"/>
      <c r="E116" s="77"/>
      <c r="F116" s="77"/>
      <c r="G116" s="77"/>
      <c r="H116" s="77"/>
      <c r="I116" s="77"/>
      <c r="J116" s="77"/>
      <c r="K116" s="77"/>
      <c r="L116" s="77"/>
      <c r="M116" s="77"/>
      <c r="N116" s="77"/>
      <c r="O116" s="77"/>
      <c r="P116" s="77"/>
      <c r="Q116" s="77"/>
    </row>
    <row r="117" spans="2:17">
      <c r="B117" s="77"/>
      <c r="C117" s="77"/>
      <c r="D117" s="77"/>
      <c r="E117" s="77"/>
      <c r="F117" s="77"/>
      <c r="G117" s="77"/>
      <c r="H117" s="77"/>
      <c r="I117" s="77"/>
      <c r="J117" s="77"/>
      <c r="K117" s="77"/>
      <c r="L117" s="77"/>
      <c r="M117" s="77"/>
      <c r="N117" s="77"/>
      <c r="O117" s="77"/>
      <c r="P117" s="77"/>
      <c r="Q117" s="77"/>
    </row>
    <row r="118" spans="2:17">
      <c r="B118" s="77"/>
      <c r="C118" s="77"/>
      <c r="D118" s="77"/>
      <c r="E118" s="77"/>
      <c r="F118" s="77"/>
      <c r="G118" s="77"/>
      <c r="H118" s="77"/>
      <c r="I118" s="77"/>
      <c r="J118" s="77"/>
      <c r="K118" s="77"/>
      <c r="L118" s="77"/>
      <c r="M118" s="77"/>
      <c r="N118" s="77"/>
      <c r="O118" s="77"/>
      <c r="P118" s="77"/>
      <c r="Q118" s="77"/>
    </row>
    <row r="119" spans="2:17">
      <c r="B119" s="77"/>
      <c r="C119" s="77"/>
      <c r="D119" s="77"/>
      <c r="E119" s="77"/>
      <c r="F119" s="77"/>
      <c r="G119" s="77"/>
      <c r="H119" s="77"/>
      <c r="I119" s="77"/>
      <c r="J119" s="77"/>
      <c r="K119" s="77"/>
      <c r="L119" s="77"/>
      <c r="M119" s="77"/>
      <c r="N119" s="77"/>
      <c r="O119" s="77"/>
      <c r="P119" s="77"/>
      <c r="Q119" s="77"/>
    </row>
    <row r="120" spans="2:17">
      <c r="B120" s="77"/>
      <c r="C120" s="77"/>
      <c r="D120" s="77"/>
      <c r="E120" s="77"/>
      <c r="F120" s="77"/>
      <c r="G120" s="77"/>
      <c r="H120" s="77"/>
      <c r="I120" s="77"/>
      <c r="J120" s="77"/>
      <c r="K120" s="77"/>
      <c r="L120" s="77"/>
      <c r="M120" s="77"/>
      <c r="N120" s="77"/>
      <c r="O120" s="77"/>
      <c r="P120" s="77"/>
      <c r="Q120" s="77"/>
    </row>
    <row r="121" spans="2:17">
      <c r="B121" s="77"/>
      <c r="C121" s="77"/>
      <c r="D121" s="77"/>
      <c r="E121" s="77"/>
      <c r="F121" s="77"/>
      <c r="G121" s="77"/>
      <c r="H121" s="77"/>
      <c r="I121" s="77"/>
      <c r="J121" s="77"/>
      <c r="K121" s="77"/>
      <c r="L121" s="77"/>
      <c r="M121" s="77"/>
      <c r="N121" s="77"/>
      <c r="O121" s="77"/>
      <c r="P121" s="77"/>
      <c r="Q121" s="77"/>
    </row>
    <row r="122" spans="2:17">
      <c r="B122" s="77"/>
      <c r="C122" s="77"/>
      <c r="D122" s="77"/>
      <c r="E122" s="77"/>
      <c r="F122" s="77"/>
      <c r="G122" s="77"/>
      <c r="H122" s="77"/>
      <c r="I122" s="77"/>
      <c r="J122" s="77"/>
      <c r="K122" s="77"/>
      <c r="L122" s="77"/>
      <c r="M122" s="77"/>
      <c r="N122" s="77"/>
      <c r="O122" s="77"/>
      <c r="P122" s="77"/>
      <c r="Q122" s="77"/>
    </row>
    <row r="123" spans="2:17">
      <c r="B123" s="77"/>
      <c r="C123" s="77"/>
      <c r="D123" s="77"/>
      <c r="E123" s="77"/>
      <c r="F123" s="77"/>
      <c r="G123" s="77"/>
      <c r="H123" s="77"/>
      <c r="I123" s="77"/>
      <c r="J123" s="77"/>
      <c r="K123" s="77"/>
      <c r="L123" s="77"/>
      <c r="M123" s="77"/>
      <c r="N123" s="77"/>
      <c r="O123" s="77"/>
      <c r="P123" s="77"/>
      <c r="Q123" s="77"/>
    </row>
    <row r="124" spans="2:17">
      <c r="B124" s="77"/>
      <c r="C124" s="77"/>
      <c r="D124" s="77"/>
      <c r="E124" s="77"/>
      <c r="F124" s="77"/>
      <c r="G124" s="77"/>
      <c r="H124" s="77"/>
      <c r="I124" s="77"/>
      <c r="J124" s="77"/>
      <c r="K124" s="77"/>
      <c r="L124" s="77"/>
      <c r="M124" s="77"/>
      <c r="N124" s="77"/>
      <c r="O124" s="77"/>
      <c r="P124" s="77"/>
      <c r="Q124" s="77"/>
    </row>
    <row r="125" spans="2:17">
      <c r="B125" s="77"/>
      <c r="C125" s="77"/>
      <c r="D125" s="77"/>
      <c r="E125" s="77"/>
      <c r="F125" s="77"/>
      <c r="G125" s="77"/>
      <c r="H125" s="77"/>
      <c r="I125" s="77"/>
      <c r="J125" s="77"/>
      <c r="K125" s="77"/>
      <c r="L125" s="77"/>
      <c r="M125" s="77"/>
      <c r="N125" s="77"/>
      <c r="O125" s="77"/>
      <c r="P125" s="77"/>
      <c r="Q125" s="77"/>
    </row>
    <row r="126" spans="2:17">
      <c r="B126" s="77"/>
      <c r="C126" s="77"/>
      <c r="D126" s="77"/>
      <c r="E126" s="77"/>
      <c r="F126" s="77"/>
      <c r="G126" s="77"/>
      <c r="H126" s="77"/>
      <c r="I126" s="77"/>
      <c r="J126" s="77"/>
      <c r="K126" s="77"/>
      <c r="L126" s="77"/>
      <c r="M126" s="77"/>
      <c r="N126" s="77"/>
      <c r="O126" s="77"/>
      <c r="P126" s="77"/>
      <c r="Q126" s="77"/>
    </row>
    <row r="127" spans="2:17">
      <c r="B127" s="77"/>
      <c r="C127" s="77"/>
      <c r="D127" s="77"/>
      <c r="E127" s="77"/>
      <c r="F127" s="77"/>
      <c r="G127" s="77"/>
      <c r="H127" s="77"/>
      <c r="I127" s="77"/>
      <c r="J127" s="77"/>
      <c r="K127" s="77"/>
      <c r="L127" s="77"/>
      <c r="M127" s="77"/>
      <c r="N127" s="77"/>
      <c r="O127" s="77"/>
      <c r="P127" s="77"/>
      <c r="Q127" s="77"/>
    </row>
    <row r="128" spans="2:17">
      <c r="B128" s="77"/>
      <c r="C128" s="77"/>
      <c r="D128" s="77"/>
      <c r="E128" s="77"/>
      <c r="F128" s="77"/>
      <c r="G128" s="77"/>
      <c r="H128" s="77"/>
      <c r="I128" s="77"/>
      <c r="J128" s="77"/>
      <c r="K128" s="77"/>
      <c r="L128" s="77"/>
      <c r="M128" s="77"/>
      <c r="N128" s="77"/>
      <c r="O128" s="77"/>
      <c r="P128" s="77"/>
      <c r="Q128" s="77"/>
    </row>
    <row r="129" spans="2:17">
      <c r="B129" s="77"/>
      <c r="C129" s="77"/>
      <c r="D129" s="77"/>
      <c r="E129" s="77"/>
      <c r="F129" s="77"/>
      <c r="G129" s="77"/>
      <c r="H129" s="77"/>
      <c r="I129" s="77"/>
      <c r="J129" s="77"/>
      <c r="K129" s="77"/>
      <c r="L129" s="77"/>
      <c r="M129" s="77"/>
      <c r="N129" s="77"/>
      <c r="O129" s="77"/>
      <c r="P129" s="77"/>
      <c r="Q129" s="77"/>
    </row>
    <row r="130" spans="2:17">
      <c r="C130" s="1"/>
      <c r="D130" s="1"/>
    </row>
    <row r="131" spans="2:17">
      <c r="C131" s="1"/>
      <c r="D131" s="1"/>
    </row>
    <row r="132" spans="2:17">
      <c r="C132" s="1"/>
      <c r="D132" s="1"/>
    </row>
    <row r="133" spans="2:17">
      <c r="C133" s="1"/>
      <c r="D133" s="1"/>
    </row>
    <row r="134" spans="2:17">
      <c r="C134" s="1"/>
      <c r="D134" s="1"/>
    </row>
    <row r="135" spans="2:17">
      <c r="C135" s="1"/>
      <c r="D135" s="1"/>
    </row>
    <row r="136" spans="2:17">
      <c r="C136" s="1"/>
      <c r="D136" s="1"/>
    </row>
    <row r="137" spans="2:17">
      <c r="C137" s="1"/>
      <c r="D137" s="1"/>
    </row>
    <row r="138" spans="2:17">
      <c r="C138" s="1"/>
      <c r="D138" s="1"/>
    </row>
    <row r="139" spans="2:17">
      <c r="C139" s="1"/>
      <c r="D139" s="1"/>
    </row>
    <row r="140" spans="2:17">
      <c r="C140" s="1"/>
      <c r="D140" s="1"/>
    </row>
    <row r="141" spans="2:17">
      <c r="C141" s="1"/>
      <c r="D141" s="1"/>
    </row>
    <row r="142" spans="2:17">
      <c r="C142" s="1"/>
      <c r="D142" s="1"/>
    </row>
    <row r="143" spans="2:17">
      <c r="C143" s="1"/>
      <c r="D143" s="1"/>
    </row>
    <row r="144" spans="2:17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</sheetData>
  <sheetProtection sheet="1" objects="1" scenarios="1"/>
  <mergeCells count="3">
    <mergeCell ref="B6:Q6"/>
    <mergeCell ref="B7:Q7"/>
    <mergeCell ref="B35:D35"/>
  </mergeCells>
  <phoneticPr fontId="5" type="noConversion"/>
  <dataValidations count="1">
    <dataValidation allowBlank="1" showInputMessage="1" showErrorMessage="1" sqref="A1:A1048576 C5:C29 B33:B35 B1:B30 D1:D29 E1:AF1048576 AJ1:XFD1048576 AG1:AI27 AG31:AI1048576 C33:D34 B31:D32 C36:D1048576 B38:B1048576"/>
  </dataValidations>
  <pageMargins left="0" right="0" top="0.5" bottom="0.5" header="0" footer="0.25"/>
  <pageSetup paperSize="9" scale="88" pageOrder="overThenDown" orientation="landscape" blackAndWhite="1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B1:BO713"/>
  <sheetViews>
    <sheetView rightToLeft="1" workbookViewId="0">
      <selection activeCell="C13" sqref="C13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85546875" style="2" bestFit="1" customWidth="1"/>
    <col min="4" max="5" width="5.42578125" style="2" bestFit="1" customWidth="1"/>
    <col min="6" max="6" width="6.5703125" style="2" bestFit="1" customWidth="1"/>
    <col min="7" max="7" width="5.28515625" style="2" bestFit="1" customWidth="1"/>
    <col min="8" max="8" width="4.5703125" style="1" bestFit="1" customWidth="1"/>
    <col min="9" max="9" width="7.85546875" style="1" bestFit="1" customWidth="1"/>
    <col min="10" max="10" width="7.140625" style="1" bestFit="1" customWidth="1"/>
    <col min="11" max="11" width="5.140625" style="1" bestFit="1" customWidth="1"/>
    <col min="12" max="12" width="5.28515625" style="1" bestFit="1" customWidth="1"/>
    <col min="13" max="13" width="6.7109375" style="1" bestFit="1" customWidth="1"/>
    <col min="14" max="14" width="7.5703125" style="1" bestFit="1" customWidth="1"/>
    <col min="15" max="15" width="7" style="1" bestFit="1" customWidth="1"/>
    <col min="16" max="16" width="6.42578125" style="1" bestFit="1" customWidth="1"/>
    <col min="17" max="17" width="8" style="1" bestFit="1" customWidth="1"/>
    <col min="18" max="18" width="11.28515625" style="1" bestFit="1" customWidth="1"/>
    <col min="19" max="19" width="11.85546875" style="1" bestFit="1" customWidth="1"/>
    <col min="20" max="20" width="9" style="1" bestFit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56" t="s">
        <v>182</v>
      </c>
      <c r="C1" s="76" t="s" vm="1">
        <v>250</v>
      </c>
    </row>
    <row r="2" spans="2:67">
      <c r="B2" s="56" t="s">
        <v>181</v>
      </c>
      <c r="C2" s="76" t="s">
        <v>251</v>
      </c>
    </row>
    <row r="3" spans="2:67">
      <c r="B3" s="56" t="s">
        <v>183</v>
      </c>
      <c r="C3" s="76" t="s">
        <v>252</v>
      </c>
    </row>
    <row r="4" spans="2:67">
      <c r="B4" s="56" t="s">
        <v>184</v>
      </c>
      <c r="C4" s="76">
        <v>8602</v>
      </c>
    </row>
    <row r="6" spans="2:67" ht="26.25" customHeight="1">
      <c r="B6" s="178" t="s">
        <v>212</v>
      </c>
      <c r="C6" s="182"/>
      <c r="D6" s="182"/>
      <c r="E6" s="182"/>
      <c r="F6" s="182"/>
      <c r="G6" s="182"/>
      <c r="H6" s="182"/>
      <c r="I6" s="182"/>
      <c r="J6" s="182"/>
      <c r="K6" s="182"/>
      <c r="L6" s="182"/>
      <c r="M6" s="182"/>
      <c r="N6" s="182"/>
      <c r="O6" s="182"/>
      <c r="P6" s="182"/>
      <c r="Q6" s="182"/>
      <c r="R6" s="182"/>
      <c r="S6" s="182"/>
      <c r="T6" s="183"/>
      <c r="BO6" s="3"/>
    </row>
    <row r="7" spans="2:67" ht="26.25" customHeight="1">
      <c r="B7" s="178" t="s">
        <v>90</v>
      </c>
      <c r="C7" s="182"/>
      <c r="D7" s="182"/>
      <c r="E7" s="182"/>
      <c r="F7" s="182"/>
      <c r="G7" s="182"/>
      <c r="H7" s="182"/>
      <c r="I7" s="182"/>
      <c r="J7" s="182"/>
      <c r="K7" s="182"/>
      <c r="L7" s="182"/>
      <c r="M7" s="182"/>
      <c r="N7" s="182"/>
      <c r="O7" s="182"/>
      <c r="P7" s="182"/>
      <c r="Q7" s="182"/>
      <c r="R7" s="182"/>
      <c r="S7" s="182"/>
      <c r="T7" s="183"/>
      <c r="AZ7" s="43"/>
      <c r="BJ7" s="3"/>
      <c r="BO7" s="3"/>
    </row>
    <row r="8" spans="2:67" s="3" customFormat="1" ht="78.75">
      <c r="B8" s="37" t="s">
        <v>118</v>
      </c>
      <c r="C8" s="13" t="s">
        <v>46</v>
      </c>
      <c r="D8" s="13" t="s">
        <v>122</v>
      </c>
      <c r="E8" s="13" t="s">
        <v>228</v>
      </c>
      <c r="F8" s="13" t="s">
        <v>120</v>
      </c>
      <c r="G8" s="13" t="s">
        <v>64</v>
      </c>
      <c r="H8" s="13" t="s">
        <v>15</v>
      </c>
      <c r="I8" s="13" t="s">
        <v>65</v>
      </c>
      <c r="J8" s="13" t="s">
        <v>105</v>
      </c>
      <c r="K8" s="13" t="s">
        <v>18</v>
      </c>
      <c r="L8" s="13" t="s">
        <v>104</v>
      </c>
      <c r="M8" s="13" t="s">
        <v>17</v>
      </c>
      <c r="N8" s="13" t="s">
        <v>19</v>
      </c>
      <c r="O8" s="13" t="s">
        <v>236</v>
      </c>
      <c r="P8" s="13" t="s">
        <v>235</v>
      </c>
      <c r="Q8" s="13" t="s">
        <v>62</v>
      </c>
      <c r="R8" s="13" t="s">
        <v>59</v>
      </c>
      <c r="S8" s="13" t="s">
        <v>185</v>
      </c>
      <c r="T8" s="38" t="s">
        <v>187</v>
      </c>
      <c r="V8" s="1"/>
      <c r="AZ8" s="43"/>
      <c r="BJ8" s="1"/>
      <c r="BK8" s="1"/>
      <c r="BL8" s="1"/>
      <c r="BO8" s="4"/>
    </row>
    <row r="9" spans="2:67" s="3" customFormat="1" ht="20.25" customHeight="1">
      <c r="B9" s="39"/>
      <c r="C9" s="16"/>
      <c r="D9" s="16"/>
      <c r="E9" s="16"/>
      <c r="F9" s="16"/>
      <c r="G9" s="16"/>
      <c r="H9" s="16"/>
      <c r="I9" s="16"/>
      <c r="J9" s="16" t="s">
        <v>22</v>
      </c>
      <c r="K9" s="16" t="s">
        <v>21</v>
      </c>
      <c r="L9" s="16"/>
      <c r="M9" s="16" t="s">
        <v>20</v>
      </c>
      <c r="N9" s="16" t="s">
        <v>20</v>
      </c>
      <c r="O9" s="16" t="s">
        <v>245</v>
      </c>
      <c r="P9" s="16"/>
      <c r="Q9" s="16" t="s">
        <v>239</v>
      </c>
      <c r="R9" s="16" t="s">
        <v>20</v>
      </c>
      <c r="S9" s="16" t="s">
        <v>20</v>
      </c>
      <c r="T9" s="73" t="s">
        <v>20</v>
      </c>
      <c r="BJ9" s="1"/>
      <c r="BL9" s="1"/>
      <c r="BO9" s="4"/>
    </row>
    <row r="10" spans="2:67" s="4" customFormat="1" ht="18" customHeight="1">
      <c r="B10" s="40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19" t="s">
        <v>13</v>
      </c>
      <c r="P10" s="19" t="s">
        <v>14</v>
      </c>
      <c r="Q10" s="19" t="s">
        <v>116</v>
      </c>
      <c r="R10" s="19" t="s">
        <v>117</v>
      </c>
      <c r="S10" s="45" t="s">
        <v>188</v>
      </c>
      <c r="T10" s="72" t="s">
        <v>229</v>
      </c>
      <c r="U10" s="5"/>
      <c r="BJ10" s="1"/>
      <c r="BK10" s="3"/>
      <c r="BL10" s="1"/>
      <c r="BO10" s="1"/>
    </row>
    <row r="11" spans="2:67" s="4" customFormat="1" ht="18" customHeight="1">
      <c r="B11" s="77"/>
      <c r="C11" s="77"/>
      <c r="D11" s="77"/>
      <c r="E11" s="77"/>
      <c r="F11" s="77"/>
      <c r="G11" s="77"/>
      <c r="H11" s="77"/>
      <c r="I11" s="77"/>
      <c r="J11" s="77"/>
      <c r="K11" s="77"/>
      <c r="L11" s="77"/>
      <c r="M11" s="77"/>
      <c r="N11" s="77"/>
      <c r="O11" s="77"/>
      <c r="P11" s="77"/>
      <c r="Q11" s="77"/>
      <c r="R11" s="77"/>
      <c r="S11" s="77"/>
      <c r="T11" s="77"/>
      <c r="U11" s="5"/>
      <c r="BJ11" s="1"/>
      <c r="BK11" s="3"/>
      <c r="BL11" s="1"/>
      <c r="BO11" s="1"/>
    </row>
    <row r="12" spans="2:67" ht="20.25">
      <c r="B12" s="91" t="s">
        <v>249</v>
      </c>
      <c r="C12" s="77"/>
      <c r="D12" s="77"/>
      <c r="E12" s="77"/>
      <c r="F12" s="77"/>
      <c r="G12" s="77"/>
      <c r="H12" s="77"/>
      <c r="I12" s="77"/>
      <c r="J12" s="77"/>
      <c r="K12" s="77"/>
      <c r="L12" s="77"/>
      <c r="M12" s="77"/>
      <c r="N12" s="77"/>
      <c r="O12" s="77"/>
      <c r="P12" s="77"/>
      <c r="Q12" s="77"/>
      <c r="R12" s="77"/>
      <c r="S12" s="77"/>
      <c r="T12" s="77"/>
      <c r="BK12" s="4"/>
    </row>
    <row r="13" spans="2:67">
      <c r="B13" s="91" t="s">
        <v>115</v>
      </c>
      <c r="C13" s="77"/>
      <c r="D13" s="77"/>
      <c r="E13" s="77"/>
      <c r="F13" s="77"/>
      <c r="G13" s="77"/>
      <c r="H13" s="77"/>
      <c r="I13" s="77"/>
      <c r="J13" s="77"/>
      <c r="K13" s="77"/>
      <c r="L13" s="77"/>
      <c r="M13" s="77"/>
      <c r="N13" s="77"/>
      <c r="O13" s="77"/>
      <c r="P13" s="77"/>
      <c r="Q13" s="77"/>
      <c r="R13" s="77"/>
      <c r="S13" s="77"/>
      <c r="T13" s="77"/>
    </row>
    <row r="14" spans="2:67">
      <c r="B14" s="91" t="s">
        <v>234</v>
      </c>
      <c r="C14" s="77"/>
      <c r="D14" s="77"/>
      <c r="E14" s="77"/>
      <c r="F14" s="77"/>
      <c r="G14" s="77"/>
      <c r="H14" s="77"/>
      <c r="I14" s="77"/>
      <c r="J14" s="77"/>
      <c r="K14" s="77"/>
      <c r="L14" s="77"/>
      <c r="M14" s="77"/>
      <c r="N14" s="77"/>
      <c r="O14" s="77"/>
      <c r="P14" s="77"/>
      <c r="Q14" s="77"/>
      <c r="R14" s="77"/>
      <c r="S14" s="77"/>
      <c r="T14" s="77"/>
    </row>
    <row r="15" spans="2:67">
      <c r="B15" s="91" t="s">
        <v>244</v>
      </c>
      <c r="C15" s="77"/>
      <c r="D15" s="77"/>
      <c r="E15" s="77"/>
      <c r="F15" s="77"/>
      <c r="G15" s="77"/>
      <c r="H15" s="77"/>
      <c r="I15" s="77"/>
      <c r="J15" s="77"/>
      <c r="K15" s="77"/>
      <c r="L15" s="77"/>
      <c r="M15" s="77"/>
      <c r="N15" s="77"/>
      <c r="O15" s="77"/>
      <c r="P15" s="77"/>
      <c r="Q15" s="77"/>
      <c r="R15" s="77"/>
      <c r="S15" s="77"/>
      <c r="T15" s="77"/>
    </row>
    <row r="16" spans="2:67" ht="20.25">
      <c r="B16" s="77"/>
      <c r="C16" s="77"/>
      <c r="D16" s="77"/>
      <c r="E16" s="77"/>
      <c r="F16" s="77"/>
      <c r="G16" s="77"/>
      <c r="H16" s="77"/>
      <c r="I16" s="77"/>
      <c r="J16" s="77"/>
      <c r="K16" s="77"/>
      <c r="L16" s="77"/>
      <c r="M16" s="77"/>
      <c r="N16" s="77"/>
      <c r="O16" s="77"/>
      <c r="P16" s="77"/>
      <c r="Q16" s="77"/>
      <c r="R16" s="77"/>
      <c r="S16" s="77"/>
      <c r="T16" s="77"/>
      <c r="BJ16" s="4"/>
    </row>
    <row r="17" spans="2:20">
      <c r="B17" s="77"/>
      <c r="C17" s="77"/>
      <c r="D17" s="77"/>
      <c r="E17" s="77"/>
      <c r="F17" s="77"/>
      <c r="G17" s="77"/>
      <c r="H17" s="77"/>
      <c r="I17" s="77"/>
      <c r="J17" s="77"/>
      <c r="K17" s="77"/>
      <c r="L17" s="77"/>
      <c r="M17" s="77"/>
      <c r="N17" s="77"/>
      <c r="O17" s="77"/>
      <c r="P17" s="77"/>
      <c r="Q17" s="77"/>
      <c r="R17" s="77"/>
      <c r="S17" s="77"/>
      <c r="T17" s="77"/>
    </row>
    <row r="18" spans="2:20">
      <c r="B18" s="77"/>
      <c r="C18" s="77"/>
      <c r="D18" s="77"/>
      <c r="E18" s="77"/>
      <c r="F18" s="77"/>
      <c r="G18" s="77"/>
      <c r="H18" s="77"/>
      <c r="I18" s="77"/>
      <c r="J18" s="77"/>
      <c r="K18" s="77"/>
      <c r="L18" s="77"/>
      <c r="M18" s="77"/>
      <c r="N18" s="77"/>
      <c r="O18" s="77"/>
      <c r="P18" s="77"/>
      <c r="Q18" s="77"/>
      <c r="R18" s="77"/>
      <c r="S18" s="77"/>
      <c r="T18" s="77"/>
    </row>
    <row r="19" spans="2:20">
      <c r="B19" s="77"/>
      <c r="C19" s="77"/>
      <c r="D19" s="77"/>
      <c r="E19" s="77"/>
      <c r="F19" s="77"/>
      <c r="G19" s="77"/>
      <c r="H19" s="77"/>
      <c r="I19" s="77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</row>
    <row r="20" spans="2:20">
      <c r="B20" s="77"/>
      <c r="C20" s="77"/>
      <c r="D20" s="77"/>
      <c r="E20" s="77"/>
      <c r="F20" s="77"/>
      <c r="G20" s="77"/>
      <c r="H20" s="77"/>
      <c r="I20" s="77"/>
      <c r="J20" s="77"/>
      <c r="K20" s="77"/>
      <c r="L20" s="77"/>
      <c r="M20" s="77"/>
      <c r="N20" s="77"/>
      <c r="O20" s="77"/>
      <c r="P20" s="77"/>
      <c r="Q20" s="77"/>
      <c r="R20" s="77"/>
      <c r="S20" s="77"/>
      <c r="T20" s="77"/>
    </row>
    <row r="21" spans="2:20">
      <c r="B21" s="77"/>
      <c r="C21" s="77"/>
      <c r="D21" s="77"/>
      <c r="E21" s="77"/>
      <c r="F21" s="77"/>
      <c r="G21" s="77"/>
      <c r="H21" s="77"/>
      <c r="I21" s="77"/>
      <c r="J21" s="77"/>
      <c r="K21" s="77"/>
      <c r="L21" s="77"/>
      <c r="M21" s="77"/>
      <c r="N21" s="77"/>
      <c r="O21" s="77"/>
      <c r="P21" s="77"/>
      <c r="Q21" s="77"/>
      <c r="R21" s="77"/>
      <c r="S21" s="77"/>
      <c r="T21" s="77"/>
    </row>
    <row r="22" spans="2:20">
      <c r="B22" s="77"/>
      <c r="C22" s="77"/>
      <c r="D22" s="77"/>
      <c r="E22" s="77"/>
      <c r="F22" s="77"/>
      <c r="G22" s="77"/>
      <c r="H22" s="77"/>
      <c r="I22" s="77"/>
      <c r="J22" s="77"/>
      <c r="K22" s="77"/>
      <c r="L22" s="77"/>
      <c r="M22" s="77"/>
      <c r="N22" s="77"/>
      <c r="O22" s="77"/>
      <c r="P22" s="77"/>
      <c r="Q22" s="77"/>
      <c r="R22" s="77"/>
      <c r="S22" s="77"/>
      <c r="T22" s="77"/>
    </row>
    <row r="23" spans="2:20">
      <c r="B23" s="77"/>
      <c r="C23" s="77"/>
      <c r="D23" s="77"/>
      <c r="E23" s="77"/>
      <c r="F23" s="77"/>
      <c r="G23" s="77"/>
      <c r="H23" s="77"/>
      <c r="I23" s="77"/>
      <c r="J23" s="77"/>
      <c r="K23" s="77"/>
      <c r="L23" s="77"/>
      <c r="M23" s="77"/>
      <c r="N23" s="77"/>
      <c r="O23" s="77"/>
      <c r="P23" s="77"/>
      <c r="Q23" s="77"/>
      <c r="R23" s="77"/>
      <c r="S23" s="77"/>
      <c r="T23" s="77"/>
    </row>
    <row r="24" spans="2:20">
      <c r="B24" s="77"/>
      <c r="C24" s="77"/>
      <c r="D24" s="77"/>
      <c r="E24" s="77"/>
      <c r="F24" s="77"/>
      <c r="G24" s="77"/>
      <c r="H24" s="77"/>
      <c r="I24" s="77"/>
      <c r="J24" s="77"/>
      <c r="K24" s="77"/>
      <c r="L24" s="77"/>
      <c r="M24" s="77"/>
      <c r="N24" s="77"/>
      <c r="O24" s="77"/>
      <c r="P24" s="77"/>
      <c r="Q24" s="77"/>
      <c r="R24" s="77"/>
      <c r="S24" s="77"/>
      <c r="T24" s="77"/>
    </row>
    <row r="25" spans="2:20">
      <c r="B25" s="77"/>
      <c r="C25" s="77"/>
      <c r="D25" s="77"/>
      <c r="E25" s="77"/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7"/>
      <c r="Q25" s="77"/>
      <c r="R25" s="77"/>
      <c r="S25" s="77"/>
      <c r="T25" s="77"/>
    </row>
    <row r="26" spans="2:20">
      <c r="B26" s="77"/>
      <c r="C26" s="77"/>
      <c r="D26" s="77"/>
      <c r="E26" s="77"/>
      <c r="F26" s="77"/>
      <c r="G26" s="77"/>
      <c r="H26" s="77"/>
      <c r="I26" s="77"/>
      <c r="J26" s="77"/>
      <c r="K26" s="77"/>
      <c r="L26" s="77"/>
      <c r="M26" s="77"/>
      <c r="N26" s="77"/>
      <c r="O26" s="77"/>
      <c r="P26" s="77"/>
      <c r="Q26" s="77"/>
      <c r="R26" s="77"/>
      <c r="S26" s="77"/>
      <c r="T26" s="77"/>
    </row>
    <row r="27" spans="2:20">
      <c r="B27" s="77"/>
      <c r="C27" s="77"/>
      <c r="D27" s="77"/>
      <c r="E27" s="77"/>
      <c r="F27" s="77"/>
      <c r="G27" s="77"/>
      <c r="H27" s="77"/>
      <c r="I27" s="77"/>
      <c r="J27" s="77"/>
      <c r="K27" s="77"/>
      <c r="L27" s="77"/>
      <c r="M27" s="77"/>
      <c r="N27" s="77"/>
      <c r="O27" s="77"/>
      <c r="P27" s="77"/>
      <c r="Q27" s="77"/>
      <c r="R27" s="77"/>
      <c r="S27" s="77"/>
      <c r="T27" s="77"/>
    </row>
    <row r="28" spans="2:20">
      <c r="B28" s="77"/>
      <c r="C28" s="77"/>
      <c r="D28" s="77"/>
      <c r="E28" s="77"/>
      <c r="F28" s="77"/>
      <c r="G28" s="77"/>
      <c r="H28" s="77"/>
      <c r="I28" s="77"/>
      <c r="J28" s="77"/>
      <c r="K28" s="77"/>
      <c r="L28" s="77"/>
      <c r="M28" s="77"/>
      <c r="N28" s="77"/>
      <c r="O28" s="77"/>
      <c r="P28" s="77"/>
      <c r="Q28" s="77"/>
      <c r="R28" s="77"/>
      <c r="S28" s="77"/>
      <c r="T28" s="77"/>
    </row>
    <row r="29" spans="2:20">
      <c r="B29" s="77"/>
      <c r="C29" s="77"/>
      <c r="D29" s="77"/>
      <c r="E29" s="77"/>
      <c r="F29" s="77"/>
      <c r="G29" s="77"/>
      <c r="H29" s="77"/>
      <c r="I29" s="77"/>
      <c r="J29" s="77"/>
      <c r="K29" s="77"/>
      <c r="L29" s="77"/>
      <c r="M29" s="77"/>
      <c r="N29" s="77"/>
      <c r="O29" s="77"/>
      <c r="P29" s="77"/>
      <c r="Q29" s="77"/>
      <c r="R29" s="77"/>
      <c r="S29" s="77"/>
      <c r="T29" s="77"/>
    </row>
    <row r="30" spans="2:20">
      <c r="B30" s="77"/>
      <c r="C30" s="77"/>
      <c r="D30" s="77"/>
      <c r="E30" s="77"/>
      <c r="F30" s="77"/>
      <c r="G30" s="77"/>
      <c r="H30" s="77"/>
      <c r="I30" s="77"/>
      <c r="J30" s="77"/>
      <c r="K30" s="77"/>
      <c r="L30" s="77"/>
      <c r="M30" s="77"/>
      <c r="N30" s="77"/>
      <c r="O30" s="77"/>
      <c r="P30" s="77"/>
      <c r="Q30" s="77"/>
      <c r="R30" s="77"/>
      <c r="S30" s="77"/>
      <c r="T30" s="77"/>
    </row>
    <row r="31" spans="2:20">
      <c r="B31" s="77"/>
      <c r="C31" s="77"/>
      <c r="D31" s="77"/>
      <c r="E31" s="77"/>
      <c r="F31" s="77"/>
      <c r="G31" s="77"/>
      <c r="H31" s="77"/>
      <c r="I31" s="77"/>
      <c r="J31" s="77"/>
      <c r="K31" s="77"/>
      <c r="L31" s="77"/>
      <c r="M31" s="77"/>
      <c r="N31" s="77"/>
      <c r="O31" s="77"/>
      <c r="P31" s="77"/>
      <c r="Q31" s="77"/>
      <c r="R31" s="77"/>
      <c r="S31" s="77"/>
      <c r="T31" s="77"/>
    </row>
    <row r="32" spans="2:20">
      <c r="B32" s="77"/>
      <c r="C32" s="77"/>
      <c r="D32" s="77"/>
      <c r="E32" s="77"/>
      <c r="F32" s="77"/>
      <c r="G32" s="77"/>
      <c r="H32" s="77"/>
      <c r="I32" s="77"/>
      <c r="J32" s="77"/>
      <c r="K32" s="77"/>
      <c r="L32" s="77"/>
      <c r="M32" s="77"/>
      <c r="N32" s="77"/>
      <c r="O32" s="77"/>
      <c r="P32" s="77"/>
      <c r="Q32" s="77"/>
      <c r="R32" s="77"/>
      <c r="S32" s="77"/>
      <c r="T32" s="77"/>
    </row>
    <row r="33" spans="2:20">
      <c r="B33" s="77"/>
      <c r="C33" s="77"/>
      <c r="D33" s="77"/>
      <c r="E33" s="77"/>
      <c r="F33" s="77"/>
      <c r="G33" s="77"/>
      <c r="H33" s="77"/>
      <c r="I33" s="77"/>
      <c r="J33" s="77"/>
      <c r="K33" s="77"/>
      <c r="L33" s="77"/>
      <c r="M33" s="77"/>
      <c r="N33" s="77"/>
      <c r="O33" s="77"/>
      <c r="P33" s="77"/>
      <c r="Q33" s="77"/>
      <c r="R33" s="77"/>
      <c r="S33" s="77"/>
      <c r="T33" s="77"/>
    </row>
    <row r="34" spans="2:20">
      <c r="B34" s="77"/>
      <c r="C34" s="77"/>
      <c r="D34" s="77"/>
      <c r="E34" s="77"/>
      <c r="F34" s="77"/>
      <c r="G34" s="77"/>
      <c r="H34" s="77"/>
      <c r="I34" s="77"/>
      <c r="J34" s="77"/>
      <c r="K34" s="77"/>
      <c r="L34" s="77"/>
      <c r="M34" s="77"/>
      <c r="N34" s="77"/>
      <c r="O34" s="77"/>
      <c r="P34" s="77"/>
      <c r="Q34" s="77"/>
      <c r="R34" s="77"/>
      <c r="S34" s="77"/>
      <c r="T34" s="77"/>
    </row>
    <row r="35" spans="2:20">
      <c r="B35" s="77"/>
      <c r="C35" s="77"/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77"/>
      <c r="R35" s="77"/>
      <c r="S35" s="77"/>
      <c r="T35" s="77"/>
    </row>
    <row r="36" spans="2:20">
      <c r="B36" s="77"/>
      <c r="C36" s="77"/>
      <c r="D36" s="77"/>
      <c r="E36" s="77"/>
      <c r="F36" s="77"/>
      <c r="G36" s="77"/>
      <c r="H36" s="77"/>
      <c r="I36" s="77"/>
      <c r="J36" s="77"/>
      <c r="K36" s="77"/>
      <c r="L36" s="77"/>
      <c r="M36" s="77"/>
      <c r="N36" s="77"/>
      <c r="O36" s="77"/>
      <c r="P36" s="77"/>
      <c r="Q36" s="77"/>
      <c r="R36" s="77"/>
      <c r="S36" s="77"/>
      <c r="T36" s="77"/>
    </row>
    <row r="37" spans="2:20">
      <c r="B37" s="77"/>
      <c r="C37" s="77"/>
      <c r="D37" s="77"/>
      <c r="E37" s="77"/>
      <c r="F37" s="77"/>
      <c r="G37" s="77"/>
      <c r="H37" s="77"/>
      <c r="I37" s="77"/>
      <c r="J37" s="77"/>
      <c r="K37" s="77"/>
      <c r="L37" s="77"/>
      <c r="M37" s="77"/>
      <c r="N37" s="77"/>
      <c r="O37" s="77"/>
      <c r="P37" s="77"/>
      <c r="Q37" s="77"/>
      <c r="R37" s="77"/>
      <c r="S37" s="77"/>
      <c r="T37" s="77"/>
    </row>
    <row r="38" spans="2:20">
      <c r="B38" s="77"/>
      <c r="C38" s="77"/>
      <c r="D38" s="77"/>
      <c r="E38" s="77"/>
      <c r="F38" s="77"/>
      <c r="G38" s="77"/>
      <c r="H38" s="77"/>
      <c r="I38" s="77"/>
      <c r="J38" s="77"/>
      <c r="K38" s="77"/>
      <c r="L38" s="77"/>
      <c r="M38" s="77"/>
      <c r="N38" s="77"/>
      <c r="O38" s="77"/>
      <c r="P38" s="77"/>
      <c r="Q38" s="77"/>
      <c r="R38" s="77"/>
      <c r="S38" s="77"/>
      <c r="T38" s="77"/>
    </row>
    <row r="39" spans="2:20">
      <c r="B39" s="77"/>
      <c r="C39" s="77"/>
      <c r="D39" s="77"/>
      <c r="E39" s="77"/>
      <c r="F39" s="77"/>
      <c r="G39" s="77"/>
      <c r="H39" s="77"/>
      <c r="I39" s="77"/>
      <c r="J39" s="77"/>
      <c r="K39" s="77"/>
      <c r="L39" s="77"/>
      <c r="M39" s="77"/>
      <c r="N39" s="77"/>
      <c r="O39" s="77"/>
      <c r="P39" s="77"/>
      <c r="Q39" s="77"/>
      <c r="R39" s="77"/>
      <c r="S39" s="77"/>
      <c r="T39" s="77"/>
    </row>
    <row r="40" spans="2:20">
      <c r="B40" s="77"/>
      <c r="C40" s="77"/>
      <c r="D40" s="77"/>
      <c r="E40" s="77"/>
      <c r="F40" s="77"/>
      <c r="G40" s="77"/>
      <c r="H40" s="77"/>
      <c r="I40" s="77"/>
      <c r="J40" s="77"/>
      <c r="K40" s="77"/>
      <c r="L40" s="77"/>
      <c r="M40" s="77"/>
      <c r="N40" s="77"/>
      <c r="O40" s="77"/>
      <c r="P40" s="77"/>
      <c r="Q40" s="77"/>
      <c r="R40" s="77"/>
      <c r="S40" s="77"/>
      <c r="T40" s="77"/>
    </row>
    <row r="41" spans="2:20">
      <c r="B41" s="77"/>
      <c r="C41" s="77"/>
      <c r="D41" s="77"/>
      <c r="E41" s="77"/>
      <c r="F41" s="77"/>
      <c r="G41" s="77"/>
      <c r="H41" s="77"/>
      <c r="I41" s="77"/>
      <c r="J41" s="77"/>
      <c r="K41" s="77"/>
      <c r="L41" s="77"/>
      <c r="M41" s="77"/>
      <c r="N41" s="77"/>
      <c r="O41" s="77"/>
      <c r="P41" s="77"/>
      <c r="Q41" s="77"/>
      <c r="R41" s="77"/>
      <c r="S41" s="77"/>
      <c r="T41" s="77"/>
    </row>
    <row r="42" spans="2:20">
      <c r="B42" s="77"/>
      <c r="C42" s="77"/>
      <c r="D42" s="77"/>
      <c r="E42" s="77"/>
      <c r="F42" s="77"/>
      <c r="G42" s="77"/>
      <c r="H42" s="77"/>
      <c r="I42" s="77"/>
      <c r="J42" s="77"/>
      <c r="K42" s="77"/>
      <c r="L42" s="77"/>
      <c r="M42" s="77"/>
      <c r="N42" s="77"/>
      <c r="O42" s="77"/>
      <c r="P42" s="77"/>
      <c r="Q42" s="77"/>
      <c r="R42" s="77"/>
      <c r="S42" s="77"/>
      <c r="T42" s="77"/>
    </row>
    <row r="43" spans="2:20">
      <c r="B43" s="77"/>
      <c r="C43" s="77"/>
      <c r="D43" s="77"/>
      <c r="E43" s="77"/>
      <c r="F43" s="77"/>
      <c r="G43" s="77"/>
      <c r="H43" s="77"/>
      <c r="I43" s="77"/>
      <c r="J43" s="77"/>
      <c r="K43" s="77"/>
      <c r="L43" s="77"/>
      <c r="M43" s="77"/>
      <c r="N43" s="77"/>
      <c r="O43" s="77"/>
      <c r="P43" s="77"/>
      <c r="Q43" s="77"/>
      <c r="R43" s="77"/>
      <c r="S43" s="77"/>
      <c r="T43" s="77"/>
    </row>
    <row r="44" spans="2:20">
      <c r="B44" s="77"/>
      <c r="C44" s="77"/>
      <c r="D44" s="77"/>
      <c r="E44" s="77"/>
      <c r="F44" s="77"/>
      <c r="G44" s="77"/>
      <c r="H44" s="77"/>
      <c r="I44" s="77"/>
      <c r="J44" s="77"/>
      <c r="K44" s="77"/>
      <c r="L44" s="77"/>
      <c r="M44" s="77"/>
      <c r="N44" s="77"/>
      <c r="O44" s="77"/>
      <c r="P44" s="77"/>
      <c r="Q44" s="77"/>
      <c r="R44" s="77"/>
      <c r="S44" s="77"/>
      <c r="T44" s="77"/>
    </row>
    <row r="45" spans="2:20">
      <c r="B45" s="77"/>
      <c r="C45" s="77"/>
      <c r="D45" s="77"/>
      <c r="E45" s="77"/>
      <c r="F45" s="77"/>
      <c r="G45" s="77"/>
      <c r="H45" s="77"/>
      <c r="I45" s="77"/>
      <c r="J45" s="77"/>
      <c r="K45" s="77"/>
      <c r="L45" s="77"/>
      <c r="M45" s="77"/>
      <c r="N45" s="77"/>
      <c r="O45" s="77"/>
      <c r="P45" s="77"/>
      <c r="Q45" s="77"/>
      <c r="R45" s="77"/>
      <c r="S45" s="77"/>
      <c r="T45" s="77"/>
    </row>
    <row r="46" spans="2:20">
      <c r="B46" s="77"/>
      <c r="C46" s="77"/>
      <c r="D46" s="77"/>
      <c r="E46" s="77"/>
      <c r="F46" s="77"/>
      <c r="G46" s="77"/>
      <c r="H46" s="77"/>
      <c r="I46" s="77"/>
      <c r="J46" s="77"/>
      <c r="K46" s="77"/>
      <c r="L46" s="77"/>
      <c r="M46" s="77"/>
      <c r="N46" s="77"/>
      <c r="O46" s="77"/>
      <c r="P46" s="77"/>
      <c r="Q46" s="77"/>
      <c r="R46" s="77"/>
      <c r="S46" s="77"/>
      <c r="T46" s="77"/>
    </row>
    <row r="47" spans="2:20">
      <c r="B47" s="77"/>
      <c r="C47" s="77"/>
      <c r="D47" s="77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  <c r="P47" s="77"/>
      <c r="Q47" s="77"/>
      <c r="R47" s="77"/>
      <c r="S47" s="77"/>
      <c r="T47" s="77"/>
    </row>
    <row r="48" spans="2:20">
      <c r="B48" s="77"/>
      <c r="C48" s="77"/>
      <c r="D48" s="77"/>
      <c r="E48" s="77"/>
      <c r="F48" s="77"/>
      <c r="G48" s="77"/>
      <c r="H48" s="77"/>
      <c r="I48" s="77"/>
      <c r="J48" s="77"/>
      <c r="K48" s="77"/>
      <c r="L48" s="77"/>
      <c r="M48" s="77"/>
      <c r="N48" s="77"/>
      <c r="O48" s="77"/>
      <c r="P48" s="77"/>
      <c r="Q48" s="77"/>
      <c r="R48" s="77"/>
      <c r="S48" s="77"/>
      <c r="T48" s="77"/>
    </row>
    <row r="49" spans="2:20">
      <c r="B49" s="77"/>
      <c r="C49" s="77"/>
      <c r="D49" s="77"/>
      <c r="E49" s="77"/>
      <c r="F49" s="77"/>
      <c r="G49" s="77"/>
      <c r="H49" s="77"/>
      <c r="I49" s="77"/>
      <c r="J49" s="77"/>
      <c r="K49" s="77"/>
      <c r="L49" s="77"/>
      <c r="M49" s="77"/>
      <c r="N49" s="77"/>
      <c r="O49" s="77"/>
      <c r="P49" s="77"/>
      <c r="Q49" s="77"/>
      <c r="R49" s="77"/>
      <c r="S49" s="77"/>
      <c r="T49" s="77"/>
    </row>
    <row r="50" spans="2:20">
      <c r="B50" s="77"/>
      <c r="C50" s="77"/>
      <c r="D50" s="77"/>
      <c r="E50" s="77"/>
      <c r="F50" s="77"/>
      <c r="G50" s="77"/>
      <c r="H50" s="77"/>
      <c r="I50" s="77"/>
      <c r="J50" s="77"/>
      <c r="K50" s="77"/>
      <c r="L50" s="77"/>
      <c r="M50" s="77"/>
      <c r="N50" s="77"/>
      <c r="O50" s="77"/>
      <c r="P50" s="77"/>
      <c r="Q50" s="77"/>
      <c r="R50" s="77"/>
      <c r="S50" s="77"/>
      <c r="T50" s="77"/>
    </row>
    <row r="51" spans="2:20">
      <c r="B51" s="77"/>
      <c r="C51" s="77"/>
      <c r="D51" s="77"/>
      <c r="E51" s="77"/>
      <c r="F51" s="77"/>
      <c r="G51" s="77"/>
      <c r="H51" s="77"/>
      <c r="I51" s="77"/>
      <c r="J51" s="77"/>
      <c r="K51" s="77"/>
      <c r="L51" s="77"/>
      <c r="M51" s="77"/>
      <c r="N51" s="77"/>
      <c r="O51" s="77"/>
      <c r="P51" s="77"/>
      <c r="Q51" s="77"/>
      <c r="R51" s="77"/>
      <c r="S51" s="77"/>
      <c r="T51" s="77"/>
    </row>
    <row r="52" spans="2:20">
      <c r="B52" s="77"/>
      <c r="C52" s="77"/>
      <c r="D52" s="77"/>
      <c r="E52" s="77"/>
      <c r="F52" s="77"/>
      <c r="G52" s="77"/>
      <c r="H52" s="77"/>
      <c r="I52" s="77"/>
      <c r="J52" s="77"/>
      <c r="K52" s="77"/>
      <c r="L52" s="77"/>
      <c r="M52" s="77"/>
      <c r="N52" s="77"/>
      <c r="O52" s="77"/>
      <c r="P52" s="77"/>
      <c r="Q52" s="77"/>
      <c r="R52" s="77"/>
      <c r="S52" s="77"/>
      <c r="T52" s="77"/>
    </row>
    <row r="53" spans="2:20">
      <c r="B53" s="77"/>
      <c r="C53" s="77"/>
      <c r="D53" s="77"/>
      <c r="E53" s="77"/>
      <c r="F53" s="77"/>
      <c r="G53" s="77"/>
      <c r="H53" s="77"/>
      <c r="I53" s="77"/>
      <c r="J53" s="77"/>
      <c r="K53" s="77"/>
      <c r="L53" s="77"/>
      <c r="M53" s="77"/>
      <c r="N53" s="77"/>
      <c r="O53" s="77"/>
      <c r="P53" s="77"/>
      <c r="Q53" s="77"/>
      <c r="R53" s="77"/>
      <c r="S53" s="77"/>
      <c r="T53" s="77"/>
    </row>
    <row r="54" spans="2:20">
      <c r="B54" s="77"/>
      <c r="C54" s="77"/>
      <c r="D54" s="77"/>
      <c r="E54" s="77"/>
      <c r="F54" s="77"/>
      <c r="G54" s="77"/>
      <c r="H54" s="77"/>
      <c r="I54" s="77"/>
      <c r="J54" s="77"/>
      <c r="K54" s="77"/>
      <c r="L54" s="77"/>
      <c r="M54" s="77"/>
      <c r="N54" s="77"/>
      <c r="O54" s="77"/>
      <c r="P54" s="77"/>
      <c r="Q54" s="77"/>
      <c r="R54" s="77"/>
      <c r="S54" s="77"/>
      <c r="T54" s="77"/>
    </row>
    <row r="55" spans="2:20">
      <c r="B55" s="77"/>
      <c r="C55" s="77"/>
      <c r="D55" s="77"/>
      <c r="E55" s="77"/>
      <c r="F55" s="77"/>
      <c r="G55" s="77"/>
      <c r="H55" s="77"/>
      <c r="I55" s="77"/>
      <c r="J55" s="77"/>
      <c r="K55" s="77"/>
      <c r="L55" s="77"/>
      <c r="M55" s="77"/>
      <c r="N55" s="77"/>
      <c r="O55" s="77"/>
      <c r="P55" s="77"/>
      <c r="Q55" s="77"/>
      <c r="R55" s="77"/>
      <c r="S55" s="77"/>
      <c r="T55" s="77"/>
    </row>
    <row r="56" spans="2:20">
      <c r="B56" s="77"/>
      <c r="C56" s="77"/>
      <c r="D56" s="77"/>
      <c r="E56" s="77"/>
      <c r="F56" s="77"/>
      <c r="G56" s="77"/>
      <c r="H56" s="77"/>
      <c r="I56" s="77"/>
      <c r="J56" s="77"/>
      <c r="K56" s="77"/>
      <c r="L56" s="77"/>
      <c r="M56" s="77"/>
      <c r="N56" s="77"/>
      <c r="O56" s="77"/>
      <c r="P56" s="77"/>
      <c r="Q56" s="77"/>
      <c r="R56" s="77"/>
      <c r="S56" s="77"/>
      <c r="T56" s="77"/>
    </row>
    <row r="57" spans="2:20">
      <c r="B57" s="77"/>
      <c r="C57" s="77"/>
      <c r="D57" s="77"/>
      <c r="E57" s="77"/>
      <c r="F57" s="77"/>
      <c r="G57" s="77"/>
      <c r="H57" s="77"/>
      <c r="I57" s="77"/>
      <c r="J57" s="77"/>
      <c r="K57" s="77"/>
      <c r="L57" s="77"/>
      <c r="M57" s="77"/>
      <c r="N57" s="77"/>
      <c r="O57" s="77"/>
      <c r="P57" s="77"/>
      <c r="Q57" s="77"/>
      <c r="R57" s="77"/>
      <c r="S57" s="77"/>
      <c r="T57" s="77"/>
    </row>
    <row r="58" spans="2:20">
      <c r="B58" s="77"/>
      <c r="C58" s="77"/>
      <c r="D58" s="77"/>
      <c r="E58" s="77"/>
      <c r="F58" s="77"/>
      <c r="G58" s="77"/>
      <c r="H58" s="77"/>
      <c r="I58" s="77"/>
      <c r="J58" s="77"/>
      <c r="K58" s="77"/>
      <c r="L58" s="77"/>
      <c r="M58" s="77"/>
      <c r="N58" s="77"/>
      <c r="O58" s="77"/>
      <c r="P58" s="77"/>
      <c r="Q58" s="77"/>
      <c r="R58" s="77"/>
      <c r="S58" s="77"/>
      <c r="T58" s="77"/>
    </row>
    <row r="59" spans="2:20">
      <c r="B59" s="77"/>
      <c r="C59" s="77"/>
      <c r="D59" s="77"/>
      <c r="E59" s="77"/>
      <c r="F59" s="77"/>
      <c r="G59" s="77"/>
      <c r="H59" s="77"/>
      <c r="I59" s="77"/>
      <c r="J59" s="77"/>
      <c r="K59" s="77"/>
      <c r="L59" s="77"/>
      <c r="M59" s="77"/>
      <c r="N59" s="77"/>
      <c r="O59" s="77"/>
      <c r="P59" s="77"/>
      <c r="Q59" s="77"/>
      <c r="R59" s="77"/>
      <c r="S59" s="77"/>
      <c r="T59" s="77"/>
    </row>
    <row r="60" spans="2:20">
      <c r="B60" s="77"/>
      <c r="C60" s="77"/>
      <c r="D60" s="77"/>
      <c r="E60" s="77"/>
      <c r="F60" s="77"/>
      <c r="G60" s="77"/>
      <c r="H60" s="77"/>
      <c r="I60" s="77"/>
      <c r="J60" s="77"/>
      <c r="K60" s="77"/>
      <c r="L60" s="77"/>
      <c r="M60" s="77"/>
      <c r="N60" s="77"/>
      <c r="O60" s="77"/>
      <c r="P60" s="77"/>
      <c r="Q60" s="77"/>
      <c r="R60" s="77"/>
      <c r="S60" s="77"/>
      <c r="T60" s="77"/>
    </row>
    <row r="61" spans="2:20">
      <c r="B61" s="77"/>
      <c r="C61" s="77"/>
      <c r="D61" s="77"/>
      <c r="E61" s="77"/>
      <c r="F61" s="77"/>
      <c r="G61" s="77"/>
      <c r="H61" s="77"/>
      <c r="I61" s="77"/>
      <c r="J61" s="77"/>
      <c r="K61" s="77"/>
      <c r="L61" s="77"/>
      <c r="M61" s="77"/>
      <c r="N61" s="77"/>
      <c r="O61" s="77"/>
      <c r="P61" s="77"/>
      <c r="Q61" s="77"/>
      <c r="R61" s="77"/>
      <c r="S61" s="77"/>
      <c r="T61" s="77"/>
    </row>
    <row r="62" spans="2:20">
      <c r="B62" s="77"/>
      <c r="C62" s="77"/>
      <c r="D62" s="77"/>
      <c r="E62" s="77"/>
      <c r="F62" s="77"/>
      <c r="G62" s="77"/>
      <c r="H62" s="77"/>
      <c r="I62" s="77"/>
      <c r="J62" s="77"/>
      <c r="K62" s="77"/>
      <c r="L62" s="77"/>
      <c r="M62" s="77"/>
      <c r="N62" s="77"/>
      <c r="O62" s="77"/>
      <c r="P62" s="77"/>
      <c r="Q62" s="77"/>
      <c r="R62" s="77"/>
      <c r="S62" s="77"/>
      <c r="T62" s="77"/>
    </row>
    <row r="63" spans="2:20">
      <c r="B63" s="77"/>
      <c r="C63" s="77"/>
      <c r="D63" s="77"/>
      <c r="E63" s="77"/>
      <c r="F63" s="77"/>
      <c r="G63" s="77"/>
      <c r="H63" s="77"/>
      <c r="I63" s="77"/>
      <c r="J63" s="77"/>
      <c r="K63" s="77"/>
      <c r="L63" s="77"/>
      <c r="M63" s="77"/>
      <c r="N63" s="77"/>
      <c r="O63" s="77"/>
      <c r="P63" s="77"/>
      <c r="Q63" s="77"/>
      <c r="R63" s="77"/>
      <c r="S63" s="77"/>
      <c r="T63" s="77"/>
    </row>
    <row r="64" spans="2:20">
      <c r="B64" s="77"/>
      <c r="C64" s="77"/>
      <c r="D64" s="77"/>
      <c r="E64" s="77"/>
      <c r="F64" s="77"/>
      <c r="G64" s="77"/>
      <c r="H64" s="77"/>
      <c r="I64" s="77"/>
      <c r="J64" s="77"/>
      <c r="K64" s="77"/>
      <c r="L64" s="77"/>
      <c r="M64" s="77"/>
      <c r="N64" s="77"/>
      <c r="O64" s="77"/>
      <c r="P64" s="77"/>
      <c r="Q64" s="77"/>
      <c r="R64" s="77"/>
      <c r="S64" s="77"/>
      <c r="T64" s="77"/>
    </row>
    <row r="65" spans="2:20">
      <c r="B65" s="77"/>
      <c r="C65" s="77"/>
      <c r="D65" s="77"/>
      <c r="E65" s="77"/>
      <c r="F65" s="77"/>
      <c r="G65" s="77"/>
      <c r="H65" s="77"/>
      <c r="I65" s="77"/>
      <c r="J65" s="77"/>
      <c r="K65" s="77"/>
      <c r="L65" s="77"/>
      <c r="M65" s="77"/>
      <c r="N65" s="77"/>
      <c r="O65" s="77"/>
      <c r="P65" s="77"/>
      <c r="Q65" s="77"/>
      <c r="R65" s="77"/>
      <c r="S65" s="77"/>
      <c r="T65" s="77"/>
    </row>
    <row r="66" spans="2:20">
      <c r="B66" s="77"/>
      <c r="C66" s="77"/>
      <c r="D66" s="77"/>
      <c r="E66" s="77"/>
      <c r="F66" s="77"/>
      <c r="G66" s="77"/>
      <c r="H66" s="77"/>
      <c r="I66" s="77"/>
      <c r="J66" s="77"/>
      <c r="K66" s="77"/>
      <c r="L66" s="77"/>
      <c r="M66" s="77"/>
      <c r="N66" s="77"/>
      <c r="O66" s="77"/>
      <c r="P66" s="77"/>
      <c r="Q66" s="77"/>
      <c r="R66" s="77"/>
      <c r="S66" s="77"/>
      <c r="T66" s="77"/>
    </row>
    <row r="67" spans="2:20">
      <c r="B67" s="77"/>
      <c r="C67" s="77"/>
      <c r="D67" s="77"/>
      <c r="E67" s="77"/>
      <c r="F67" s="77"/>
      <c r="G67" s="77"/>
      <c r="H67" s="77"/>
      <c r="I67" s="77"/>
      <c r="J67" s="77"/>
      <c r="K67" s="77"/>
      <c r="L67" s="77"/>
      <c r="M67" s="77"/>
      <c r="N67" s="77"/>
      <c r="O67" s="77"/>
      <c r="P67" s="77"/>
      <c r="Q67" s="77"/>
      <c r="R67" s="77"/>
      <c r="S67" s="77"/>
      <c r="T67" s="77"/>
    </row>
    <row r="68" spans="2:20">
      <c r="B68" s="77"/>
      <c r="C68" s="77"/>
      <c r="D68" s="77"/>
      <c r="E68" s="77"/>
      <c r="F68" s="77"/>
      <c r="G68" s="77"/>
      <c r="H68" s="77"/>
      <c r="I68" s="77"/>
      <c r="J68" s="77"/>
      <c r="K68" s="77"/>
      <c r="L68" s="77"/>
      <c r="M68" s="77"/>
      <c r="N68" s="77"/>
      <c r="O68" s="77"/>
      <c r="P68" s="77"/>
      <c r="Q68" s="77"/>
      <c r="R68" s="77"/>
      <c r="S68" s="77"/>
      <c r="T68" s="77"/>
    </row>
    <row r="69" spans="2:20">
      <c r="B69" s="77"/>
      <c r="C69" s="77"/>
      <c r="D69" s="77"/>
      <c r="E69" s="77"/>
      <c r="F69" s="77"/>
      <c r="G69" s="77"/>
      <c r="H69" s="77"/>
      <c r="I69" s="77"/>
      <c r="J69" s="77"/>
      <c r="K69" s="77"/>
      <c r="L69" s="77"/>
      <c r="M69" s="77"/>
      <c r="N69" s="77"/>
      <c r="O69" s="77"/>
      <c r="P69" s="77"/>
      <c r="Q69" s="77"/>
      <c r="R69" s="77"/>
      <c r="S69" s="77"/>
      <c r="T69" s="77"/>
    </row>
    <row r="70" spans="2:20">
      <c r="B70" s="77"/>
      <c r="C70" s="77"/>
      <c r="D70" s="77"/>
      <c r="E70" s="77"/>
      <c r="F70" s="77"/>
      <c r="G70" s="77"/>
      <c r="H70" s="77"/>
      <c r="I70" s="77"/>
      <c r="J70" s="77"/>
      <c r="K70" s="77"/>
      <c r="L70" s="77"/>
      <c r="M70" s="77"/>
      <c r="N70" s="77"/>
      <c r="O70" s="77"/>
      <c r="P70" s="77"/>
      <c r="Q70" s="77"/>
      <c r="R70" s="77"/>
      <c r="S70" s="77"/>
      <c r="T70" s="77"/>
    </row>
    <row r="71" spans="2:20">
      <c r="B71" s="77"/>
      <c r="C71" s="77"/>
      <c r="D71" s="77"/>
      <c r="E71" s="77"/>
      <c r="F71" s="77"/>
      <c r="G71" s="77"/>
      <c r="H71" s="77"/>
      <c r="I71" s="77"/>
      <c r="J71" s="77"/>
      <c r="K71" s="77"/>
      <c r="L71" s="77"/>
      <c r="M71" s="77"/>
      <c r="N71" s="77"/>
      <c r="O71" s="77"/>
      <c r="P71" s="77"/>
      <c r="Q71" s="77"/>
      <c r="R71" s="77"/>
      <c r="S71" s="77"/>
      <c r="T71" s="77"/>
    </row>
    <row r="72" spans="2:20">
      <c r="B72" s="77"/>
      <c r="C72" s="77"/>
      <c r="D72" s="77"/>
      <c r="E72" s="77"/>
      <c r="F72" s="77"/>
      <c r="G72" s="77"/>
      <c r="H72" s="77"/>
      <c r="I72" s="77"/>
      <c r="J72" s="77"/>
      <c r="K72" s="77"/>
      <c r="L72" s="77"/>
      <c r="M72" s="77"/>
      <c r="N72" s="77"/>
      <c r="O72" s="77"/>
      <c r="P72" s="77"/>
      <c r="Q72" s="77"/>
      <c r="R72" s="77"/>
      <c r="S72" s="77"/>
      <c r="T72" s="77"/>
    </row>
    <row r="73" spans="2:20">
      <c r="B73" s="77"/>
      <c r="C73" s="77"/>
      <c r="D73" s="77"/>
      <c r="E73" s="77"/>
      <c r="F73" s="77"/>
      <c r="G73" s="77"/>
      <c r="H73" s="77"/>
      <c r="I73" s="77"/>
      <c r="J73" s="77"/>
      <c r="K73" s="77"/>
      <c r="L73" s="77"/>
      <c r="M73" s="77"/>
      <c r="N73" s="77"/>
      <c r="O73" s="77"/>
      <c r="P73" s="77"/>
      <c r="Q73" s="77"/>
      <c r="R73" s="77"/>
      <c r="S73" s="77"/>
      <c r="T73" s="77"/>
    </row>
    <row r="74" spans="2:20">
      <c r="B74" s="77"/>
      <c r="C74" s="77"/>
      <c r="D74" s="77"/>
      <c r="E74" s="77"/>
      <c r="F74" s="77"/>
      <c r="G74" s="77"/>
      <c r="H74" s="77"/>
      <c r="I74" s="77"/>
      <c r="J74" s="77"/>
      <c r="K74" s="77"/>
      <c r="L74" s="77"/>
      <c r="M74" s="77"/>
      <c r="N74" s="77"/>
      <c r="O74" s="77"/>
      <c r="P74" s="77"/>
      <c r="Q74" s="77"/>
      <c r="R74" s="77"/>
      <c r="S74" s="77"/>
      <c r="T74" s="77"/>
    </row>
    <row r="75" spans="2:20">
      <c r="B75" s="77"/>
      <c r="C75" s="77"/>
      <c r="D75" s="77"/>
      <c r="E75" s="77"/>
      <c r="F75" s="77"/>
      <c r="G75" s="77"/>
      <c r="H75" s="77"/>
      <c r="I75" s="77"/>
      <c r="J75" s="77"/>
      <c r="K75" s="77"/>
      <c r="L75" s="77"/>
      <c r="M75" s="77"/>
      <c r="N75" s="77"/>
      <c r="O75" s="77"/>
      <c r="P75" s="77"/>
      <c r="Q75" s="77"/>
      <c r="R75" s="77"/>
      <c r="S75" s="77"/>
      <c r="T75" s="77"/>
    </row>
    <row r="76" spans="2:20">
      <c r="B76" s="77"/>
      <c r="C76" s="77"/>
      <c r="D76" s="77"/>
      <c r="E76" s="77"/>
      <c r="F76" s="77"/>
      <c r="G76" s="77"/>
      <c r="H76" s="77"/>
      <c r="I76" s="77"/>
      <c r="J76" s="77"/>
      <c r="K76" s="77"/>
      <c r="L76" s="77"/>
      <c r="M76" s="77"/>
      <c r="N76" s="77"/>
      <c r="O76" s="77"/>
      <c r="P76" s="77"/>
      <c r="Q76" s="77"/>
      <c r="R76" s="77"/>
      <c r="S76" s="77"/>
      <c r="T76" s="77"/>
    </row>
    <row r="77" spans="2:20">
      <c r="B77" s="77"/>
      <c r="C77" s="77"/>
      <c r="D77" s="77"/>
      <c r="E77" s="77"/>
      <c r="F77" s="77"/>
      <c r="G77" s="77"/>
      <c r="H77" s="77"/>
      <c r="I77" s="77"/>
      <c r="J77" s="77"/>
      <c r="K77" s="77"/>
      <c r="L77" s="77"/>
      <c r="M77" s="77"/>
      <c r="N77" s="77"/>
      <c r="O77" s="77"/>
      <c r="P77" s="77"/>
      <c r="Q77" s="77"/>
      <c r="R77" s="77"/>
      <c r="S77" s="77"/>
      <c r="T77" s="77"/>
    </row>
    <row r="78" spans="2:20">
      <c r="B78" s="77"/>
      <c r="C78" s="77"/>
      <c r="D78" s="77"/>
      <c r="E78" s="77"/>
      <c r="F78" s="77"/>
      <c r="G78" s="77"/>
      <c r="H78" s="77"/>
      <c r="I78" s="77"/>
      <c r="J78" s="77"/>
      <c r="K78" s="77"/>
      <c r="L78" s="77"/>
      <c r="M78" s="77"/>
      <c r="N78" s="77"/>
      <c r="O78" s="77"/>
      <c r="P78" s="77"/>
      <c r="Q78" s="77"/>
      <c r="R78" s="77"/>
      <c r="S78" s="77"/>
      <c r="T78" s="77"/>
    </row>
    <row r="79" spans="2:20">
      <c r="B79" s="77"/>
      <c r="C79" s="77"/>
      <c r="D79" s="77"/>
      <c r="E79" s="77"/>
      <c r="F79" s="77"/>
      <c r="G79" s="77"/>
      <c r="H79" s="77"/>
      <c r="I79" s="77"/>
      <c r="J79" s="77"/>
      <c r="K79" s="77"/>
      <c r="L79" s="77"/>
      <c r="M79" s="77"/>
      <c r="N79" s="77"/>
      <c r="O79" s="77"/>
      <c r="P79" s="77"/>
      <c r="Q79" s="77"/>
      <c r="R79" s="77"/>
      <c r="S79" s="77"/>
      <c r="T79" s="77"/>
    </row>
    <row r="80" spans="2:20">
      <c r="B80" s="77"/>
      <c r="C80" s="77"/>
      <c r="D80" s="77"/>
      <c r="E80" s="77"/>
      <c r="F80" s="77"/>
      <c r="G80" s="77"/>
      <c r="H80" s="77"/>
      <c r="I80" s="77"/>
      <c r="J80" s="77"/>
      <c r="K80" s="77"/>
      <c r="L80" s="77"/>
      <c r="M80" s="77"/>
      <c r="N80" s="77"/>
      <c r="O80" s="77"/>
      <c r="P80" s="77"/>
      <c r="Q80" s="77"/>
      <c r="R80" s="77"/>
      <c r="S80" s="77"/>
      <c r="T80" s="77"/>
    </row>
    <row r="81" spans="2:20">
      <c r="B81" s="77"/>
      <c r="C81" s="77"/>
      <c r="D81" s="77"/>
      <c r="E81" s="77"/>
      <c r="F81" s="77"/>
      <c r="G81" s="77"/>
      <c r="H81" s="77"/>
      <c r="I81" s="77"/>
      <c r="J81" s="77"/>
      <c r="K81" s="77"/>
      <c r="L81" s="77"/>
      <c r="M81" s="77"/>
      <c r="N81" s="77"/>
      <c r="O81" s="77"/>
      <c r="P81" s="77"/>
      <c r="Q81" s="77"/>
      <c r="R81" s="77"/>
      <c r="S81" s="77"/>
      <c r="T81" s="77"/>
    </row>
    <row r="82" spans="2:20">
      <c r="B82" s="77"/>
      <c r="C82" s="77"/>
      <c r="D82" s="77"/>
      <c r="E82" s="77"/>
      <c r="F82" s="77"/>
      <c r="G82" s="77"/>
      <c r="H82" s="77"/>
      <c r="I82" s="77"/>
      <c r="J82" s="77"/>
      <c r="K82" s="77"/>
      <c r="L82" s="77"/>
      <c r="M82" s="77"/>
      <c r="N82" s="77"/>
      <c r="O82" s="77"/>
      <c r="P82" s="77"/>
      <c r="Q82" s="77"/>
      <c r="R82" s="77"/>
      <c r="S82" s="77"/>
      <c r="T82" s="77"/>
    </row>
    <row r="83" spans="2:20">
      <c r="B83" s="77"/>
      <c r="C83" s="77"/>
      <c r="D83" s="77"/>
      <c r="E83" s="77"/>
      <c r="F83" s="77"/>
      <c r="G83" s="77"/>
      <c r="H83" s="77"/>
      <c r="I83" s="77"/>
      <c r="J83" s="77"/>
      <c r="K83" s="77"/>
      <c r="L83" s="77"/>
      <c r="M83" s="77"/>
      <c r="N83" s="77"/>
      <c r="O83" s="77"/>
      <c r="P83" s="77"/>
      <c r="Q83" s="77"/>
      <c r="R83" s="77"/>
      <c r="S83" s="77"/>
      <c r="T83" s="77"/>
    </row>
    <row r="84" spans="2:20">
      <c r="B84" s="77"/>
      <c r="C84" s="77"/>
      <c r="D84" s="77"/>
      <c r="E84" s="77"/>
      <c r="F84" s="77"/>
      <c r="G84" s="77"/>
      <c r="H84" s="77"/>
      <c r="I84" s="77"/>
      <c r="J84" s="77"/>
      <c r="K84" s="77"/>
      <c r="L84" s="77"/>
      <c r="M84" s="77"/>
      <c r="N84" s="77"/>
      <c r="O84" s="77"/>
      <c r="P84" s="77"/>
      <c r="Q84" s="77"/>
      <c r="R84" s="77"/>
      <c r="S84" s="77"/>
      <c r="T84" s="77"/>
    </row>
    <row r="85" spans="2:20">
      <c r="B85" s="77"/>
      <c r="C85" s="77"/>
      <c r="D85" s="77"/>
      <c r="E85" s="77"/>
      <c r="F85" s="77"/>
      <c r="G85" s="77"/>
      <c r="H85" s="77"/>
      <c r="I85" s="77"/>
      <c r="J85" s="77"/>
      <c r="K85" s="77"/>
      <c r="L85" s="77"/>
      <c r="M85" s="77"/>
      <c r="N85" s="77"/>
      <c r="O85" s="77"/>
      <c r="P85" s="77"/>
      <c r="Q85" s="77"/>
      <c r="R85" s="77"/>
      <c r="S85" s="77"/>
      <c r="T85" s="77"/>
    </row>
    <row r="86" spans="2:20">
      <c r="B86" s="77"/>
      <c r="C86" s="77"/>
      <c r="D86" s="77"/>
      <c r="E86" s="77"/>
      <c r="F86" s="77"/>
      <c r="G86" s="77"/>
      <c r="H86" s="77"/>
      <c r="I86" s="77"/>
      <c r="J86" s="77"/>
      <c r="K86" s="77"/>
      <c r="L86" s="77"/>
      <c r="M86" s="77"/>
      <c r="N86" s="77"/>
      <c r="O86" s="77"/>
      <c r="P86" s="77"/>
      <c r="Q86" s="77"/>
      <c r="R86" s="77"/>
      <c r="S86" s="77"/>
      <c r="T86" s="77"/>
    </row>
    <row r="87" spans="2:20">
      <c r="B87" s="77"/>
      <c r="C87" s="77"/>
      <c r="D87" s="77"/>
      <c r="E87" s="77"/>
      <c r="F87" s="77"/>
      <c r="G87" s="77"/>
      <c r="H87" s="77"/>
      <c r="I87" s="77"/>
      <c r="J87" s="77"/>
      <c r="K87" s="77"/>
      <c r="L87" s="77"/>
      <c r="M87" s="77"/>
      <c r="N87" s="77"/>
      <c r="O87" s="77"/>
      <c r="P87" s="77"/>
      <c r="Q87" s="77"/>
      <c r="R87" s="77"/>
      <c r="S87" s="77"/>
      <c r="T87" s="77"/>
    </row>
    <row r="88" spans="2:20">
      <c r="B88" s="77"/>
      <c r="C88" s="77"/>
      <c r="D88" s="77"/>
      <c r="E88" s="77"/>
      <c r="F88" s="77"/>
      <c r="G88" s="77"/>
      <c r="H88" s="77"/>
      <c r="I88" s="77"/>
      <c r="J88" s="77"/>
      <c r="K88" s="77"/>
      <c r="L88" s="77"/>
      <c r="M88" s="77"/>
      <c r="N88" s="77"/>
      <c r="O88" s="77"/>
      <c r="P88" s="77"/>
      <c r="Q88" s="77"/>
      <c r="R88" s="77"/>
      <c r="S88" s="77"/>
      <c r="T88" s="77"/>
    </row>
    <row r="89" spans="2:20">
      <c r="B89" s="77"/>
      <c r="C89" s="77"/>
      <c r="D89" s="77"/>
      <c r="E89" s="77"/>
      <c r="F89" s="77"/>
      <c r="G89" s="77"/>
      <c r="H89" s="77"/>
      <c r="I89" s="77"/>
      <c r="J89" s="77"/>
      <c r="K89" s="77"/>
      <c r="L89" s="77"/>
      <c r="M89" s="77"/>
      <c r="N89" s="77"/>
      <c r="O89" s="77"/>
      <c r="P89" s="77"/>
      <c r="Q89" s="77"/>
      <c r="R89" s="77"/>
      <c r="S89" s="77"/>
      <c r="T89" s="77"/>
    </row>
    <row r="90" spans="2:20">
      <c r="B90" s="77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</row>
    <row r="91" spans="2:20">
      <c r="B91" s="77"/>
      <c r="C91" s="77"/>
      <c r="D91" s="77"/>
      <c r="E91" s="77"/>
      <c r="F91" s="77"/>
      <c r="G91" s="77"/>
      <c r="H91" s="77"/>
      <c r="I91" s="77"/>
      <c r="J91" s="77"/>
      <c r="K91" s="77"/>
      <c r="L91" s="77"/>
      <c r="M91" s="77"/>
      <c r="N91" s="77"/>
      <c r="O91" s="77"/>
      <c r="P91" s="77"/>
      <c r="Q91" s="77"/>
      <c r="R91" s="77"/>
      <c r="S91" s="77"/>
      <c r="T91" s="77"/>
    </row>
    <row r="92" spans="2:20">
      <c r="B92" s="77"/>
      <c r="C92" s="77"/>
      <c r="D92" s="77"/>
      <c r="E92" s="77"/>
      <c r="F92" s="77"/>
      <c r="G92" s="77"/>
      <c r="H92" s="77"/>
      <c r="I92" s="77"/>
      <c r="J92" s="77"/>
      <c r="K92" s="77"/>
      <c r="L92" s="77"/>
      <c r="M92" s="77"/>
      <c r="N92" s="77"/>
      <c r="O92" s="77"/>
      <c r="P92" s="77"/>
      <c r="Q92" s="77"/>
      <c r="R92" s="77"/>
      <c r="S92" s="77"/>
      <c r="T92" s="77"/>
    </row>
    <row r="93" spans="2:20">
      <c r="B93" s="77"/>
      <c r="C93" s="77"/>
      <c r="D93" s="77"/>
      <c r="E93" s="77"/>
      <c r="F93" s="77"/>
      <c r="G93" s="77"/>
      <c r="H93" s="77"/>
      <c r="I93" s="77"/>
      <c r="J93" s="77"/>
      <c r="K93" s="77"/>
      <c r="L93" s="77"/>
      <c r="M93" s="77"/>
      <c r="N93" s="77"/>
      <c r="O93" s="77"/>
      <c r="P93" s="77"/>
      <c r="Q93" s="77"/>
      <c r="R93" s="77"/>
      <c r="S93" s="77"/>
      <c r="T93" s="77"/>
    </row>
    <row r="94" spans="2:20">
      <c r="B94" s="77"/>
      <c r="C94" s="77"/>
      <c r="D94" s="77"/>
      <c r="E94" s="77"/>
      <c r="F94" s="77"/>
      <c r="G94" s="77"/>
      <c r="H94" s="77"/>
      <c r="I94" s="77"/>
      <c r="J94" s="77"/>
      <c r="K94" s="77"/>
      <c r="L94" s="77"/>
      <c r="M94" s="77"/>
      <c r="N94" s="77"/>
      <c r="O94" s="77"/>
      <c r="P94" s="77"/>
      <c r="Q94" s="77"/>
      <c r="R94" s="77"/>
      <c r="S94" s="77"/>
      <c r="T94" s="77"/>
    </row>
    <row r="95" spans="2:20">
      <c r="B95" s="77"/>
      <c r="C95" s="77"/>
      <c r="D95" s="77"/>
      <c r="E95" s="77"/>
      <c r="F95" s="77"/>
      <c r="G95" s="77"/>
      <c r="H95" s="77"/>
      <c r="I95" s="77"/>
      <c r="J95" s="77"/>
      <c r="K95" s="77"/>
      <c r="L95" s="77"/>
      <c r="M95" s="77"/>
      <c r="N95" s="77"/>
      <c r="O95" s="77"/>
      <c r="P95" s="77"/>
      <c r="Q95" s="77"/>
      <c r="R95" s="77"/>
      <c r="S95" s="77"/>
      <c r="T95" s="77"/>
    </row>
    <row r="96" spans="2:20">
      <c r="B96" s="77"/>
      <c r="C96" s="77"/>
      <c r="D96" s="77"/>
      <c r="E96" s="77"/>
      <c r="F96" s="77"/>
      <c r="G96" s="77"/>
      <c r="H96" s="77"/>
      <c r="I96" s="77"/>
      <c r="J96" s="77"/>
      <c r="K96" s="77"/>
      <c r="L96" s="77"/>
      <c r="M96" s="77"/>
      <c r="N96" s="77"/>
      <c r="O96" s="77"/>
      <c r="P96" s="77"/>
      <c r="Q96" s="77"/>
      <c r="R96" s="77"/>
      <c r="S96" s="77"/>
      <c r="T96" s="77"/>
    </row>
    <row r="97" spans="2:20">
      <c r="B97" s="77"/>
      <c r="C97" s="77"/>
      <c r="D97" s="77"/>
      <c r="E97" s="77"/>
      <c r="F97" s="77"/>
      <c r="G97" s="77"/>
      <c r="H97" s="77"/>
      <c r="I97" s="77"/>
      <c r="J97" s="77"/>
      <c r="K97" s="77"/>
      <c r="L97" s="77"/>
      <c r="M97" s="77"/>
      <c r="N97" s="77"/>
      <c r="O97" s="77"/>
      <c r="P97" s="77"/>
      <c r="Q97" s="77"/>
      <c r="R97" s="77"/>
      <c r="S97" s="77"/>
      <c r="T97" s="77"/>
    </row>
    <row r="98" spans="2:20">
      <c r="B98" s="77"/>
      <c r="C98" s="77"/>
      <c r="D98" s="77"/>
      <c r="E98" s="77"/>
      <c r="F98" s="77"/>
      <c r="G98" s="77"/>
      <c r="H98" s="77"/>
      <c r="I98" s="77"/>
      <c r="J98" s="77"/>
      <c r="K98" s="77"/>
      <c r="L98" s="77"/>
      <c r="M98" s="77"/>
      <c r="N98" s="77"/>
      <c r="O98" s="77"/>
      <c r="P98" s="77"/>
      <c r="Q98" s="77"/>
      <c r="R98" s="77"/>
      <c r="S98" s="77"/>
      <c r="T98" s="77"/>
    </row>
    <row r="99" spans="2:20">
      <c r="B99" s="77"/>
      <c r="C99" s="77"/>
      <c r="D99" s="77"/>
      <c r="E99" s="77"/>
      <c r="F99" s="77"/>
      <c r="G99" s="77"/>
      <c r="H99" s="77"/>
      <c r="I99" s="77"/>
      <c r="J99" s="77"/>
      <c r="K99" s="77"/>
      <c r="L99" s="77"/>
      <c r="M99" s="77"/>
      <c r="N99" s="77"/>
      <c r="O99" s="77"/>
      <c r="P99" s="77"/>
      <c r="Q99" s="77"/>
      <c r="R99" s="77"/>
      <c r="S99" s="77"/>
      <c r="T99" s="77"/>
    </row>
    <row r="100" spans="2:20">
      <c r="B100" s="77"/>
      <c r="C100" s="77"/>
      <c r="D100" s="77"/>
      <c r="E100" s="77"/>
      <c r="F100" s="77"/>
      <c r="G100" s="77"/>
      <c r="H100" s="77"/>
      <c r="I100" s="77"/>
      <c r="J100" s="77"/>
      <c r="K100" s="77"/>
      <c r="L100" s="77"/>
      <c r="M100" s="77"/>
      <c r="N100" s="77"/>
      <c r="O100" s="77"/>
      <c r="P100" s="77"/>
      <c r="Q100" s="77"/>
      <c r="R100" s="77"/>
      <c r="S100" s="77"/>
      <c r="T100" s="77"/>
    </row>
    <row r="101" spans="2:20">
      <c r="B101" s="77"/>
      <c r="C101" s="77"/>
      <c r="D101" s="77"/>
      <c r="E101" s="77"/>
      <c r="F101" s="77"/>
      <c r="G101" s="77"/>
      <c r="H101" s="77"/>
      <c r="I101" s="77"/>
      <c r="J101" s="77"/>
      <c r="K101" s="77"/>
      <c r="L101" s="77"/>
      <c r="M101" s="77"/>
      <c r="N101" s="77"/>
      <c r="O101" s="77"/>
      <c r="P101" s="77"/>
      <c r="Q101" s="77"/>
      <c r="R101" s="77"/>
      <c r="S101" s="77"/>
      <c r="T101" s="77"/>
    </row>
    <row r="102" spans="2:20">
      <c r="B102" s="77"/>
      <c r="C102" s="77"/>
      <c r="D102" s="77"/>
      <c r="E102" s="77"/>
      <c r="F102" s="77"/>
      <c r="G102" s="77"/>
      <c r="H102" s="77"/>
      <c r="I102" s="77"/>
      <c r="J102" s="77"/>
      <c r="K102" s="77"/>
      <c r="L102" s="77"/>
      <c r="M102" s="77"/>
      <c r="N102" s="77"/>
      <c r="O102" s="77"/>
      <c r="P102" s="77"/>
      <c r="Q102" s="77"/>
      <c r="R102" s="77"/>
      <c r="S102" s="77"/>
      <c r="T102" s="77"/>
    </row>
    <row r="103" spans="2:20">
      <c r="B103" s="77"/>
      <c r="C103" s="77"/>
      <c r="D103" s="77"/>
      <c r="E103" s="77"/>
      <c r="F103" s="77"/>
      <c r="G103" s="77"/>
      <c r="H103" s="77"/>
      <c r="I103" s="77"/>
      <c r="J103" s="77"/>
      <c r="K103" s="77"/>
      <c r="L103" s="77"/>
      <c r="M103" s="77"/>
      <c r="N103" s="77"/>
      <c r="O103" s="77"/>
      <c r="P103" s="77"/>
      <c r="Q103" s="77"/>
      <c r="R103" s="77"/>
      <c r="S103" s="77"/>
      <c r="T103" s="77"/>
    </row>
    <row r="104" spans="2:20">
      <c r="B104" s="77"/>
      <c r="C104" s="77"/>
      <c r="D104" s="77"/>
      <c r="E104" s="77"/>
      <c r="F104" s="77"/>
      <c r="G104" s="77"/>
      <c r="H104" s="77"/>
      <c r="I104" s="77"/>
      <c r="J104" s="77"/>
      <c r="K104" s="77"/>
      <c r="L104" s="77"/>
      <c r="M104" s="77"/>
      <c r="N104" s="77"/>
      <c r="O104" s="77"/>
      <c r="P104" s="77"/>
      <c r="Q104" s="77"/>
      <c r="R104" s="77"/>
      <c r="S104" s="77"/>
      <c r="T104" s="77"/>
    </row>
    <row r="105" spans="2:20">
      <c r="B105" s="77"/>
      <c r="C105" s="77"/>
      <c r="D105" s="77"/>
      <c r="E105" s="77"/>
      <c r="F105" s="77"/>
      <c r="G105" s="77"/>
      <c r="H105" s="77"/>
      <c r="I105" s="77"/>
      <c r="J105" s="77"/>
      <c r="K105" s="77"/>
      <c r="L105" s="77"/>
      <c r="M105" s="77"/>
      <c r="N105" s="77"/>
      <c r="O105" s="77"/>
      <c r="P105" s="77"/>
      <c r="Q105" s="77"/>
      <c r="R105" s="77"/>
      <c r="S105" s="77"/>
      <c r="T105" s="77"/>
    </row>
    <row r="106" spans="2:20">
      <c r="B106" s="77"/>
      <c r="C106" s="77"/>
      <c r="D106" s="77"/>
      <c r="E106" s="77"/>
      <c r="F106" s="77"/>
      <c r="G106" s="77"/>
      <c r="H106" s="77"/>
      <c r="I106" s="77"/>
      <c r="J106" s="77"/>
      <c r="K106" s="77"/>
      <c r="L106" s="77"/>
      <c r="M106" s="77"/>
      <c r="N106" s="77"/>
      <c r="O106" s="77"/>
      <c r="P106" s="77"/>
      <c r="Q106" s="77"/>
      <c r="R106" s="77"/>
      <c r="S106" s="77"/>
      <c r="T106" s="77"/>
    </row>
    <row r="107" spans="2:20">
      <c r="B107" s="77"/>
      <c r="C107" s="77"/>
      <c r="D107" s="77"/>
      <c r="E107" s="77"/>
      <c r="F107" s="77"/>
      <c r="G107" s="77"/>
      <c r="H107" s="77"/>
      <c r="I107" s="77"/>
      <c r="J107" s="77"/>
      <c r="K107" s="77"/>
      <c r="L107" s="77"/>
      <c r="M107" s="77"/>
      <c r="N107" s="77"/>
      <c r="O107" s="77"/>
      <c r="P107" s="77"/>
      <c r="Q107" s="77"/>
      <c r="R107" s="77"/>
      <c r="S107" s="77"/>
      <c r="T107" s="77"/>
    </row>
    <row r="108" spans="2:20">
      <c r="B108" s="77"/>
      <c r="C108" s="77"/>
      <c r="D108" s="77"/>
      <c r="E108" s="77"/>
      <c r="F108" s="77"/>
      <c r="G108" s="77"/>
      <c r="H108" s="77"/>
      <c r="I108" s="77"/>
      <c r="J108" s="77"/>
      <c r="K108" s="77"/>
      <c r="L108" s="77"/>
      <c r="M108" s="77"/>
      <c r="N108" s="77"/>
      <c r="O108" s="77"/>
      <c r="P108" s="77"/>
      <c r="Q108" s="77"/>
      <c r="R108" s="77"/>
      <c r="S108" s="77"/>
      <c r="T108" s="77"/>
    </row>
    <row r="109" spans="2:20">
      <c r="B109" s="77"/>
      <c r="C109" s="77"/>
      <c r="D109" s="77"/>
      <c r="E109" s="77"/>
      <c r="F109" s="77"/>
      <c r="G109" s="77"/>
      <c r="H109" s="77"/>
      <c r="I109" s="77"/>
      <c r="J109" s="77"/>
      <c r="K109" s="77"/>
      <c r="L109" s="77"/>
      <c r="M109" s="77"/>
      <c r="N109" s="77"/>
      <c r="O109" s="77"/>
      <c r="P109" s="77"/>
      <c r="Q109" s="77"/>
      <c r="R109" s="77"/>
      <c r="S109" s="77"/>
      <c r="T109" s="77"/>
    </row>
    <row r="110" spans="2:20">
      <c r="B110" s="77"/>
      <c r="C110" s="77"/>
      <c r="D110" s="77"/>
      <c r="E110" s="77"/>
      <c r="F110" s="77"/>
      <c r="G110" s="77"/>
      <c r="H110" s="77"/>
      <c r="I110" s="77"/>
      <c r="J110" s="77"/>
      <c r="K110" s="77"/>
      <c r="L110" s="77"/>
      <c r="M110" s="77"/>
      <c r="N110" s="77"/>
      <c r="O110" s="77"/>
      <c r="P110" s="77"/>
      <c r="Q110" s="77"/>
      <c r="R110" s="77"/>
      <c r="S110" s="77"/>
      <c r="T110" s="77"/>
    </row>
    <row r="111" spans="2:20">
      <c r="C111" s="1"/>
      <c r="D111" s="1"/>
      <c r="E111" s="1"/>
      <c r="F111" s="1"/>
      <c r="G111" s="1"/>
    </row>
    <row r="112" spans="2:20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43"/>
      <c r="C697" s="1"/>
      <c r="D697" s="1"/>
      <c r="E697" s="1"/>
      <c r="F697" s="1"/>
      <c r="G697" s="1"/>
    </row>
    <row r="698" spans="2:7">
      <c r="B698" s="43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sheetProtection sheet="1" objects="1" scenarios="1"/>
  <mergeCells count="2">
    <mergeCell ref="B7:T7"/>
    <mergeCell ref="B6:T6"/>
  </mergeCells>
  <phoneticPr fontId="5" type="noConversion"/>
  <dataValidations count="6">
    <dataValidation type="list" allowBlank="1" showInputMessage="1" showErrorMessage="1" sqref="E205:E712">
      <formula1>$AL$6:$AL$8</formula1>
    </dataValidation>
    <dataValidation allowBlank="1" showInputMessage="1" showErrorMessage="1" sqref="A1 B31:B32 B14:B15"/>
    <dataValidation type="list" allowBlank="1" showInputMessage="1" showErrorMessage="1" sqref="I12:I487">
      <formula1>$BN$6:$BN$9</formula1>
    </dataValidation>
    <dataValidation type="list" allowBlank="1" showInputMessage="1" showErrorMessage="1" sqref="E12:E204">
      <formula1>$BJ$6:$BJ$22</formula1>
    </dataValidation>
    <dataValidation type="list" allowBlank="1" showInputMessage="1" showErrorMessage="1" sqref="L12:L487">
      <formula1>$BO$6:$BO$19</formula1>
    </dataValidation>
    <dataValidation type="list" allowBlank="1" showInputMessage="1" showErrorMessage="1" sqref="G12:G705">
      <formula1>$BL$6:$BL$28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B1:BN830"/>
  <sheetViews>
    <sheetView rightToLeft="1" workbookViewId="0">
      <selection activeCell="A61" sqref="A61:XFD203"/>
    </sheetView>
  </sheetViews>
  <sheetFormatPr defaultColWidth="9.140625" defaultRowHeight="18"/>
  <cols>
    <col min="1" max="1" width="6.28515625" style="1" customWidth="1"/>
    <col min="2" max="2" width="33" style="2" bestFit="1" customWidth="1"/>
    <col min="3" max="3" width="41.85546875" style="2" bestFit="1" customWidth="1"/>
    <col min="4" max="4" width="6.42578125" style="2" bestFit="1" customWidth="1"/>
    <col min="5" max="5" width="5.7109375" style="2" bestFit="1" customWidth="1"/>
    <col min="6" max="6" width="11.7109375" style="2" bestFit="1" customWidth="1"/>
    <col min="7" max="7" width="16.42578125" style="1" bestFit="1" customWidth="1"/>
    <col min="8" max="8" width="6.5703125" style="1" bestFit="1" customWidth="1"/>
    <col min="9" max="9" width="7.85546875" style="1" bestFit="1" customWidth="1"/>
    <col min="10" max="10" width="7.140625" style="1" bestFit="1" customWidth="1"/>
    <col min="11" max="11" width="6.140625" style="1" bestFit="1" customWidth="1"/>
    <col min="12" max="12" width="9" style="1" bestFit="1" customWidth="1"/>
    <col min="13" max="13" width="6.85546875" style="1" bestFit="1" customWidth="1"/>
    <col min="14" max="14" width="8" style="1" bestFit="1" customWidth="1"/>
    <col min="15" max="15" width="11.28515625" style="1" bestFit="1" customWidth="1"/>
    <col min="16" max="16" width="7.28515625" style="1" bestFit="1" customWidth="1"/>
    <col min="17" max="17" width="8.28515625" style="1" bestFit="1" customWidth="1"/>
    <col min="18" max="18" width="9" style="1" bestFit="1" customWidth="1"/>
    <col min="19" max="19" width="11.28515625" style="1" bestFit="1" customWidth="1"/>
    <col min="20" max="20" width="11.85546875" style="1" bestFit="1" customWidth="1"/>
    <col min="21" max="21" width="9" style="1" bestFit="1" customWidth="1"/>
    <col min="22" max="22" width="7.5703125" style="1" customWidth="1"/>
    <col min="23" max="23" width="6.7109375" style="1" customWidth="1"/>
    <col min="24" max="24" width="7.7109375" style="1" customWidth="1"/>
    <col min="25" max="25" width="7.140625" style="1" customWidth="1"/>
    <col min="26" max="26" width="6" style="1" customWidth="1"/>
    <col min="27" max="27" width="7.85546875" style="1" customWidth="1"/>
    <col min="28" max="28" width="8.140625" style="1" customWidth="1"/>
    <col min="29" max="29" width="6.28515625" style="1" customWidth="1"/>
    <col min="30" max="30" width="8" style="1" customWidth="1"/>
    <col min="31" max="31" width="8.7109375" style="1" customWidth="1"/>
    <col min="32" max="32" width="10" style="1" customWidth="1"/>
    <col min="33" max="33" width="9.5703125" style="1" customWidth="1"/>
    <col min="34" max="34" width="6.140625" style="1" customWidth="1"/>
    <col min="35" max="36" width="5.7109375" style="1" customWidth="1"/>
    <col min="37" max="37" width="6.85546875" style="1" customWidth="1"/>
    <col min="38" max="38" width="6.42578125" style="1" customWidth="1"/>
    <col min="39" max="39" width="6.7109375" style="1" customWidth="1"/>
    <col min="40" max="40" width="7.28515625" style="1" customWidth="1"/>
    <col min="41" max="52" width="5.7109375" style="1" customWidth="1"/>
    <col min="53" max="16384" width="9.140625" style="1"/>
  </cols>
  <sheetData>
    <row r="1" spans="2:66">
      <c r="B1" s="56" t="s">
        <v>182</v>
      </c>
      <c r="C1" s="76" t="s" vm="1">
        <v>250</v>
      </c>
    </row>
    <row r="2" spans="2:66">
      <c r="B2" s="56" t="s">
        <v>181</v>
      </c>
      <c r="C2" s="76" t="s">
        <v>251</v>
      </c>
    </row>
    <row r="3" spans="2:66">
      <c r="B3" s="56" t="s">
        <v>183</v>
      </c>
      <c r="C3" s="76" t="s">
        <v>252</v>
      </c>
    </row>
    <row r="4" spans="2:66">
      <c r="B4" s="56" t="s">
        <v>184</v>
      </c>
      <c r="C4" s="76">
        <v>8602</v>
      </c>
    </row>
    <row r="6" spans="2:66" ht="26.25" customHeight="1">
      <c r="B6" s="184" t="s">
        <v>212</v>
      </c>
      <c r="C6" s="185"/>
      <c r="D6" s="185"/>
      <c r="E6" s="185"/>
      <c r="F6" s="185"/>
      <c r="G6" s="185"/>
      <c r="H6" s="185"/>
      <c r="I6" s="185"/>
      <c r="J6" s="185"/>
      <c r="K6" s="185"/>
      <c r="L6" s="185"/>
      <c r="M6" s="185"/>
      <c r="N6" s="185"/>
      <c r="O6" s="185"/>
      <c r="P6" s="185"/>
      <c r="Q6" s="185"/>
      <c r="R6" s="185"/>
      <c r="S6" s="185"/>
      <c r="T6" s="185"/>
      <c r="U6" s="186"/>
    </row>
    <row r="7" spans="2:66" ht="26.25" customHeight="1">
      <c r="B7" s="184" t="s">
        <v>91</v>
      </c>
      <c r="C7" s="185"/>
      <c r="D7" s="185"/>
      <c r="E7" s="185"/>
      <c r="F7" s="185"/>
      <c r="G7" s="185"/>
      <c r="H7" s="185"/>
      <c r="I7" s="185"/>
      <c r="J7" s="185"/>
      <c r="K7" s="185"/>
      <c r="L7" s="185"/>
      <c r="M7" s="185"/>
      <c r="N7" s="185"/>
      <c r="O7" s="185"/>
      <c r="P7" s="185"/>
      <c r="Q7" s="185"/>
      <c r="R7" s="185"/>
      <c r="S7" s="185"/>
      <c r="T7" s="185"/>
      <c r="U7" s="186"/>
      <c r="BN7" s="3"/>
    </row>
    <row r="8" spans="2:66" s="3" customFormat="1" ht="78.75">
      <c r="B8" s="22" t="s">
        <v>118</v>
      </c>
      <c r="C8" s="30" t="s">
        <v>46</v>
      </c>
      <c r="D8" s="30" t="s">
        <v>122</v>
      </c>
      <c r="E8" s="30" t="s">
        <v>228</v>
      </c>
      <c r="F8" s="30" t="s">
        <v>120</v>
      </c>
      <c r="G8" s="30" t="s">
        <v>64</v>
      </c>
      <c r="H8" s="30" t="s">
        <v>15</v>
      </c>
      <c r="I8" s="30" t="s">
        <v>65</v>
      </c>
      <c r="J8" s="30" t="s">
        <v>105</v>
      </c>
      <c r="K8" s="30" t="s">
        <v>18</v>
      </c>
      <c r="L8" s="30" t="s">
        <v>104</v>
      </c>
      <c r="M8" s="30" t="s">
        <v>17</v>
      </c>
      <c r="N8" s="30" t="s">
        <v>19</v>
      </c>
      <c r="O8" s="13" t="s">
        <v>236</v>
      </c>
      <c r="P8" s="30" t="s">
        <v>235</v>
      </c>
      <c r="Q8" s="30" t="s">
        <v>243</v>
      </c>
      <c r="R8" s="30" t="s">
        <v>62</v>
      </c>
      <c r="S8" s="13" t="s">
        <v>59</v>
      </c>
      <c r="T8" s="30" t="s">
        <v>185</v>
      </c>
      <c r="U8" s="30" t="s">
        <v>187</v>
      </c>
      <c r="V8" s="1"/>
      <c r="W8" s="1"/>
      <c r="BJ8" s="1"/>
      <c r="BK8" s="1"/>
    </row>
    <row r="9" spans="2:66" s="3" customFormat="1" ht="20.25">
      <c r="B9" s="15"/>
      <c r="C9" s="16"/>
      <c r="D9" s="16"/>
      <c r="E9" s="16"/>
      <c r="F9" s="16"/>
      <c r="G9" s="16"/>
      <c r="H9" s="32"/>
      <c r="I9" s="32"/>
      <c r="J9" s="32" t="s">
        <v>22</v>
      </c>
      <c r="K9" s="32" t="s">
        <v>21</v>
      </c>
      <c r="L9" s="32"/>
      <c r="M9" s="32" t="s">
        <v>20</v>
      </c>
      <c r="N9" s="32" t="s">
        <v>20</v>
      </c>
      <c r="O9" s="32" t="s">
        <v>245</v>
      </c>
      <c r="P9" s="32"/>
      <c r="Q9" s="16" t="s">
        <v>239</v>
      </c>
      <c r="R9" s="32" t="s">
        <v>239</v>
      </c>
      <c r="S9" s="16" t="s">
        <v>20</v>
      </c>
      <c r="T9" s="32" t="s">
        <v>239</v>
      </c>
      <c r="U9" s="17" t="s">
        <v>20</v>
      </c>
      <c r="BI9" s="1"/>
      <c r="BJ9" s="1"/>
      <c r="BK9" s="1"/>
      <c r="BN9" s="4"/>
    </row>
    <row r="10" spans="2:66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19" t="s">
        <v>13</v>
      </c>
      <c r="P10" s="34" t="s">
        <v>14</v>
      </c>
      <c r="Q10" s="42" t="s">
        <v>116</v>
      </c>
      <c r="R10" s="19" t="s">
        <v>117</v>
      </c>
      <c r="S10" s="19" t="s">
        <v>188</v>
      </c>
      <c r="T10" s="20" t="s">
        <v>229</v>
      </c>
      <c r="U10" s="20" t="s">
        <v>247</v>
      </c>
      <c r="V10" s="5"/>
      <c r="BI10" s="1"/>
      <c r="BJ10" s="3"/>
      <c r="BK10" s="1"/>
    </row>
    <row r="11" spans="2:66" s="4" customFormat="1" ht="18" customHeight="1">
      <c r="B11" s="93" t="s">
        <v>33</v>
      </c>
      <c r="C11" s="94"/>
      <c r="D11" s="94"/>
      <c r="E11" s="94"/>
      <c r="F11" s="94"/>
      <c r="G11" s="94"/>
      <c r="H11" s="94"/>
      <c r="I11" s="94"/>
      <c r="J11" s="94"/>
      <c r="K11" s="96">
        <v>3.8577299838436088</v>
      </c>
      <c r="L11" s="94"/>
      <c r="M11" s="94"/>
      <c r="N11" s="97">
        <v>1.9617100728593906E-2</v>
      </c>
      <c r="O11" s="96"/>
      <c r="P11" s="98"/>
      <c r="Q11" s="96">
        <f>Q12+Q1770</f>
        <v>12.675569999999999</v>
      </c>
      <c r="R11" s="96">
        <v>2486.1613799999996</v>
      </c>
      <c r="S11" s="94"/>
      <c r="T11" s="99">
        <v>1</v>
      </c>
      <c r="U11" s="99">
        <f>R11/'סכום נכסי הקרן'!$C$42</f>
        <v>2.9000555017212132E-2</v>
      </c>
      <c r="V11" s="5"/>
      <c r="BI11" s="1"/>
      <c r="BJ11" s="3"/>
      <c r="BK11" s="1"/>
      <c r="BN11" s="1"/>
    </row>
    <row r="12" spans="2:66">
      <c r="B12" s="79" t="s">
        <v>233</v>
      </c>
      <c r="C12" s="80"/>
      <c r="D12" s="80"/>
      <c r="E12" s="80"/>
      <c r="F12" s="80"/>
      <c r="G12" s="80"/>
      <c r="H12" s="80"/>
      <c r="I12" s="80"/>
      <c r="J12" s="80"/>
      <c r="K12" s="86">
        <v>3.8577299838436088</v>
      </c>
      <c r="L12" s="80"/>
      <c r="M12" s="80"/>
      <c r="N12" s="100">
        <v>1.9617100728593906E-2</v>
      </c>
      <c r="O12" s="86"/>
      <c r="P12" s="88"/>
      <c r="Q12" s="86">
        <f>Q13+Q130</f>
        <v>12.675569999999999</v>
      </c>
      <c r="R12" s="86">
        <v>2486.1613799999996</v>
      </c>
      <c r="S12" s="80"/>
      <c r="T12" s="87">
        <v>1</v>
      </c>
      <c r="U12" s="87">
        <f>R12/'סכום נכסי הקרן'!$C$42</f>
        <v>2.9000555017212132E-2</v>
      </c>
      <c r="BJ12" s="3"/>
    </row>
    <row r="13" spans="2:66" ht="20.25">
      <c r="B13" s="95" t="s">
        <v>32</v>
      </c>
      <c r="C13" s="80"/>
      <c r="D13" s="80"/>
      <c r="E13" s="80"/>
      <c r="F13" s="80"/>
      <c r="G13" s="80"/>
      <c r="H13" s="80"/>
      <c r="I13" s="80"/>
      <c r="J13" s="80"/>
      <c r="K13" s="86">
        <v>3.8825900840221945</v>
      </c>
      <c r="L13" s="80"/>
      <c r="M13" s="80"/>
      <c r="N13" s="100">
        <v>1.9450694501092238E-2</v>
      </c>
      <c r="O13" s="86"/>
      <c r="P13" s="88"/>
      <c r="Q13" s="86">
        <f>SUM(Q14:Q128)</f>
        <v>12.270599999999998</v>
      </c>
      <c r="R13" s="86">
        <v>2010.8413299999995</v>
      </c>
      <c r="S13" s="80"/>
      <c r="T13" s="87">
        <v>0.80881367805657089</v>
      </c>
      <c r="U13" s="87">
        <f>R13/'סכום נכסי הקרן'!$C$42</f>
        <v>2.3456045569153285E-2</v>
      </c>
      <c r="BJ13" s="4"/>
    </row>
    <row r="14" spans="2:66">
      <c r="B14" s="82" t="s">
        <v>278</v>
      </c>
      <c r="C14" s="78" t="s">
        <v>279</v>
      </c>
      <c r="D14" s="89" t="s">
        <v>123</v>
      </c>
      <c r="E14" s="89" t="s">
        <v>280</v>
      </c>
      <c r="F14" s="78" t="s">
        <v>281</v>
      </c>
      <c r="G14" s="89" t="s">
        <v>282</v>
      </c>
      <c r="H14" s="78" t="s">
        <v>283</v>
      </c>
      <c r="I14" s="78" t="s">
        <v>163</v>
      </c>
      <c r="J14" s="78"/>
      <c r="K14" s="83">
        <v>2.98</v>
      </c>
      <c r="L14" s="89" t="s">
        <v>167</v>
      </c>
      <c r="M14" s="90">
        <v>5.8999999999999999E-3</v>
      </c>
      <c r="N14" s="90">
        <v>5.4999999999999997E-3</v>
      </c>
      <c r="O14" s="83">
        <v>57000</v>
      </c>
      <c r="P14" s="85">
        <v>99.8</v>
      </c>
      <c r="Q14" s="78"/>
      <c r="R14" s="83">
        <v>56.886000000000003</v>
      </c>
      <c r="S14" s="84">
        <v>1.0677854560502317E-5</v>
      </c>
      <c r="T14" s="84">
        <v>2.2881056900658642E-2</v>
      </c>
      <c r="U14" s="84">
        <f>R14/'סכום נכסי הקרן'!$C$42</f>
        <v>6.6356334949951227E-4</v>
      </c>
    </row>
    <row r="15" spans="2:66">
      <c r="B15" s="82" t="s">
        <v>284</v>
      </c>
      <c r="C15" s="78" t="s">
        <v>285</v>
      </c>
      <c r="D15" s="89" t="s">
        <v>123</v>
      </c>
      <c r="E15" s="89" t="s">
        <v>280</v>
      </c>
      <c r="F15" s="78" t="s">
        <v>286</v>
      </c>
      <c r="G15" s="89" t="s">
        <v>282</v>
      </c>
      <c r="H15" s="78" t="s">
        <v>283</v>
      </c>
      <c r="I15" s="78" t="s">
        <v>165</v>
      </c>
      <c r="J15" s="78"/>
      <c r="K15" s="83">
        <v>3.7499999999999996</v>
      </c>
      <c r="L15" s="89" t="s">
        <v>167</v>
      </c>
      <c r="M15" s="90">
        <v>0.04</v>
      </c>
      <c r="N15" s="90">
        <v>6.8000000000000005E-3</v>
      </c>
      <c r="O15" s="83">
        <v>18730</v>
      </c>
      <c r="P15" s="85">
        <v>118.17</v>
      </c>
      <c r="Q15" s="78"/>
      <c r="R15" s="83">
        <v>22.133240000000001</v>
      </c>
      <c r="S15" s="84">
        <v>9.0409017539252861E-6</v>
      </c>
      <c r="T15" s="84">
        <v>8.902575745103081E-3</v>
      </c>
      <c r="U15" s="84">
        <f>R15/'סכום נכסי הקרן'!$C$42</f>
        <v>2.5817963769076021E-4</v>
      </c>
    </row>
    <row r="16" spans="2:66">
      <c r="B16" s="82" t="s">
        <v>287</v>
      </c>
      <c r="C16" s="78" t="s">
        <v>288</v>
      </c>
      <c r="D16" s="89" t="s">
        <v>123</v>
      </c>
      <c r="E16" s="89" t="s">
        <v>280</v>
      </c>
      <c r="F16" s="78" t="s">
        <v>286</v>
      </c>
      <c r="G16" s="89" t="s">
        <v>282</v>
      </c>
      <c r="H16" s="78" t="s">
        <v>283</v>
      </c>
      <c r="I16" s="78" t="s">
        <v>165</v>
      </c>
      <c r="J16" s="78"/>
      <c r="K16" s="83">
        <v>5.0999999999999996</v>
      </c>
      <c r="L16" s="89" t="s">
        <v>167</v>
      </c>
      <c r="M16" s="90">
        <v>9.8999999999999991E-3</v>
      </c>
      <c r="N16" s="90">
        <v>7.9999999999999984E-3</v>
      </c>
      <c r="O16" s="83">
        <v>35252</v>
      </c>
      <c r="P16" s="85">
        <v>102.13</v>
      </c>
      <c r="Q16" s="78"/>
      <c r="R16" s="83">
        <v>36.002870000000001</v>
      </c>
      <c r="S16" s="84">
        <v>1.1696573911185405E-5</v>
      </c>
      <c r="T16" s="84">
        <v>1.4481308530341666E-2</v>
      </c>
      <c r="U16" s="84">
        <f>R16/'סכום נכסי הקרן'!$C$42</f>
        <v>4.1996598475539686E-4</v>
      </c>
    </row>
    <row r="17" spans="2:61" ht="20.25">
      <c r="B17" s="82" t="s">
        <v>289</v>
      </c>
      <c r="C17" s="78" t="s">
        <v>290</v>
      </c>
      <c r="D17" s="89" t="s">
        <v>123</v>
      </c>
      <c r="E17" s="89" t="s">
        <v>280</v>
      </c>
      <c r="F17" s="78" t="s">
        <v>286</v>
      </c>
      <c r="G17" s="89" t="s">
        <v>282</v>
      </c>
      <c r="H17" s="78" t="s">
        <v>283</v>
      </c>
      <c r="I17" s="78" t="s">
        <v>165</v>
      </c>
      <c r="J17" s="78"/>
      <c r="K17" s="83">
        <v>12.3</v>
      </c>
      <c r="L17" s="89" t="s">
        <v>167</v>
      </c>
      <c r="M17" s="90">
        <v>1.1699999999999999E-2</v>
      </c>
      <c r="N17" s="90">
        <v>9.7999999999999997E-3</v>
      </c>
      <c r="O17" s="83">
        <v>10129</v>
      </c>
      <c r="P17" s="85">
        <v>100.51</v>
      </c>
      <c r="Q17" s="78"/>
      <c r="R17" s="83">
        <v>10.18066</v>
      </c>
      <c r="S17" s="84">
        <v>2.1283435943770882E-5</v>
      </c>
      <c r="T17" s="84">
        <v>4.094931279159361E-3</v>
      </c>
      <c r="U17" s="84">
        <f>R17/'סכום נכסי הקרן'!$C$42</f>
        <v>1.1875527985296389E-4</v>
      </c>
      <c r="BI17" s="4"/>
    </row>
    <row r="18" spans="2:61">
      <c r="B18" s="82" t="s">
        <v>291</v>
      </c>
      <c r="C18" s="78" t="s">
        <v>292</v>
      </c>
      <c r="D18" s="89" t="s">
        <v>123</v>
      </c>
      <c r="E18" s="89" t="s">
        <v>280</v>
      </c>
      <c r="F18" s="78" t="s">
        <v>286</v>
      </c>
      <c r="G18" s="89" t="s">
        <v>282</v>
      </c>
      <c r="H18" s="78" t="s">
        <v>283</v>
      </c>
      <c r="I18" s="78" t="s">
        <v>165</v>
      </c>
      <c r="J18" s="78"/>
      <c r="K18" s="83">
        <v>1.5399999999999998</v>
      </c>
      <c r="L18" s="89" t="s">
        <v>167</v>
      </c>
      <c r="M18" s="90">
        <v>2.58E-2</v>
      </c>
      <c r="N18" s="90">
        <v>5.7999999999999996E-3</v>
      </c>
      <c r="O18" s="83">
        <v>19846</v>
      </c>
      <c r="P18" s="85">
        <v>107.1</v>
      </c>
      <c r="Q18" s="78"/>
      <c r="R18" s="83">
        <v>21.255080000000003</v>
      </c>
      <c r="S18" s="84">
        <v>7.2867088242756159E-6</v>
      </c>
      <c r="T18" s="84">
        <v>8.5493565184412961E-3</v>
      </c>
      <c r="U18" s="84">
        <f>R18/'סכום נכסי הקרן'!$C$42</f>
        <v>2.47936084074818E-4</v>
      </c>
    </row>
    <row r="19" spans="2:61">
      <c r="B19" s="82" t="s">
        <v>293</v>
      </c>
      <c r="C19" s="78" t="s">
        <v>294</v>
      </c>
      <c r="D19" s="89" t="s">
        <v>123</v>
      </c>
      <c r="E19" s="89" t="s">
        <v>280</v>
      </c>
      <c r="F19" s="78" t="s">
        <v>286</v>
      </c>
      <c r="G19" s="89" t="s">
        <v>282</v>
      </c>
      <c r="H19" s="78" t="s">
        <v>283</v>
      </c>
      <c r="I19" s="78" t="s">
        <v>165</v>
      </c>
      <c r="J19" s="78"/>
      <c r="K19" s="83">
        <v>2.19</v>
      </c>
      <c r="L19" s="89" t="s">
        <v>167</v>
      </c>
      <c r="M19" s="90">
        <v>4.0999999999999995E-3</v>
      </c>
      <c r="N19" s="90">
        <v>2.7999999999999995E-3</v>
      </c>
      <c r="O19" s="83">
        <v>14286</v>
      </c>
      <c r="P19" s="85">
        <v>99.8</v>
      </c>
      <c r="Q19" s="78"/>
      <c r="R19" s="83">
        <v>14.257430000000001</v>
      </c>
      <c r="S19" s="84">
        <v>6.9530681783655074E-6</v>
      </c>
      <c r="T19" s="84">
        <v>5.7347162234496632E-3</v>
      </c>
      <c r="U19" s="84">
        <f>R19/'סכום נכסי הקרן'!$C$42</f>
        <v>1.6630995334625096E-4</v>
      </c>
      <c r="BI19" s="3"/>
    </row>
    <row r="20" spans="2:61">
      <c r="B20" s="82" t="s">
        <v>295</v>
      </c>
      <c r="C20" s="78" t="s">
        <v>296</v>
      </c>
      <c r="D20" s="89" t="s">
        <v>123</v>
      </c>
      <c r="E20" s="89" t="s">
        <v>280</v>
      </c>
      <c r="F20" s="78" t="s">
        <v>286</v>
      </c>
      <c r="G20" s="89" t="s">
        <v>282</v>
      </c>
      <c r="H20" s="78" t="s">
        <v>283</v>
      </c>
      <c r="I20" s="78" t="s">
        <v>165</v>
      </c>
      <c r="J20" s="78"/>
      <c r="K20" s="83">
        <v>2.58</v>
      </c>
      <c r="L20" s="89" t="s">
        <v>167</v>
      </c>
      <c r="M20" s="90">
        <v>6.4000000000000003E-3</v>
      </c>
      <c r="N20" s="90">
        <v>4.899999999999999E-3</v>
      </c>
      <c r="O20" s="83">
        <v>75656</v>
      </c>
      <c r="P20" s="85">
        <v>100.14</v>
      </c>
      <c r="Q20" s="78"/>
      <c r="R20" s="83">
        <v>75.76191</v>
      </c>
      <c r="S20" s="84">
        <v>2.4017053453943451E-5</v>
      </c>
      <c r="T20" s="84">
        <v>3.0473448187824402E-2</v>
      </c>
      <c r="U20" s="84">
        <f>R20/'סכום נכסי הקרן'!$C$42</f>
        <v>8.8374691073516494E-4</v>
      </c>
    </row>
    <row r="21" spans="2:61">
      <c r="B21" s="82" t="s">
        <v>297</v>
      </c>
      <c r="C21" s="78" t="s">
        <v>298</v>
      </c>
      <c r="D21" s="89" t="s">
        <v>123</v>
      </c>
      <c r="E21" s="89" t="s">
        <v>280</v>
      </c>
      <c r="F21" s="78" t="s">
        <v>299</v>
      </c>
      <c r="G21" s="89" t="s">
        <v>282</v>
      </c>
      <c r="H21" s="78" t="s">
        <v>283</v>
      </c>
      <c r="I21" s="78" t="s">
        <v>163</v>
      </c>
      <c r="J21" s="78"/>
      <c r="K21" s="83">
        <v>0.6</v>
      </c>
      <c r="L21" s="89" t="s">
        <v>167</v>
      </c>
      <c r="M21" s="90">
        <v>4.4999999999999998E-2</v>
      </c>
      <c r="N21" s="90">
        <v>5.0000000000000001E-3</v>
      </c>
      <c r="O21" s="83">
        <v>450.5</v>
      </c>
      <c r="P21" s="85">
        <v>107.06</v>
      </c>
      <c r="Q21" s="78"/>
      <c r="R21" s="83">
        <v>0.48231999999999997</v>
      </c>
      <c r="S21" s="84">
        <v>1.3982888420895805E-6</v>
      </c>
      <c r="T21" s="84">
        <v>1.9400188735937973E-4</v>
      </c>
      <c r="U21" s="84">
        <f>R21/'סכום נכסי הקרן'!$C$42</f>
        <v>5.6261624078086828E-6</v>
      </c>
    </row>
    <row r="22" spans="2:61">
      <c r="B22" s="82" t="s">
        <v>300</v>
      </c>
      <c r="C22" s="78" t="s">
        <v>301</v>
      </c>
      <c r="D22" s="89" t="s">
        <v>123</v>
      </c>
      <c r="E22" s="89" t="s">
        <v>280</v>
      </c>
      <c r="F22" s="78" t="s">
        <v>299</v>
      </c>
      <c r="G22" s="89" t="s">
        <v>282</v>
      </c>
      <c r="H22" s="78" t="s">
        <v>283</v>
      </c>
      <c r="I22" s="78" t="s">
        <v>163</v>
      </c>
      <c r="J22" s="78"/>
      <c r="K22" s="83">
        <v>4.5700000000000012</v>
      </c>
      <c r="L22" s="89" t="s">
        <v>167</v>
      </c>
      <c r="M22" s="90">
        <v>0.05</v>
      </c>
      <c r="N22" s="90">
        <v>7.7000000000000002E-3</v>
      </c>
      <c r="O22" s="83">
        <v>132935</v>
      </c>
      <c r="P22" s="85">
        <v>126.52</v>
      </c>
      <c r="Q22" s="78"/>
      <c r="R22" s="83">
        <v>168.18938</v>
      </c>
      <c r="S22" s="84">
        <v>4.2180068771264948E-5</v>
      </c>
      <c r="T22" s="84">
        <v>6.7650226309926842E-2</v>
      </c>
      <c r="U22" s="84">
        <f>R22/'סכום נכסי הקרן'!$C$42</f>
        <v>1.9618941100278853E-3</v>
      </c>
    </row>
    <row r="23" spans="2:61">
      <c r="B23" s="82" t="s">
        <v>302</v>
      </c>
      <c r="C23" s="78" t="s">
        <v>303</v>
      </c>
      <c r="D23" s="89" t="s">
        <v>123</v>
      </c>
      <c r="E23" s="89" t="s">
        <v>280</v>
      </c>
      <c r="F23" s="78" t="s">
        <v>299</v>
      </c>
      <c r="G23" s="89" t="s">
        <v>282</v>
      </c>
      <c r="H23" s="78" t="s">
        <v>283</v>
      </c>
      <c r="I23" s="78" t="s">
        <v>163</v>
      </c>
      <c r="J23" s="78"/>
      <c r="K23" s="83">
        <v>3.1999999999999997</v>
      </c>
      <c r="L23" s="89" t="s">
        <v>167</v>
      </c>
      <c r="M23" s="90">
        <v>6.9999999999999993E-3</v>
      </c>
      <c r="N23" s="90">
        <v>5.7999999999999996E-3</v>
      </c>
      <c r="O23" s="83">
        <v>8399.58</v>
      </c>
      <c r="P23" s="85">
        <v>101.69</v>
      </c>
      <c r="Q23" s="78"/>
      <c r="R23" s="83">
        <v>8.5415400000000012</v>
      </c>
      <c r="S23" s="84">
        <v>1.9690410489723548E-6</v>
      </c>
      <c r="T23" s="84">
        <v>3.4356337720924629E-3</v>
      </c>
      <c r="U23" s="84">
        <f>R23/'סכום נכסי הקרן'!$C$42</f>
        <v>9.9635286226559521E-5</v>
      </c>
    </row>
    <row r="24" spans="2:61">
      <c r="B24" s="82" t="s">
        <v>304</v>
      </c>
      <c r="C24" s="78" t="s">
        <v>305</v>
      </c>
      <c r="D24" s="89" t="s">
        <v>123</v>
      </c>
      <c r="E24" s="89" t="s">
        <v>280</v>
      </c>
      <c r="F24" s="78" t="s">
        <v>306</v>
      </c>
      <c r="G24" s="89" t="s">
        <v>282</v>
      </c>
      <c r="H24" s="78" t="s">
        <v>307</v>
      </c>
      <c r="I24" s="78" t="s">
        <v>163</v>
      </c>
      <c r="J24" s="78"/>
      <c r="K24" s="83">
        <v>0.57000000000000006</v>
      </c>
      <c r="L24" s="89" t="s">
        <v>167</v>
      </c>
      <c r="M24" s="90">
        <v>4.2000000000000003E-2</v>
      </c>
      <c r="N24" s="90">
        <v>9.300000000000001E-3</v>
      </c>
      <c r="O24" s="83">
        <v>23.55</v>
      </c>
      <c r="P24" s="85">
        <v>129.5</v>
      </c>
      <c r="Q24" s="78"/>
      <c r="R24" s="83">
        <v>3.049E-2</v>
      </c>
      <c r="S24" s="84">
        <v>2.2828929762033078E-7</v>
      </c>
      <c r="T24" s="84">
        <v>1.2263886103805541E-5</v>
      </c>
      <c r="U24" s="84">
        <f>R24/'סכום נכסי הקרן'!$C$42</f>
        <v>3.556595036782359E-7</v>
      </c>
    </row>
    <row r="25" spans="2:61">
      <c r="B25" s="82" t="s">
        <v>308</v>
      </c>
      <c r="C25" s="78" t="s">
        <v>309</v>
      </c>
      <c r="D25" s="89" t="s">
        <v>123</v>
      </c>
      <c r="E25" s="89" t="s">
        <v>280</v>
      </c>
      <c r="F25" s="78" t="s">
        <v>306</v>
      </c>
      <c r="G25" s="89" t="s">
        <v>282</v>
      </c>
      <c r="H25" s="78" t="s">
        <v>307</v>
      </c>
      <c r="I25" s="78" t="s">
        <v>163</v>
      </c>
      <c r="J25" s="78"/>
      <c r="K25" s="83">
        <v>2.7299999999999995</v>
      </c>
      <c r="L25" s="89" t="s">
        <v>167</v>
      </c>
      <c r="M25" s="90">
        <v>8.0000000000000002E-3</v>
      </c>
      <c r="N25" s="90">
        <v>5.1999999999999989E-3</v>
      </c>
      <c r="O25" s="83">
        <v>27613</v>
      </c>
      <c r="P25" s="85">
        <v>102.07</v>
      </c>
      <c r="Q25" s="78"/>
      <c r="R25" s="83">
        <v>28.18458</v>
      </c>
      <c r="S25" s="84">
        <v>4.2841406274242098E-5</v>
      </c>
      <c r="T25" s="84">
        <v>1.1336585077192377E-2</v>
      </c>
      <c r="U25" s="84">
        <f>R25/'סכום נכסי הקרן'!$C$42</f>
        <v>3.2876725923842358E-4</v>
      </c>
    </row>
    <row r="26" spans="2:61">
      <c r="B26" s="82" t="s">
        <v>310</v>
      </c>
      <c r="C26" s="78" t="s">
        <v>311</v>
      </c>
      <c r="D26" s="89" t="s">
        <v>123</v>
      </c>
      <c r="E26" s="89" t="s">
        <v>280</v>
      </c>
      <c r="F26" s="78" t="s">
        <v>281</v>
      </c>
      <c r="G26" s="89" t="s">
        <v>282</v>
      </c>
      <c r="H26" s="78" t="s">
        <v>307</v>
      </c>
      <c r="I26" s="78" t="s">
        <v>163</v>
      </c>
      <c r="J26" s="78"/>
      <c r="K26" s="83">
        <v>3.19</v>
      </c>
      <c r="L26" s="89" t="s">
        <v>167</v>
      </c>
      <c r="M26" s="90">
        <v>3.4000000000000002E-2</v>
      </c>
      <c r="N26" s="90">
        <v>5.8999999999999999E-3</v>
      </c>
      <c r="O26" s="83">
        <v>200</v>
      </c>
      <c r="P26" s="85">
        <v>114.56</v>
      </c>
      <c r="Q26" s="78"/>
      <c r="R26" s="83">
        <v>0.22912000000000002</v>
      </c>
      <c r="S26" s="84">
        <v>1.0690927945818377E-7</v>
      </c>
      <c r="T26" s="84">
        <v>9.2158136572775517E-5</v>
      </c>
      <c r="U26" s="84">
        <f>R26/'סכום נכסי הקרן'!$C$42</f>
        <v>2.6726371099625262E-6</v>
      </c>
    </row>
    <row r="27" spans="2:61">
      <c r="B27" s="82" t="s">
        <v>312</v>
      </c>
      <c r="C27" s="78" t="s">
        <v>313</v>
      </c>
      <c r="D27" s="89" t="s">
        <v>123</v>
      </c>
      <c r="E27" s="89" t="s">
        <v>280</v>
      </c>
      <c r="F27" s="78" t="s">
        <v>281</v>
      </c>
      <c r="G27" s="89" t="s">
        <v>282</v>
      </c>
      <c r="H27" s="78" t="s">
        <v>307</v>
      </c>
      <c r="I27" s="78" t="s">
        <v>163</v>
      </c>
      <c r="J27" s="78"/>
      <c r="K27" s="83">
        <v>0.35</v>
      </c>
      <c r="L27" s="89" t="s">
        <v>167</v>
      </c>
      <c r="M27" s="90">
        <v>4.4000000000000004E-2</v>
      </c>
      <c r="N27" s="90">
        <v>1.46E-2</v>
      </c>
      <c r="O27" s="83">
        <v>42890.33</v>
      </c>
      <c r="P27" s="85">
        <v>122.07</v>
      </c>
      <c r="Q27" s="78"/>
      <c r="R27" s="83">
        <v>52.35622</v>
      </c>
      <c r="S27" s="84">
        <v>6.6700322829722368E-5</v>
      </c>
      <c r="T27" s="84">
        <v>2.1059059327838168E-2</v>
      </c>
      <c r="U27" s="84">
        <f>R27/'סכום נכסי הקרן'!$C$42</f>
        <v>6.1072440864770518E-4</v>
      </c>
    </row>
    <row r="28" spans="2:61">
      <c r="B28" s="82" t="s">
        <v>314</v>
      </c>
      <c r="C28" s="78" t="s">
        <v>315</v>
      </c>
      <c r="D28" s="89" t="s">
        <v>123</v>
      </c>
      <c r="E28" s="89" t="s">
        <v>280</v>
      </c>
      <c r="F28" s="78" t="s">
        <v>286</v>
      </c>
      <c r="G28" s="89" t="s">
        <v>282</v>
      </c>
      <c r="H28" s="78" t="s">
        <v>307</v>
      </c>
      <c r="I28" s="78" t="s">
        <v>165</v>
      </c>
      <c r="J28" s="78"/>
      <c r="K28" s="83">
        <v>2.14</v>
      </c>
      <c r="L28" s="89" t="s">
        <v>167</v>
      </c>
      <c r="M28" s="90">
        <v>0.03</v>
      </c>
      <c r="N28" s="90">
        <v>5.5999999999999991E-3</v>
      </c>
      <c r="O28" s="83">
        <v>82261</v>
      </c>
      <c r="P28" s="85">
        <v>114.25</v>
      </c>
      <c r="Q28" s="78"/>
      <c r="R28" s="83">
        <v>93.983190000000008</v>
      </c>
      <c r="S28" s="84">
        <v>1.7137708333333333E-4</v>
      </c>
      <c r="T28" s="84">
        <v>3.7802529938744375E-2</v>
      </c>
      <c r="U28" s="84">
        <f>R28/'סכום נכסי הקרן'!$C$42</f>
        <v>1.096294349278365E-3</v>
      </c>
    </row>
    <row r="29" spans="2:61">
      <c r="B29" s="82" t="s">
        <v>316</v>
      </c>
      <c r="C29" s="78" t="s">
        <v>317</v>
      </c>
      <c r="D29" s="89" t="s">
        <v>123</v>
      </c>
      <c r="E29" s="89" t="s">
        <v>280</v>
      </c>
      <c r="F29" s="78" t="s">
        <v>318</v>
      </c>
      <c r="G29" s="89" t="s">
        <v>319</v>
      </c>
      <c r="H29" s="78" t="s">
        <v>307</v>
      </c>
      <c r="I29" s="78" t="s">
        <v>165</v>
      </c>
      <c r="J29" s="78"/>
      <c r="K29" s="83">
        <v>4.17</v>
      </c>
      <c r="L29" s="89" t="s">
        <v>167</v>
      </c>
      <c r="M29" s="90">
        <v>6.5000000000000006E-3</v>
      </c>
      <c r="N29" s="90">
        <v>7.8999999999999973E-3</v>
      </c>
      <c r="O29" s="83">
        <v>3993.6</v>
      </c>
      <c r="P29" s="85">
        <v>99.07</v>
      </c>
      <c r="Q29" s="78"/>
      <c r="R29" s="83">
        <v>3.9564599999999999</v>
      </c>
      <c r="S29" s="84">
        <v>3.3067562953068502E-6</v>
      </c>
      <c r="T29" s="84">
        <v>1.5913930736065093E-3</v>
      </c>
      <c r="U29" s="84">
        <f>R29/'סכום נכסי הקרן'!$C$42</f>
        <v>4.615128238513589E-5</v>
      </c>
    </row>
    <row r="30" spans="2:61">
      <c r="B30" s="82" t="s">
        <v>320</v>
      </c>
      <c r="C30" s="78" t="s">
        <v>321</v>
      </c>
      <c r="D30" s="89" t="s">
        <v>123</v>
      </c>
      <c r="E30" s="89" t="s">
        <v>280</v>
      </c>
      <c r="F30" s="78" t="s">
        <v>318</v>
      </c>
      <c r="G30" s="89" t="s">
        <v>319</v>
      </c>
      <c r="H30" s="78" t="s">
        <v>307</v>
      </c>
      <c r="I30" s="78" t="s">
        <v>165</v>
      </c>
      <c r="J30" s="78"/>
      <c r="K30" s="83">
        <v>5.26</v>
      </c>
      <c r="L30" s="89" t="s">
        <v>167</v>
      </c>
      <c r="M30" s="90">
        <v>1.6399999999999998E-2</v>
      </c>
      <c r="N30" s="90">
        <v>1.18E-2</v>
      </c>
      <c r="O30" s="83">
        <v>41000</v>
      </c>
      <c r="P30" s="85">
        <v>101.93</v>
      </c>
      <c r="Q30" s="83">
        <v>0.3362</v>
      </c>
      <c r="R30" s="83">
        <v>42.127499999999998</v>
      </c>
      <c r="S30" s="84">
        <v>3.4624021132475726E-5</v>
      </c>
      <c r="T30" s="84">
        <v>1.6944797042901538E-2</v>
      </c>
      <c r="U30" s="84">
        <f>R30/'סכום נכסי הקרן'!$C$42</f>
        <v>4.914085188981595E-4</v>
      </c>
    </row>
    <row r="31" spans="2:61">
      <c r="B31" s="82" t="s">
        <v>322</v>
      </c>
      <c r="C31" s="78" t="s">
        <v>323</v>
      </c>
      <c r="D31" s="89" t="s">
        <v>123</v>
      </c>
      <c r="E31" s="89" t="s">
        <v>280</v>
      </c>
      <c r="F31" s="78" t="s">
        <v>318</v>
      </c>
      <c r="G31" s="89" t="s">
        <v>319</v>
      </c>
      <c r="H31" s="78" t="s">
        <v>307</v>
      </c>
      <c r="I31" s="78" t="s">
        <v>163</v>
      </c>
      <c r="J31" s="78"/>
      <c r="K31" s="83">
        <v>6.61</v>
      </c>
      <c r="L31" s="89" t="s">
        <v>167</v>
      </c>
      <c r="M31" s="90">
        <v>1.34E-2</v>
      </c>
      <c r="N31" s="90">
        <v>1.61E-2</v>
      </c>
      <c r="O31" s="83">
        <v>71219</v>
      </c>
      <c r="P31" s="85">
        <v>99.05</v>
      </c>
      <c r="Q31" s="83">
        <v>0.48099000000000003</v>
      </c>
      <c r="R31" s="83">
        <v>71.023420000000002</v>
      </c>
      <c r="S31" s="84">
        <v>2.2411861019335456E-5</v>
      </c>
      <c r="T31" s="84">
        <v>2.8567501921375679E-2</v>
      </c>
      <c r="U31" s="84">
        <f>R31/'סכום נכסי הקרן'!$C$42</f>
        <v>8.2847341117516882E-4</v>
      </c>
    </row>
    <row r="32" spans="2:61">
      <c r="B32" s="82" t="s">
        <v>324</v>
      </c>
      <c r="C32" s="78" t="s">
        <v>325</v>
      </c>
      <c r="D32" s="89" t="s">
        <v>123</v>
      </c>
      <c r="E32" s="89" t="s">
        <v>280</v>
      </c>
      <c r="F32" s="78" t="s">
        <v>299</v>
      </c>
      <c r="G32" s="89" t="s">
        <v>282</v>
      </c>
      <c r="H32" s="78" t="s">
        <v>307</v>
      </c>
      <c r="I32" s="78" t="s">
        <v>163</v>
      </c>
      <c r="J32" s="78"/>
      <c r="K32" s="83">
        <v>2.19</v>
      </c>
      <c r="L32" s="89" t="s">
        <v>167</v>
      </c>
      <c r="M32" s="90">
        <v>4.0999999999999995E-2</v>
      </c>
      <c r="N32" s="90">
        <v>6.3E-3</v>
      </c>
      <c r="O32" s="83">
        <v>557.6</v>
      </c>
      <c r="P32" s="85">
        <v>131.30000000000001</v>
      </c>
      <c r="Q32" s="78"/>
      <c r="R32" s="83">
        <v>0.73211999999999999</v>
      </c>
      <c r="S32" s="84">
        <v>1.789217819171944E-7</v>
      </c>
      <c r="T32" s="84">
        <v>2.9447806803273573E-4</v>
      </c>
      <c r="U32" s="84">
        <f>R32/'סכום נכסי הקרן'!$C$42</f>
        <v>8.54002741334569E-6</v>
      </c>
    </row>
    <row r="33" spans="2:21">
      <c r="B33" s="82" t="s">
        <v>326</v>
      </c>
      <c r="C33" s="78" t="s">
        <v>327</v>
      </c>
      <c r="D33" s="89" t="s">
        <v>123</v>
      </c>
      <c r="E33" s="89" t="s">
        <v>280</v>
      </c>
      <c r="F33" s="78" t="s">
        <v>299</v>
      </c>
      <c r="G33" s="89" t="s">
        <v>282</v>
      </c>
      <c r="H33" s="78" t="s">
        <v>307</v>
      </c>
      <c r="I33" s="78" t="s">
        <v>163</v>
      </c>
      <c r="J33" s="78"/>
      <c r="K33" s="83">
        <v>3.7100000000000004</v>
      </c>
      <c r="L33" s="89" t="s">
        <v>167</v>
      </c>
      <c r="M33" s="90">
        <v>0.04</v>
      </c>
      <c r="N33" s="90">
        <v>7.0999999999999995E-3</v>
      </c>
      <c r="O33" s="83">
        <v>4153</v>
      </c>
      <c r="P33" s="85">
        <v>119.19</v>
      </c>
      <c r="Q33" s="78"/>
      <c r="R33" s="83">
        <v>4.9499599999999999</v>
      </c>
      <c r="S33" s="84">
        <v>1.4297690095071205E-6</v>
      </c>
      <c r="T33" s="84">
        <v>1.9910051052277229E-3</v>
      </c>
      <c r="U33" s="84">
        <f>R33/'סכום נכסי הקרן'!$C$42</f>
        <v>5.7740253093706813E-5</v>
      </c>
    </row>
    <row r="34" spans="2:21">
      <c r="B34" s="82" t="s">
        <v>328</v>
      </c>
      <c r="C34" s="78" t="s">
        <v>329</v>
      </c>
      <c r="D34" s="89" t="s">
        <v>123</v>
      </c>
      <c r="E34" s="89" t="s">
        <v>280</v>
      </c>
      <c r="F34" s="78" t="s">
        <v>330</v>
      </c>
      <c r="G34" s="89" t="s">
        <v>319</v>
      </c>
      <c r="H34" s="78" t="s">
        <v>331</v>
      </c>
      <c r="I34" s="78" t="s">
        <v>165</v>
      </c>
      <c r="J34" s="78"/>
      <c r="K34" s="83">
        <v>2.27</v>
      </c>
      <c r="L34" s="89" t="s">
        <v>167</v>
      </c>
      <c r="M34" s="90">
        <v>1.6399999999999998E-2</v>
      </c>
      <c r="N34" s="90">
        <v>6.1999999999999998E-3</v>
      </c>
      <c r="O34" s="83">
        <v>7475.37</v>
      </c>
      <c r="P34" s="85">
        <v>102.17</v>
      </c>
      <c r="Q34" s="78"/>
      <c r="R34" s="83">
        <v>7.6375900000000003</v>
      </c>
      <c r="S34" s="84">
        <v>1.2362270451855582E-5</v>
      </c>
      <c r="T34" s="84">
        <v>3.0720411238951842E-3</v>
      </c>
      <c r="U34" s="84">
        <f>R34/'סכום נכסי הקרן'!$C$42</f>
        <v>8.9090897628660477E-5</v>
      </c>
    </row>
    <row r="35" spans="2:21">
      <c r="B35" s="82" t="s">
        <v>332</v>
      </c>
      <c r="C35" s="78" t="s">
        <v>333</v>
      </c>
      <c r="D35" s="89" t="s">
        <v>123</v>
      </c>
      <c r="E35" s="89" t="s">
        <v>280</v>
      </c>
      <c r="F35" s="78" t="s">
        <v>330</v>
      </c>
      <c r="G35" s="89" t="s">
        <v>319</v>
      </c>
      <c r="H35" s="78" t="s">
        <v>331</v>
      </c>
      <c r="I35" s="78" t="s">
        <v>165</v>
      </c>
      <c r="J35" s="78"/>
      <c r="K35" s="83">
        <v>6.53</v>
      </c>
      <c r="L35" s="89" t="s">
        <v>167</v>
      </c>
      <c r="M35" s="90">
        <v>2.3399999999999997E-2</v>
      </c>
      <c r="N35" s="90">
        <v>1.6899999999999998E-2</v>
      </c>
      <c r="O35" s="83">
        <v>0.66</v>
      </c>
      <c r="P35" s="85">
        <v>104.32</v>
      </c>
      <c r="Q35" s="78"/>
      <c r="R35" s="83">
        <v>6.8000000000000005E-4</v>
      </c>
      <c r="S35" s="84">
        <v>3.8388752514299703E-10</v>
      </c>
      <c r="T35" s="84">
        <v>2.7351402264964801E-7</v>
      </c>
      <c r="U35" s="84">
        <f>R35/'סכום נכסי הקרן'!$C$42</f>
        <v>7.9320584618301228E-9</v>
      </c>
    </row>
    <row r="36" spans="2:21">
      <c r="B36" s="82" t="s">
        <v>334</v>
      </c>
      <c r="C36" s="78" t="s">
        <v>335</v>
      </c>
      <c r="D36" s="89" t="s">
        <v>123</v>
      </c>
      <c r="E36" s="89" t="s">
        <v>280</v>
      </c>
      <c r="F36" s="78" t="s">
        <v>330</v>
      </c>
      <c r="G36" s="89" t="s">
        <v>319</v>
      </c>
      <c r="H36" s="78" t="s">
        <v>331</v>
      </c>
      <c r="I36" s="78" t="s">
        <v>165</v>
      </c>
      <c r="J36" s="78"/>
      <c r="K36" s="83">
        <v>2.7600000000000002</v>
      </c>
      <c r="L36" s="89" t="s">
        <v>167</v>
      </c>
      <c r="M36" s="90">
        <v>0.03</v>
      </c>
      <c r="N36" s="90">
        <v>8.2000000000000007E-3</v>
      </c>
      <c r="O36" s="83">
        <v>47445.99</v>
      </c>
      <c r="P36" s="85">
        <v>108.04</v>
      </c>
      <c r="Q36" s="78"/>
      <c r="R36" s="83">
        <v>51.260640000000002</v>
      </c>
      <c r="S36" s="84">
        <v>6.5735184797637323E-5</v>
      </c>
      <c r="T36" s="84">
        <v>2.0618388014699195E-2</v>
      </c>
      <c r="U36" s="84">
        <f>R36/'סכום נכסי הקרן'!$C$42</f>
        <v>5.9794469598651125E-4</v>
      </c>
    </row>
    <row r="37" spans="2:21">
      <c r="B37" s="82" t="s">
        <v>336</v>
      </c>
      <c r="C37" s="78" t="s">
        <v>337</v>
      </c>
      <c r="D37" s="89" t="s">
        <v>123</v>
      </c>
      <c r="E37" s="89" t="s">
        <v>280</v>
      </c>
      <c r="F37" s="78" t="s">
        <v>338</v>
      </c>
      <c r="G37" s="89" t="s">
        <v>339</v>
      </c>
      <c r="H37" s="78" t="s">
        <v>331</v>
      </c>
      <c r="I37" s="78" t="s">
        <v>163</v>
      </c>
      <c r="J37" s="78"/>
      <c r="K37" s="83">
        <v>3.2600000000000002</v>
      </c>
      <c r="L37" s="89" t="s">
        <v>167</v>
      </c>
      <c r="M37" s="90">
        <v>3.7000000000000005E-2</v>
      </c>
      <c r="N37" s="90">
        <v>0.01</v>
      </c>
      <c r="O37" s="83">
        <v>1696</v>
      </c>
      <c r="P37" s="85">
        <v>112.78</v>
      </c>
      <c r="Q37" s="78"/>
      <c r="R37" s="83">
        <v>1.9127400000000001</v>
      </c>
      <c r="S37" s="84">
        <v>5.6533679903635708E-7</v>
      </c>
      <c r="T37" s="84">
        <v>7.6935472306307023E-4</v>
      </c>
      <c r="U37" s="84">
        <f>R37/'סכום נכסי הקרן'!$C$42</f>
        <v>2.2311713973942573E-5</v>
      </c>
    </row>
    <row r="38" spans="2:21">
      <c r="B38" s="82" t="s">
        <v>340</v>
      </c>
      <c r="C38" s="78" t="s">
        <v>341</v>
      </c>
      <c r="D38" s="89" t="s">
        <v>123</v>
      </c>
      <c r="E38" s="89" t="s">
        <v>280</v>
      </c>
      <c r="F38" s="78" t="s">
        <v>281</v>
      </c>
      <c r="G38" s="89" t="s">
        <v>282</v>
      </c>
      <c r="H38" s="78" t="s">
        <v>331</v>
      </c>
      <c r="I38" s="78" t="s">
        <v>163</v>
      </c>
      <c r="J38" s="78"/>
      <c r="K38" s="83">
        <v>3.37</v>
      </c>
      <c r="L38" s="89" t="s">
        <v>167</v>
      </c>
      <c r="M38" s="90">
        <v>0.04</v>
      </c>
      <c r="N38" s="90">
        <v>8.6E-3</v>
      </c>
      <c r="O38" s="83">
        <v>6600</v>
      </c>
      <c r="P38" s="85">
        <v>120.44</v>
      </c>
      <c r="Q38" s="78"/>
      <c r="R38" s="83">
        <v>7.9490400000000001</v>
      </c>
      <c r="S38" s="84">
        <v>4.8888961316979733E-6</v>
      </c>
      <c r="T38" s="84">
        <v>3.1973145685337619E-3</v>
      </c>
      <c r="U38" s="84">
        <f>R38/'סכום נכסי הקרן'!$C$42</f>
        <v>9.2723897052097236E-5</v>
      </c>
    </row>
    <row r="39" spans="2:21">
      <c r="B39" s="82" t="s">
        <v>342</v>
      </c>
      <c r="C39" s="78" t="s">
        <v>343</v>
      </c>
      <c r="D39" s="89" t="s">
        <v>123</v>
      </c>
      <c r="E39" s="89" t="s">
        <v>280</v>
      </c>
      <c r="F39" s="78" t="s">
        <v>344</v>
      </c>
      <c r="G39" s="89" t="s">
        <v>319</v>
      </c>
      <c r="H39" s="78" t="s">
        <v>331</v>
      </c>
      <c r="I39" s="78" t="s">
        <v>165</v>
      </c>
      <c r="J39" s="78"/>
      <c r="K39" s="83">
        <v>2.58</v>
      </c>
      <c r="L39" s="89" t="s">
        <v>167</v>
      </c>
      <c r="M39" s="90">
        <v>3.6400000000000002E-2</v>
      </c>
      <c r="N39" s="90">
        <v>8.8999999999999999E-3</v>
      </c>
      <c r="O39" s="83">
        <v>10500</v>
      </c>
      <c r="P39" s="85">
        <v>117.62</v>
      </c>
      <c r="Q39" s="78"/>
      <c r="R39" s="83">
        <v>12.350100000000001</v>
      </c>
      <c r="S39" s="84">
        <v>9.5238095238095241E-5</v>
      </c>
      <c r="T39" s="84">
        <v>4.9675375457726738E-3</v>
      </c>
      <c r="U39" s="84">
        <f>R39/'סכום נכסי הקרן'!$C$42</f>
        <v>1.4406134589624737E-4</v>
      </c>
    </row>
    <row r="40" spans="2:21">
      <c r="B40" s="82" t="s">
        <v>345</v>
      </c>
      <c r="C40" s="78" t="s">
        <v>346</v>
      </c>
      <c r="D40" s="89" t="s">
        <v>123</v>
      </c>
      <c r="E40" s="89" t="s">
        <v>280</v>
      </c>
      <c r="F40" s="78" t="s">
        <v>347</v>
      </c>
      <c r="G40" s="89" t="s">
        <v>348</v>
      </c>
      <c r="H40" s="78" t="s">
        <v>331</v>
      </c>
      <c r="I40" s="78" t="s">
        <v>163</v>
      </c>
      <c r="J40" s="78"/>
      <c r="K40" s="83">
        <v>8.75</v>
      </c>
      <c r="L40" s="89" t="s">
        <v>167</v>
      </c>
      <c r="M40" s="90">
        <v>3.85E-2</v>
      </c>
      <c r="N40" s="90">
        <v>2.1499999999999998E-2</v>
      </c>
      <c r="O40" s="83">
        <v>44398.53</v>
      </c>
      <c r="P40" s="85">
        <v>116.86</v>
      </c>
      <c r="Q40" s="78"/>
      <c r="R40" s="83">
        <v>51.884129999999999</v>
      </c>
      <c r="S40" s="84">
        <v>1.6149308089994211E-5</v>
      </c>
      <c r="T40" s="84">
        <v>2.0869172217613648E-2</v>
      </c>
      <c r="U40" s="84">
        <f>R40/'סכום נכסי הקרן'!$C$42</f>
        <v>6.0521757706057957E-4</v>
      </c>
    </row>
    <row r="41" spans="2:21">
      <c r="B41" s="82" t="s">
        <v>349</v>
      </c>
      <c r="C41" s="78" t="s">
        <v>350</v>
      </c>
      <c r="D41" s="89" t="s">
        <v>123</v>
      </c>
      <c r="E41" s="89" t="s">
        <v>280</v>
      </c>
      <c r="F41" s="78" t="s">
        <v>347</v>
      </c>
      <c r="G41" s="89" t="s">
        <v>348</v>
      </c>
      <c r="H41" s="78" t="s">
        <v>331</v>
      </c>
      <c r="I41" s="78" t="s">
        <v>163</v>
      </c>
      <c r="J41" s="78"/>
      <c r="K41" s="83">
        <v>7</v>
      </c>
      <c r="L41" s="89" t="s">
        <v>167</v>
      </c>
      <c r="M41" s="90">
        <v>4.4999999999999998E-2</v>
      </c>
      <c r="N41" s="90">
        <v>1.78E-2</v>
      </c>
      <c r="O41" s="83">
        <v>13000</v>
      </c>
      <c r="P41" s="85">
        <v>122.88</v>
      </c>
      <c r="Q41" s="78"/>
      <c r="R41" s="83">
        <v>15.974410000000001</v>
      </c>
      <c r="S41" s="84">
        <v>1.4230933012808934E-5</v>
      </c>
      <c r="T41" s="84">
        <v>6.4253310861099467E-3</v>
      </c>
      <c r="U41" s="84">
        <f>R41/'סכום נכסי הקרן'!$C$42</f>
        <v>1.863381676665349E-4</v>
      </c>
    </row>
    <row r="42" spans="2:21">
      <c r="B42" s="82" t="s">
        <v>351</v>
      </c>
      <c r="C42" s="78" t="s">
        <v>352</v>
      </c>
      <c r="D42" s="89" t="s">
        <v>123</v>
      </c>
      <c r="E42" s="89" t="s">
        <v>280</v>
      </c>
      <c r="F42" s="78" t="s">
        <v>281</v>
      </c>
      <c r="G42" s="89" t="s">
        <v>282</v>
      </c>
      <c r="H42" s="78" t="s">
        <v>331</v>
      </c>
      <c r="I42" s="78" t="s">
        <v>163</v>
      </c>
      <c r="J42" s="78"/>
      <c r="K42" s="83">
        <v>2.9</v>
      </c>
      <c r="L42" s="89" t="s">
        <v>167</v>
      </c>
      <c r="M42" s="90">
        <v>0.05</v>
      </c>
      <c r="N42" s="90">
        <v>8.0999999999999996E-3</v>
      </c>
      <c r="O42" s="83">
        <v>22146</v>
      </c>
      <c r="P42" s="85">
        <v>124.51</v>
      </c>
      <c r="Q42" s="78"/>
      <c r="R42" s="83">
        <v>27.573990000000002</v>
      </c>
      <c r="S42" s="84">
        <v>2.2146022146022146E-5</v>
      </c>
      <c r="T42" s="84">
        <v>1.1090989596178187E-2</v>
      </c>
      <c r="U42" s="84">
        <f>R42/'סכום נכסי הקרן'!$C$42</f>
        <v>3.2164485397929293E-4</v>
      </c>
    </row>
    <row r="43" spans="2:21">
      <c r="B43" s="82" t="s">
        <v>353</v>
      </c>
      <c r="C43" s="78" t="s">
        <v>354</v>
      </c>
      <c r="D43" s="89" t="s">
        <v>123</v>
      </c>
      <c r="E43" s="89" t="s">
        <v>280</v>
      </c>
      <c r="F43" s="78" t="s">
        <v>355</v>
      </c>
      <c r="G43" s="89" t="s">
        <v>282</v>
      </c>
      <c r="H43" s="78" t="s">
        <v>331</v>
      </c>
      <c r="I43" s="78" t="s">
        <v>163</v>
      </c>
      <c r="J43" s="78"/>
      <c r="K43" s="83">
        <v>1.38</v>
      </c>
      <c r="L43" s="89" t="s">
        <v>167</v>
      </c>
      <c r="M43" s="90">
        <v>5.2499999999999998E-2</v>
      </c>
      <c r="N43" s="90">
        <v>8.5000000000000006E-3</v>
      </c>
      <c r="O43" s="83">
        <v>19440</v>
      </c>
      <c r="P43" s="85">
        <v>134.29</v>
      </c>
      <c r="Q43" s="78"/>
      <c r="R43" s="83">
        <v>26.105979999999999</v>
      </c>
      <c r="S43" s="84">
        <v>5.3999999999999998E-5</v>
      </c>
      <c r="T43" s="84">
        <v>1.0500517066193026E-2</v>
      </c>
      <c r="U43" s="84">
        <f>R43/'סכום נכסי הקרן'!$C$42</f>
        <v>3.0452082288730579E-4</v>
      </c>
    </row>
    <row r="44" spans="2:21">
      <c r="B44" s="82" t="s">
        <v>356</v>
      </c>
      <c r="C44" s="78" t="s">
        <v>357</v>
      </c>
      <c r="D44" s="89" t="s">
        <v>123</v>
      </c>
      <c r="E44" s="89" t="s">
        <v>280</v>
      </c>
      <c r="F44" s="78" t="s">
        <v>355</v>
      </c>
      <c r="G44" s="89" t="s">
        <v>282</v>
      </c>
      <c r="H44" s="78" t="s">
        <v>331</v>
      </c>
      <c r="I44" s="78" t="s">
        <v>163</v>
      </c>
      <c r="J44" s="78"/>
      <c r="K44" s="83">
        <v>0.75000000000000011</v>
      </c>
      <c r="L44" s="89" t="s">
        <v>167</v>
      </c>
      <c r="M44" s="90">
        <v>5.5E-2</v>
      </c>
      <c r="N44" s="90">
        <v>1.0999999999999999E-2</v>
      </c>
      <c r="O44" s="83">
        <v>21999.99</v>
      </c>
      <c r="P44" s="85">
        <v>130.21</v>
      </c>
      <c r="Q44" s="78"/>
      <c r="R44" s="83">
        <v>28.646189999999997</v>
      </c>
      <c r="S44" s="84">
        <v>2.7499987500000003E-4</v>
      </c>
      <c r="T44" s="84">
        <v>1.1522256853656057E-2</v>
      </c>
      <c r="U44" s="84">
        <f>R44/'סכום נכסי הקרן'!$C$42</f>
        <v>3.341518438069021E-4</v>
      </c>
    </row>
    <row r="45" spans="2:21">
      <c r="B45" s="82" t="s">
        <v>358</v>
      </c>
      <c r="C45" s="78" t="s">
        <v>359</v>
      </c>
      <c r="D45" s="89" t="s">
        <v>123</v>
      </c>
      <c r="E45" s="89" t="s">
        <v>280</v>
      </c>
      <c r="F45" s="78" t="s">
        <v>299</v>
      </c>
      <c r="G45" s="89" t="s">
        <v>282</v>
      </c>
      <c r="H45" s="78" t="s">
        <v>331</v>
      </c>
      <c r="I45" s="78" t="s">
        <v>165</v>
      </c>
      <c r="J45" s="78"/>
      <c r="K45" s="83">
        <v>2.78</v>
      </c>
      <c r="L45" s="89" t="s">
        <v>167</v>
      </c>
      <c r="M45" s="90">
        <v>6.5000000000000002E-2</v>
      </c>
      <c r="N45" s="90">
        <v>7.7999999999999988E-3</v>
      </c>
      <c r="O45" s="83">
        <v>1043</v>
      </c>
      <c r="P45" s="85">
        <v>129.38</v>
      </c>
      <c r="Q45" s="83">
        <v>1.8749999999999999E-2</v>
      </c>
      <c r="R45" s="83">
        <v>1.3681800000000002</v>
      </c>
      <c r="S45" s="84">
        <v>6.6222222222222219E-7</v>
      </c>
      <c r="T45" s="84">
        <v>5.5031825810116972E-4</v>
      </c>
      <c r="U45" s="84">
        <f>R45/'סכום נכסי הקרן'!$C$42</f>
        <v>1.5959534921039322E-5</v>
      </c>
    </row>
    <row r="46" spans="2:21">
      <c r="B46" s="82" t="s">
        <v>360</v>
      </c>
      <c r="C46" s="78" t="s">
        <v>361</v>
      </c>
      <c r="D46" s="89" t="s">
        <v>123</v>
      </c>
      <c r="E46" s="89" t="s">
        <v>280</v>
      </c>
      <c r="F46" s="78" t="s">
        <v>362</v>
      </c>
      <c r="G46" s="89" t="s">
        <v>363</v>
      </c>
      <c r="H46" s="78" t="s">
        <v>331</v>
      </c>
      <c r="I46" s="78" t="s">
        <v>163</v>
      </c>
      <c r="J46" s="78"/>
      <c r="K46" s="83">
        <v>0.67</v>
      </c>
      <c r="L46" s="89" t="s">
        <v>167</v>
      </c>
      <c r="M46" s="90">
        <v>4.4000000000000004E-2</v>
      </c>
      <c r="N46" s="90">
        <v>8.6E-3</v>
      </c>
      <c r="O46" s="83">
        <v>42</v>
      </c>
      <c r="P46" s="85">
        <v>112.63</v>
      </c>
      <c r="Q46" s="78"/>
      <c r="R46" s="83">
        <v>4.7299999999999995E-2</v>
      </c>
      <c r="S46" s="84">
        <v>3.5051155116241438E-7</v>
      </c>
      <c r="T46" s="84">
        <v>1.9025313634306394E-5</v>
      </c>
      <c r="U46" s="84">
        <f>R46/'סכום נכסי הקרן'!$C$42</f>
        <v>5.5174465477141878E-7</v>
      </c>
    </row>
    <row r="47" spans="2:21">
      <c r="B47" s="82" t="s">
        <v>364</v>
      </c>
      <c r="C47" s="78" t="s">
        <v>365</v>
      </c>
      <c r="D47" s="89" t="s">
        <v>123</v>
      </c>
      <c r="E47" s="89" t="s">
        <v>280</v>
      </c>
      <c r="F47" s="78" t="s">
        <v>366</v>
      </c>
      <c r="G47" s="89" t="s">
        <v>367</v>
      </c>
      <c r="H47" s="78" t="s">
        <v>368</v>
      </c>
      <c r="I47" s="78" t="s">
        <v>165</v>
      </c>
      <c r="J47" s="78"/>
      <c r="K47" s="83">
        <v>8.85</v>
      </c>
      <c r="L47" s="89" t="s">
        <v>167</v>
      </c>
      <c r="M47" s="90">
        <v>5.1500000000000004E-2</v>
      </c>
      <c r="N47" s="90">
        <v>3.4099999999999991E-2</v>
      </c>
      <c r="O47" s="83">
        <v>39399</v>
      </c>
      <c r="P47" s="85">
        <v>139.80000000000001</v>
      </c>
      <c r="Q47" s="78"/>
      <c r="R47" s="83">
        <v>55.079800000000006</v>
      </c>
      <c r="S47" s="84">
        <v>1.1095115715982609E-5</v>
      </c>
      <c r="T47" s="84">
        <v>2.215455538932071E-2</v>
      </c>
      <c r="U47" s="84">
        <f>R47/'סכום נכסי הקרן'!$C$42</f>
        <v>6.4249440244986886E-4</v>
      </c>
    </row>
    <row r="48" spans="2:21">
      <c r="B48" s="82" t="s">
        <v>369</v>
      </c>
      <c r="C48" s="78" t="s">
        <v>370</v>
      </c>
      <c r="D48" s="89" t="s">
        <v>123</v>
      </c>
      <c r="E48" s="89" t="s">
        <v>280</v>
      </c>
      <c r="F48" s="78" t="s">
        <v>371</v>
      </c>
      <c r="G48" s="89" t="s">
        <v>319</v>
      </c>
      <c r="H48" s="78" t="s">
        <v>368</v>
      </c>
      <c r="I48" s="78" t="s">
        <v>163</v>
      </c>
      <c r="J48" s="78"/>
      <c r="K48" s="83">
        <v>1.5</v>
      </c>
      <c r="L48" s="89" t="s">
        <v>167</v>
      </c>
      <c r="M48" s="90">
        <v>4.9500000000000002E-2</v>
      </c>
      <c r="N48" s="90">
        <v>8.5000000000000006E-3</v>
      </c>
      <c r="O48" s="83">
        <v>5760</v>
      </c>
      <c r="P48" s="85">
        <v>125.56</v>
      </c>
      <c r="Q48" s="83">
        <v>3.9152900000000002</v>
      </c>
      <c r="R48" s="83">
        <v>11.354629999999998</v>
      </c>
      <c r="S48" s="84">
        <v>3.349243012932497E-5</v>
      </c>
      <c r="T48" s="84">
        <v>4.567133127938783E-3</v>
      </c>
      <c r="U48" s="84">
        <f>R48/'סכום נכסי הקרן'!$C$42</f>
        <v>1.324493955477208E-4</v>
      </c>
    </row>
    <row r="49" spans="2:21">
      <c r="B49" s="82" t="s">
        <v>372</v>
      </c>
      <c r="C49" s="78" t="s">
        <v>373</v>
      </c>
      <c r="D49" s="89" t="s">
        <v>123</v>
      </c>
      <c r="E49" s="89" t="s">
        <v>280</v>
      </c>
      <c r="F49" s="78" t="s">
        <v>371</v>
      </c>
      <c r="G49" s="89" t="s">
        <v>319</v>
      </c>
      <c r="H49" s="78" t="s">
        <v>368</v>
      </c>
      <c r="I49" s="78" t="s">
        <v>163</v>
      </c>
      <c r="J49" s="78"/>
      <c r="K49" s="83">
        <v>3.6</v>
      </c>
      <c r="L49" s="89" t="s">
        <v>167</v>
      </c>
      <c r="M49" s="90">
        <v>4.8000000000000001E-2</v>
      </c>
      <c r="N49" s="90">
        <v>1.01E-2</v>
      </c>
      <c r="O49" s="83">
        <v>18975</v>
      </c>
      <c r="P49" s="85">
        <v>115.71</v>
      </c>
      <c r="Q49" s="83">
        <v>0.92435</v>
      </c>
      <c r="R49" s="83">
        <v>22.880320000000001</v>
      </c>
      <c r="S49" s="84">
        <v>1.3956865012290868E-5</v>
      </c>
      <c r="T49" s="84">
        <v>9.2030711216341092E-3</v>
      </c>
      <c r="U49" s="84">
        <f>R49/'סכום נכסי הקרן'!$C$42</f>
        <v>2.6689417039026618E-4</v>
      </c>
    </row>
    <row r="50" spans="2:21">
      <c r="B50" s="82" t="s">
        <v>374</v>
      </c>
      <c r="C50" s="78" t="s">
        <v>375</v>
      </c>
      <c r="D50" s="89" t="s">
        <v>123</v>
      </c>
      <c r="E50" s="89" t="s">
        <v>280</v>
      </c>
      <c r="F50" s="78" t="s">
        <v>371</v>
      </c>
      <c r="G50" s="89" t="s">
        <v>319</v>
      </c>
      <c r="H50" s="78" t="s">
        <v>368</v>
      </c>
      <c r="I50" s="78" t="s">
        <v>163</v>
      </c>
      <c r="J50" s="78"/>
      <c r="K50" s="83">
        <v>7.4700000000000006</v>
      </c>
      <c r="L50" s="89" t="s">
        <v>167</v>
      </c>
      <c r="M50" s="90">
        <v>3.2000000000000001E-2</v>
      </c>
      <c r="N50" s="90">
        <v>1.89E-2</v>
      </c>
      <c r="O50" s="83">
        <v>7378</v>
      </c>
      <c r="P50" s="85">
        <v>109.18</v>
      </c>
      <c r="Q50" s="83">
        <v>0.2361</v>
      </c>
      <c r="R50" s="83">
        <v>8.2913999999999994</v>
      </c>
      <c r="S50" s="84">
        <v>1.6260270108254875E-5</v>
      </c>
      <c r="T50" s="84">
        <v>3.3350208344077813E-3</v>
      </c>
      <c r="U50" s="84">
        <f>R50/'סכום נכסי הקרן'!$C$42</f>
        <v>9.671745519179157E-5</v>
      </c>
    </row>
    <row r="51" spans="2:21">
      <c r="B51" s="82" t="s">
        <v>376</v>
      </c>
      <c r="C51" s="78" t="s">
        <v>377</v>
      </c>
      <c r="D51" s="89" t="s">
        <v>123</v>
      </c>
      <c r="E51" s="89" t="s">
        <v>280</v>
      </c>
      <c r="F51" s="78" t="s">
        <v>371</v>
      </c>
      <c r="G51" s="89" t="s">
        <v>319</v>
      </c>
      <c r="H51" s="78" t="s">
        <v>368</v>
      </c>
      <c r="I51" s="78" t="s">
        <v>163</v>
      </c>
      <c r="J51" s="78"/>
      <c r="K51" s="83">
        <v>1.94</v>
      </c>
      <c r="L51" s="89" t="s">
        <v>167</v>
      </c>
      <c r="M51" s="90">
        <v>4.9000000000000002E-2</v>
      </c>
      <c r="N51" s="90">
        <v>8.1000000000000013E-3</v>
      </c>
      <c r="O51" s="83">
        <v>7653</v>
      </c>
      <c r="P51" s="85">
        <v>119.11</v>
      </c>
      <c r="Q51" s="78"/>
      <c r="R51" s="83">
        <v>9.1154899999999994</v>
      </c>
      <c r="S51" s="84">
        <v>1.9315638034948084E-5</v>
      </c>
      <c r="T51" s="84">
        <v>3.6664916740038818E-3</v>
      </c>
      <c r="U51" s="84">
        <f>R51/'סכום נכסי הקרן'!$C$42</f>
        <v>1.0633029351209979E-4</v>
      </c>
    </row>
    <row r="52" spans="2:21">
      <c r="B52" s="82" t="s">
        <v>378</v>
      </c>
      <c r="C52" s="78" t="s">
        <v>379</v>
      </c>
      <c r="D52" s="89" t="s">
        <v>123</v>
      </c>
      <c r="E52" s="89" t="s">
        <v>280</v>
      </c>
      <c r="F52" s="78" t="s">
        <v>380</v>
      </c>
      <c r="G52" s="89" t="s">
        <v>319</v>
      </c>
      <c r="H52" s="78" t="s">
        <v>368</v>
      </c>
      <c r="I52" s="78" t="s">
        <v>165</v>
      </c>
      <c r="J52" s="78"/>
      <c r="K52" s="83">
        <v>1.4900000000000002</v>
      </c>
      <c r="L52" s="89" t="s">
        <v>167</v>
      </c>
      <c r="M52" s="90">
        <v>4.8000000000000001E-2</v>
      </c>
      <c r="N52" s="90">
        <v>1.03E-2</v>
      </c>
      <c r="O52" s="83">
        <v>6285.31</v>
      </c>
      <c r="P52" s="85">
        <v>113.08</v>
      </c>
      <c r="Q52" s="78"/>
      <c r="R52" s="83">
        <v>7.1074399999999995</v>
      </c>
      <c r="S52" s="84">
        <v>2.7489984254723586E-5</v>
      </c>
      <c r="T52" s="84">
        <v>2.8588007428544324E-3</v>
      </c>
      <c r="U52" s="84">
        <f>R52/'סכום נכסי הקרן'!$C$42</f>
        <v>8.2906808226396883E-5</v>
      </c>
    </row>
    <row r="53" spans="2:21">
      <c r="B53" s="82" t="s">
        <v>381</v>
      </c>
      <c r="C53" s="78" t="s">
        <v>382</v>
      </c>
      <c r="D53" s="89" t="s">
        <v>123</v>
      </c>
      <c r="E53" s="89" t="s">
        <v>280</v>
      </c>
      <c r="F53" s="78" t="s">
        <v>383</v>
      </c>
      <c r="G53" s="89" t="s">
        <v>319</v>
      </c>
      <c r="H53" s="78" t="s">
        <v>368</v>
      </c>
      <c r="I53" s="78" t="s">
        <v>163</v>
      </c>
      <c r="J53" s="78"/>
      <c r="K53" s="83">
        <v>0.73999999999999988</v>
      </c>
      <c r="L53" s="89" t="s">
        <v>167</v>
      </c>
      <c r="M53" s="90">
        <v>4.5499999999999999E-2</v>
      </c>
      <c r="N53" s="90">
        <v>1.0399999999999998E-2</v>
      </c>
      <c r="O53" s="83">
        <v>5841.8</v>
      </c>
      <c r="P53" s="85">
        <v>125.27</v>
      </c>
      <c r="Q53" s="78"/>
      <c r="R53" s="83">
        <v>7.3180200000000006</v>
      </c>
      <c r="S53" s="84">
        <v>4.1307575907567426E-5</v>
      </c>
      <c r="T53" s="84">
        <v>2.9435016000449667E-3</v>
      </c>
      <c r="U53" s="84">
        <f>R53/'סכום נכסי הקרן'!$C$42</f>
        <v>8.5363180095355989E-5</v>
      </c>
    </row>
    <row r="54" spans="2:21">
      <c r="B54" s="82" t="s">
        <v>384</v>
      </c>
      <c r="C54" s="78" t="s">
        <v>385</v>
      </c>
      <c r="D54" s="89" t="s">
        <v>123</v>
      </c>
      <c r="E54" s="89" t="s">
        <v>280</v>
      </c>
      <c r="F54" s="78" t="s">
        <v>383</v>
      </c>
      <c r="G54" s="89" t="s">
        <v>319</v>
      </c>
      <c r="H54" s="78" t="s">
        <v>368</v>
      </c>
      <c r="I54" s="78" t="s">
        <v>163</v>
      </c>
      <c r="J54" s="78"/>
      <c r="K54" s="83">
        <v>5.53</v>
      </c>
      <c r="L54" s="89" t="s">
        <v>167</v>
      </c>
      <c r="M54" s="90">
        <v>4.7500000000000001E-2</v>
      </c>
      <c r="N54" s="90">
        <v>1.5600000000000001E-2</v>
      </c>
      <c r="O54" s="83">
        <v>29000</v>
      </c>
      <c r="P54" s="85">
        <v>144.94999999999999</v>
      </c>
      <c r="Q54" s="78"/>
      <c r="R54" s="83">
        <v>42.035510000000002</v>
      </c>
      <c r="S54" s="84">
        <v>1.5365866581889471E-5</v>
      </c>
      <c r="T54" s="84">
        <v>1.6907796226808096E-2</v>
      </c>
      <c r="U54" s="84">
        <f>R54/'סכום נכסי הקרן'!$C$42</f>
        <v>4.903354746953599E-4</v>
      </c>
    </row>
    <row r="55" spans="2:21">
      <c r="B55" s="82" t="s">
        <v>386</v>
      </c>
      <c r="C55" s="78" t="s">
        <v>387</v>
      </c>
      <c r="D55" s="89" t="s">
        <v>123</v>
      </c>
      <c r="E55" s="89" t="s">
        <v>280</v>
      </c>
      <c r="F55" s="78" t="s">
        <v>388</v>
      </c>
      <c r="G55" s="89" t="s">
        <v>319</v>
      </c>
      <c r="H55" s="78" t="s">
        <v>368</v>
      </c>
      <c r="I55" s="78" t="s">
        <v>163</v>
      </c>
      <c r="J55" s="78"/>
      <c r="K55" s="83">
        <v>0.9900000000000001</v>
      </c>
      <c r="L55" s="89" t="s">
        <v>167</v>
      </c>
      <c r="M55" s="90">
        <v>4.9500000000000002E-2</v>
      </c>
      <c r="N55" s="90">
        <v>1.0800000000000001E-2</v>
      </c>
      <c r="O55" s="83">
        <v>1506.43</v>
      </c>
      <c r="P55" s="85">
        <v>128.44</v>
      </c>
      <c r="Q55" s="78"/>
      <c r="R55" s="83">
        <v>1.9348599999999998</v>
      </c>
      <c r="S55" s="84">
        <v>4.0617770176172191E-6</v>
      </c>
      <c r="T55" s="84">
        <v>7.7825197332926158E-4</v>
      </c>
      <c r="U55" s="84">
        <f>R55/'סכום נכסי הקרן'!$C$42</f>
        <v>2.2569739169789159E-5</v>
      </c>
    </row>
    <row r="56" spans="2:21">
      <c r="B56" s="82" t="s">
        <v>389</v>
      </c>
      <c r="C56" s="78" t="s">
        <v>390</v>
      </c>
      <c r="D56" s="89" t="s">
        <v>123</v>
      </c>
      <c r="E56" s="89" t="s">
        <v>280</v>
      </c>
      <c r="F56" s="78" t="s">
        <v>388</v>
      </c>
      <c r="G56" s="89" t="s">
        <v>319</v>
      </c>
      <c r="H56" s="78" t="s">
        <v>368</v>
      </c>
      <c r="I56" s="78" t="s">
        <v>163</v>
      </c>
      <c r="J56" s="78"/>
      <c r="K56" s="83">
        <v>2.0699999999999998</v>
      </c>
      <c r="L56" s="89" t="s">
        <v>167</v>
      </c>
      <c r="M56" s="90">
        <v>6.5000000000000002E-2</v>
      </c>
      <c r="N56" s="90">
        <v>7.2000000000000007E-3</v>
      </c>
      <c r="O56" s="83">
        <v>18679.68</v>
      </c>
      <c r="P56" s="85">
        <v>128.57</v>
      </c>
      <c r="Q56" s="78"/>
      <c r="R56" s="83">
        <v>24.016479999999998</v>
      </c>
      <c r="S56" s="84">
        <v>2.7044012660822193E-5</v>
      </c>
      <c r="T56" s="84">
        <v>9.6600647863012024E-3</v>
      </c>
      <c r="U56" s="84">
        <f>R56/'סכום נכסי הקרן'!$C$42</f>
        <v>2.801472403049616E-4</v>
      </c>
    </row>
    <row r="57" spans="2:21">
      <c r="B57" s="82" t="s">
        <v>391</v>
      </c>
      <c r="C57" s="78" t="s">
        <v>392</v>
      </c>
      <c r="D57" s="89" t="s">
        <v>123</v>
      </c>
      <c r="E57" s="89" t="s">
        <v>280</v>
      </c>
      <c r="F57" s="78" t="s">
        <v>393</v>
      </c>
      <c r="G57" s="89" t="s">
        <v>319</v>
      </c>
      <c r="H57" s="78" t="s">
        <v>368</v>
      </c>
      <c r="I57" s="78" t="s">
        <v>163</v>
      </c>
      <c r="J57" s="78"/>
      <c r="K57" s="83">
        <v>2.52</v>
      </c>
      <c r="L57" s="89" t="s">
        <v>167</v>
      </c>
      <c r="M57" s="90">
        <v>4.9500000000000002E-2</v>
      </c>
      <c r="N57" s="90">
        <v>1.4800000000000002E-2</v>
      </c>
      <c r="O57" s="83">
        <v>9622.26</v>
      </c>
      <c r="P57" s="85">
        <v>112.06</v>
      </c>
      <c r="Q57" s="78"/>
      <c r="R57" s="83">
        <v>10.78271</v>
      </c>
      <c r="S57" s="84">
        <v>3.3672522396416576E-5</v>
      </c>
      <c r="T57" s="84">
        <v>4.3370917458302738E-3</v>
      </c>
      <c r="U57" s="84">
        <f>R57/'סכום נכסי הקרן'!$C$42</f>
        <v>1.2577806778964746E-4</v>
      </c>
    </row>
    <row r="58" spans="2:21">
      <c r="B58" s="82" t="s">
        <v>394</v>
      </c>
      <c r="C58" s="78" t="s">
        <v>395</v>
      </c>
      <c r="D58" s="89" t="s">
        <v>123</v>
      </c>
      <c r="E58" s="89" t="s">
        <v>280</v>
      </c>
      <c r="F58" s="78" t="s">
        <v>396</v>
      </c>
      <c r="G58" s="89" t="s">
        <v>282</v>
      </c>
      <c r="H58" s="78" t="s">
        <v>368</v>
      </c>
      <c r="I58" s="78" t="s">
        <v>165</v>
      </c>
      <c r="J58" s="78"/>
      <c r="K58" s="83">
        <v>2.9399999999999995</v>
      </c>
      <c r="L58" s="89" t="s">
        <v>167</v>
      </c>
      <c r="M58" s="90">
        <v>3.5499999999999997E-2</v>
      </c>
      <c r="N58" s="90">
        <v>7.1999999999999998E-3</v>
      </c>
      <c r="O58" s="83">
        <v>3882.37</v>
      </c>
      <c r="P58" s="85">
        <v>120.06</v>
      </c>
      <c r="Q58" s="78"/>
      <c r="R58" s="83">
        <v>4.6611799999999999</v>
      </c>
      <c r="S58" s="84">
        <v>7.7816475747680778E-6</v>
      </c>
      <c r="T58" s="84">
        <v>1.8748501354324796E-3</v>
      </c>
      <c r="U58" s="84">
        <f>R58/'סכום נכסי הקרן'!$C$42</f>
        <v>5.4371694501637248E-5</v>
      </c>
    </row>
    <row r="59" spans="2:21">
      <c r="B59" s="82" t="s">
        <v>397</v>
      </c>
      <c r="C59" s="78" t="s">
        <v>398</v>
      </c>
      <c r="D59" s="89" t="s">
        <v>123</v>
      </c>
      <c r="E59" s="89" t="s">
        <v>280</v>
      </c>
      <c r="F59" s="78" t="s">
        <v>396</v>
      </c>
      <c r="G59" s="89" t="s">
        <v>282</v>
      </c>
      <c r="H59" s="78" t="s">
        <v>368</v>
      </c>
      <c r="I59" s="78" t="s">
        <v>165</v>
      </c>
      <c r="J59" s="78"/>
      <c r="K59" s="83">
        <v>1.8800000000000001</v>
      </c>
      <c r="L59" s="89" t="s">
        <v>167</v>
      </c>
      <c r="M59" s="90">
        <v>4.6500000000000007E-2</v>
      </c>
      <c r="N59" s="90">
        <v>6.6E-3</v>
      </c>
      <c r="O59" s="83">
        <v>10666.74</v>
      </c>
      <c r="P59" s="85">
        <v>132.02000000000001</v>
      </c>
      <c r="Q59" s="78"/>
      <c r="R59" s="83">
        <v>14.082229999999999</v>
      </c>
      <c r="S59" s="84">
        <v>2.033129992696393E-5</v>
      </c>
      <c r="T59" s="84">
        <v>5.6642461399669889E-3</v>
      </c>
      <c r="U59" s="84">
        <f>R59/'סכום נכסי הקרן'!$C$42</f>
        <v>1.6426628181314413E-4</v>
      </c>
    </row>
    <row r="60" spans="2:21">
      <c r="B60" s="82" t="s">
        <v>399</v>
      </c>
      <c r="C60" s="78" t="s">
        <v>400</v>
      </c>
      <c r="D60" s="89" t="s">
        <v>123</v>
      </c>
      <c r="E60" s="89" t="s">
        <v>280</v>
      </c>
      <c r="F60" s="78" t="s">
        <v>396</v>
      </c>
      <c r="G60" s="89" t="s">
        <v>282</v>
      </c>
      <c r="H60" s="78" t="s">
        <v>368</v>
      </c>
      <c r="I60" s="78" t="s">
        <v>165</v>
      </c>
      <c r="J60" s="78"/>
      <c r="K60" s="83">
        <v>6.25</v>
      </c>
      <c r="L60" s="89" t="s">
        <v>167</v>
      </c>
      <c r="M60" s="90">
        <v>1.4999999999999999E-2</v>
      </c>
      <c r="N60" s="90">
        <v>1.1300000000000001E-2</v>
      </c>
      <c r="O60" s="83">
        <v>27626.400000000001</v>
      </c>
      <c r="P60" s="85">
        <v>102.39</v>
      </c>
      <c r="Q60" s="78"/>
      <c r="R60" s="83">
        <v>28.286669999999997</v>
      </c>
      <c r="S60" s="84">
        <v>4.5739786660975276E-5</v>
      </c>
      <c r="T60" s="84">
        <v>1.1377648380975174E-2</v>
      </c>
      <c r="U60" s="84">
        <f>R60/'סכום נכסי הקרן'!$C$42</f>
        <v>3.2995811783896508E-4</v>
      </c>
    </row>
    <row r="61" spans="2:21" s="127" customFormat="1">
      <c r="B61" s="82" t="s">
        <v>401</v>
      </c>
      <c r="C61" s="78" t="s">
        <v>402</v>
      </c>
      <c r="D61" s="89" t="s">
        <v>123</v>
      </c>
      <c r="E61" s="89" t="s">
        <v>280</v>
      </c>
      <c r="F61" s="78" t="s">
        <v>403</v>
      </c>
      <c r="G61" s="89" t="s">
        <v>363</v>
      </c>
      <c r="H61" s="78" t="s">
        <v>368</v>
      </c>
      <c r="I61" s="78" t="s">
        <v>165</v>
      </c>
      <c r="J61" s="78"/>
      <c r="K61" s="83">
        <v>5.3800000000000008</v>
      </c>
      <c r="L61" s="89" t="s">
        <v>167</v>
      </c>
      <c r="M61" s="90">
        <v>3.85E-2</v>
      </c>
      <c r="N61" s="90">
        <v>1.3300000000000001E-2</v>
      </c>
      <c r="O61" s="83">
        <v>7411</v>
      </c>
      <c r="P61" s="85">
        <v>117.82</v>
      </c>
      <c r="Q61" s="78"/>
      <c r="R61" s="83">
        <v>8.7316399999999987</v>
      </c>
      <c r="S61" s="84">
        <v>3.0937576811687131E-5</v>
      </c>
      <c r="T61" s="84">
        <v>3.5120970304831941E-3</v>
      </c>
      <c r="U61" s="84">
        <f>R61/'סכום נכסי הקרן'!$C$42</f>
        <v>1.0185276315831523E-4</v>
      </c>
    </row>
    <row r="62" spans="2:21" s="127" customFormat="1">
      <c r="B62" s="82" t="s">
        <v>404</v>
      </c>
      <c r="C62" s="78" t="s">
        <v>405</v>
      </c>
      <c r="D62" s="89" t="s">
        <v>123</v>
      </c>
      <c r="E62" s="89" t="s">
        <v>280</v>
      </c>
      <c r="F62" s="78" t="s">
        <v>403</v>
      </c>
      <c r="G62" s="89" t="s">
        <v>363</v>
      </c>
      <c r="H62" s="78" t="s">
        <v>368</v>
      </c>
      <c r="I62" s="78" t="s">
        <v>165</v>
      </c>
      <c r="J62" s="78"/>
      <c r="K62" s="83">
        <v>2.7900000000000005</v>
      </c>
      <c r="L62" s="89" t="s">
        <v>167</v>
      </c>
      <c r="M62" s="90">
        <v>3.9E-2</v>
      </c>
      <c r="N62" s="90">
        <v>7.8000000000000005E-3</v>
      </c>
      <c r="O62" s="83">
        <v>877</v>
      </c>
      <c r="P62" s="85">
        <v>117.8</v>
      </c>
      <c r="Q62" s="78"/>
      <c r="R62" s="83">
        <v>1.0330999999999999</v>
      </c>
      <c r="S62" s="84">
        <v>4.4063155514802861E-6</v>
      </c>
      <c r="T62" s="84">
        <v>4.1554020117551667E-4</v>
      </c>
      <c r="U62" s="84">
        <f>R62/'סכום נכסי הקרן'!$C$42</f>
        <v>1.2050896466053969E-5</v>
      </c>
    </row>
    <row r="63" spans="2:21" s="127" customFormat="1">
      <c r="B63" s="82" t="s">
        <v>406</v>
      </c>
      <c r="C63" s="78" t="s">
        <v>407</v>
      </c>
      <c r="D63" s="89" t="s">
        <v>123</v>
      </c>
      <c r="E63" s="89" t="s">
        <v>280</v>
      </c>
      <c r="F63" s="78" t="s">
        <v>403</v>
      </c>
      <c r="G63" s="89" t="s">
        <v>363</v>
      </c>
      <c r="H63" s="78" t="s">
        <v>368</v>
      </c>
      <c r="I63" s="78" t="s">
        <v>165</v>
      </c>
      <c r="J63" s="78"/>
      <c r="K63" s="83">
        <v>3.6799999999999997</v>
      </c>
      <c r="L63" s="89" t="s">
        <v>167</v>
      </c>
      <c r="M63" s="90">
        <v>3.9E-2</v>
      </c>
      <c r="N63" s="90">
        <v>9.3999999999999986E-3</v>
      </c>
      <c r="O63" s="83">
        <v>14168</v>
      </c>
      <c r="P63" s="85">
        <v>120.37</v>
      </c>
      <c r="Q63" s="78"/>
      <c r="R63" s="83">
        <v>17.054020000000001</v>
      </c>
      <c r="S63" s="84">
        <v>3.5505879846879639E-5</v>
      </c>
      <c r="T63" s="84">
        <v>6.8595788419816917E-3</v>
      </c>
      <c r="U63" s="84">
        <f>R63/'סכום נכסי הקרן'!$C$42</f>
        <v>1.9893159360179436E-4</v>
      </c>
    </row>
    <row r="64" spans="2:21" s="127" customFormat="1">
      <c r="B64" s="82" t="s">
        <v>408</v>
      </c>
      <c r="C64" s="78" t="s">
        <v>409</v>
      </c>
      <c r="D64" s="89" t="s">
        <v>123</v>
      </c>
      <c r="E64" s="89" t="s">
        <v>280</v>
      </c>
      <c r="F64" s="78" t="s">
        <v>403</v>
      </c>
      <c r="G64" s="89" t="s">
        <v>363</v>
      </c>
      <c r="H64" s="78" t="s">
        <v>368</v>
      </c>
      <c r="I64" s="78" t="s">
        <v>165</v>
      </c>
      <c r="J64" s="78"/>
      <c r="K64" s="83">
        <v>6.19</v>
      </c>
      <c r="L64" s="89" t="s">
        <v>167</v>
      </c>
      <c r="M64" s="90">
        <v>3.85E-2</v>
      </c>
      <c r="N64" s="90">
        <v>1.5700000000000002E-2</v>
      </c>
      <c r="O64" s="83">
        <v>5164</v>
      </c>
      <c r="P64" s="85">
        <v>118.43</v>
      </c>
      <c r="Q64" s="78"/>
      <c r="R64" s="83">
        <v>6.1157299999999992</v>
      </c>
      <c r="S64" s="84">
        <v>2.0656E-5</v>
      </c>
      <c r="T64" s="84">
        <v>2.4599086966751935E-3</v>
      </c>
      <c r="U64" s="84">
        <f>R64/'סכום נכסי הקרן'!$C$42</f>
        <v>7.1338717495247542E-5</v>
      </c>
    </row>
    <row r="65" spans="2:21" s="127" customFormat="1">
      <c r="B65" s="82" t="s">
        <v>410</v>
      </c>
      <c r="C65" s="78" t="s">
        <v>411</v>
      </c>
      <c r="D65" s="89" t="s">
        <v>123</v>
      </c>
      <c r="E65" s="89" t="s">
        <v>280</v>
      </c>
      <c r="F65" s="78" t="s">
        <v>412</v>
      </c>
      <c r="G65" s="89" t="s">
        <v>363</v>
      </c>
      <c r="H65" s="78" t="s">
        <v>368</v>
      </c>
      <c r="I65" s="78" t="s">
        <v>163</v>
      </c>
      <c r="J65" s="78"/>
      <c r="K65" s="83">
        <v>3.7899999999999996</v>
      </c>
      <c r="L65" s="89" t="s">
        <v>167</v>
      </c>
      <c r="M65" s="90">
        <v>3.7499999999999999E-2</v>
      </c>
      <c r="N65" s="90">
        <v>1.1599999999999999E-2</v>
      </c>
      <c r="O65" s="83">
        <v>67695</v>
      </c>
      <c r="P65" s="85">
        <v>119.79</v>
      </c>
      <c r="Q65" s="78"/>
      <c r="R65" s="83">
        <v>81.091850000000008</v>
      </c>
      <c r="S65" s="84">
        <v>8.738206527224064E-5</v>
      </c>
      <c r="T65" s="84">
        <v>3.2617291320002732E-2</v>
      </c>
      <c r="U65" s="84">
        <f>R65/'סכום נכסי הקרן'!$C$42</f>
        <v>9.4591955143817511E-4</v>
      </c>
    </row>
    <row r="66" spans="2:21" s="127" customFormat="1">
      <c r="B66" s="82" t="s">
        <v>413</v>
      </c>
      <c r="C66" s="78" t="s">
        <v>414</v>
      </c>
      <c r="D66" s="89" t="s">
        <v>123</v>
      </c>
      <c r="E66" s="89" t="s">
        <v>280</v>
      </c>
      <c r="F66" s="78" t="s">
        <v>412</v>
      </c>
      <c r="G66" s="89" t="s">
        <v>363</v>
      </c>
      <c r="H66" s="78" t="s">
        <v>368</v>
      </c>
      <c r="I66" s="78" t="s">
        <v>163</v>
      </c>
      <c r="J66" s="78"/>
      <c r="K66" s="83">
        <v>7.33</v>
      </c>
      <c r="L66" s="89" t="s">
        <v>167</v>
      </c>
      <c r="M66" s="90">
        <v>2.4799999999999999E-2</v>
      </c>
      <c r="N66" s="90">
        <v>1.7600000000000001E-2</v>
      </c>
      <c r="O66" s="83">
        <v>7371</v>
      </c>
      <c r="P66" s="85">
        <v>106.15</v>
      </c>
      <c r="Q66" s="78"/>
      <c r="R66" s="83">
        <v>7.8243199999999993</v>
      </c>
      <c r="S66" s="84">
        <v>1.7405525395016935E-5</v>
      </c>
      <c r="T66" s="84">
        <v>3.1471488789677846E-3</v>
      </c>
      <c r="U66" s="84">
        <f>R66/'סכום נכסי הקרן'!$C$42</f>
        <v>9.1269064211862725E-5</v>
      </c>
    </row>
    <row r="67" spans="2:21" s="127" customFormat="1">
      <c r="B67" s="82" t="s">
        <v>415</v>
      </c>
      <c r="C67" s="78" t="s">
        <v>416</v>
      </c>
      <c r="D67" s="89" t="s">
        <v>123</v>
      </c>
      <c r="E67" s="89" t="s">
        <v>280</v>
      </c>
      <c r="F67" s="78" t="s">
        <v>417</v>
      </c>
      <c r="G67" s="89" t="s">
        <v>319</v>
      </c>
      <c r="H67" s="78" t="s">
        <v>368</v>
      </c>
      <c r="I67" s="78" t="s">
        <v>165</v>
      </c>
      <c r="J67" s="78"/>
      <c r="K67" s="83">
        <v>2.79</v>
      </c>
      <c r="L67" s="89" t="s">
        <v>167</v>
      </c>
      <c r="M67" s="90">
        <v>5.0999999999999997E-2</v>
      </c>
      <c r="N67" s="90">
        <v>6.7000000000000002E-3</v>
      </c>
      <c r="O67" s="83">
        <v>9652.02</v>
      </c>
      <c r="P67" s="85">
        <v>124.69</v>
      </c>
      <c r="Q67" s="83">
        <v>0.40261000000000002</v>
      </c>
      <c r="R67" s="83">
        <v>12.45388</v>
      </c>
      <c r="S67" s="84">
        <v>1.379675855759823E-5</v>
      </c>
      <c r="T67" s="84">
        <v>5.0092806123470564E-3</v>
      </c>
      <c r="U67" s="84">
        <f>R67/'סכום נכסי הקרן'!$C$42</f>
        <v>1.452719179950249E-4</v>
      </c>
    </row>
    <row r="68" spans="2:21" s="127" customFormat="1">
      <c r="B68" s="82" t="s">
        <v>418</v>
      </c>
      <c r="C68" s="78" t="s">
        <v>419</v>
      </c>
      <c r="D68" s="89" t="s">
        <v>123</v>
      </c>
      <c r="E68" s="89" t="s">
        <v>280</v>
      </c>
      <c r="F68" s="78" t="s">
        <v>417</v>
      </c>
      <c r="G68" s="89" t="s">
        <v>319</v>
      </c>
      <c r="H68" s="78" t="s">
        <v>368</v>
      </c>
      <c r="I68" s="78" t="s">
        <v>165</v>
      </c>
      <c r="J68" s="78"/>
      <c r="K68" s="83">
        <v>3.0599999999999996</v>
      </c>
      <c r="L68" s="89" t="s">
        <v>167</v>
      </c>
      <c r="M68" s="90">
        <v>3.4000000000000002E-2</v>
      </c>
      <c r="N68" s="90">
        <v>1.04E-2</v>
      </c>
      <c r="O68" s="83">
        <v>32225.82</v>
      </c>
      <c r="P68" s="85">
        <v>109.83</v>
      </c>
      <c r="Q68" s="78"/>
      <c r="R68" s="83">
        <v>35.393620000000006</v>
      </c>
      <c r="S68" s="84">
        <v>9.5301104673313583E-5</v>
      </c>
      <c r="T68" s="84">
        <v>1.42362520328427E-2</v>
      </c>
      <c r="U68" s="84">
        <f>R68/'סכום נכסי הקרן'!$C$42</f>
        <v>4.1285921031735279E-4</v>
      </c>
    </row>
    <row r="69" spans="2:21" s="127" customFormat="1">
      <c r="B69" s="82" t="s">
        <v>420</v>
      </c>
      <c r="C69" s="78" t="s">
        <v>421</v>
      </c>
      <c r="D69" s="89" t="s">
        <v>123</v>
      </c>
      <c r="E69" s="89" t="s">
        <v>280</v>
      </c>
      <c r="F69" s="78" t="s">
        <v>417</v>
      </c>
      <c r="G69" s="89" t="s">
        <v>319</v>
      </c>
      <c r="H69" s="78" t="s">
        <v>368</v>
      </c>
      <c r="I69" s="78" t="s">
        <v>165</v>
      </c>
      <c r="J69" s="78"/>
      <c r="K69" s="83">
        <v>4.12</v>
      </c>
      <c r="L69" s="89" t="s">
        <v>167</v>
      </c>
      <c r="M69" s="90">
        <v>2.5499999999999998E-2</v>
      </c>
      <c r="N69" s="90">
        <v>1.2E-2</v>
      </c>
      <c r="O69" s="83">
        <v>12138.68</v>
      </c>
      <c r="P69" s="85">
        <v>106.34</v>
      </c>
      <c r="Q69" s="83">
        <v>0.29035</v>
      </c>
      <c r="R69" s="83">
        <v>13.20609</v>
      </c>
      <c r="S69" s="84">
        <v>1.3687685843962727E-5</v>
      </c>
      <c r="T69" s="84">
        <v>5.3118394108430736E-3</v>
      </c>
      <c r="U69" s="84">
        <f>R69/'סכום נכסי הקרן'!$C$42</f>
        <v>1.5404629107675024E-4</v>
      </c>
    </row>
    <row r="70" spans="2:21" s="127" customFormat="1">
      <c r="B70" s="82" t="s">
        <v>422</v>
      </c>
      <c r="C70" s="78" t="s">
        <v>423</v>
      </c>
      <c r="D70" s="89" t="s">
        <v>123</v>
      </c>
      <c r="E70" s="89" t="s">
        <v>280</v>
      </c>
      <c r="F70" s="78" t="s">
        <v>417</v>
      </c>
      <c r="G70" s="89" t="s">
        <v>319</v>
      </c>
      <c r="H70" s="78" t="s">
        <v>368</v>
      </c>
      <c r="I70" s="78" t="s">
        <v>165</v>
      </c>
      <c r="J70" s="78"/>
      <c r="K70" s="83">
        <v>3.1</v>
      </c>
      <c r="L70" s="89" t="s">
        <v>167</v>
      </c>
      <c r="M70" s="90">
        <v>4.9000000000000002E-2</v>
      </c>
      <c r="N70" s="90">
        <v>1.26E-2</v>
      </c>
      <c r="O70" s="83">
        <v>59021.47</v>
      </c>
      <c r="P70" s="85">
        <v>115.53</v>
      </c>
      <c r="Q70" s="78"/>
      <c r="R70" s="83">
        <v>68.1875</v>
      </c>
      <c r="S70" s="84">
        <v>6.3394512885075688E-5</v>
      </c>
      <c r="T70" s="84">
        <v>2.7426819734445402E-2</v>
      </c>
      <c r="U70" s="84">
        <f>R70/'סכום נכסי הקרן'!$C$42</f>
        <v>7.9539299465594335E-4</v>
      </c>
    </row>
    <row r="71" spans="2:21" s="127" customFormat="1">
      <c r="B71" s="82" t="s">
        <v>424</v>
      </c>
      <c r="C71" s="78" t="s">
        <v>425</v>
      </c>
      <c r="D71" s="89" t="s">
        <v>123</v>
      </c>
      <c r="E71" s="89" t="s">
        <v>280</v>
      </c>
      <c r="F71" s="78" t="s">
        <v>417</v>
      </c>
      <c r="G71" s="89" t="s">
        <v>319</v>
      </c>
      <c r="H71" s="78" t="s">
        <v>368</v>
      </c>
      <c r="I71" s="78" t="s">
        <v>165</v>
      </c>
      <c r="J71" s="78"/>
      <c r="K71" s="83">
        <v>7.91</v>
      </c>
      <c r="L71" s="89" t="s">
        <v>167</v>
      </c>
      <c r="M71" s="90">
        <v>2.35E-2</v>
      </c>
      <c r="N71" s="90">
        <v>2.23E-2</v>
      </c>
      <c r="O71" s="83">
        <v>7920</v>
      </c>
      <c r="P71" s="85">
        <v>102.3</v>
      </c>
      <c r="Q71" s="78"/>
      <c r="R71" s="83">
        <v>8.1021599999999996</v>
      </c>
      <c r="S71" s="84">
        <v>3.1254273045142888E-5</v>
      </c>
      <c r="T71" s="84">
        <v>3.2589034908103998E-3</v>
      </c>
      <c r="U71" s="84">
        <f>R71/'סכום נכסי הקרן'!$C$42</f>
        <v>9.4510009981031682E-5</v>
      </c>
    </row>
    <row r="72" spans="2:21" s="127" customFormat="1">
      <c r="B72" s="82" t="s">
        <v>426</v>
      </c>
      <c r="C72" s="78" t="s">
        <v>427</v>
      </c>
      <c r="D72" s="89" t="s">
        <v>123</v>
      </c>
      <c r="E72" s="89" t="s">
        <v>280</v>
      </c>
      <c r="F72" s="78" t="s">
        <v>417</v>
      </c>
      <c r="G72" s="89" t="s">
        <v>319</v>
      </c>
      <c r="H72" s="78" t="s">
        <v>368</v>
      </c>
      <c r="I72" s="78" t="s">
        <v>165</v>
      </c>
      <c r="J72" s="78"/>
      <c r="K72" s="83">
        <v>6.95</v>
      </c>
      <c r="L72" s="89" t="s">
        <v>167</v>
      </c>
      <c r="M72" s="90">
        <v>1.7600000000000001E-2</v>
      </c>
      <c r="N72" s="90">
        <v>1.8699999999999998E-2</v>
      </c>
      <c r="O72" s="83">
        <v>23234.97</v>
      </c>
      <c r="P72" s="85">
        <v>100.38</v>
      </c>
      <c r="Q72" s="83">
        <v>0.4536</v>
      </c>
      <c r="R72" s="83">
        <v>23.775119999999998</v>
      </c>
      <c r="S72" s="84">
        <v>2.7717092125900091E-5</v>
      </c>
      <c r="T72" s="84">
        <v>9.5629833973207325E-3</v>
      </c>
      <c r="U72" s="84">
        <f>R72/'סכום נכסי הקרן'!$C$42</f>
        <v>2.7733182614268613E-4</v>
      </c>
    </row>
    <row r="73" spans="2:21" s="127" customFormat="1">
      <c r="B73" s="82" t="s">
        <v>428</v>
      </c>
      <c r="C73" s="78" t="s">
        <v>429</v>
      </c>
      <c r="D73" s="89" t="s">
        <v>123</v>
      </c>
      <c r="E73" s="89" t="s">
        <v>280</v>
      </c>
      <c r="F73" s="78" t="s">
        <v>417</v>
      </c>
      <c r="G73" s="89" t="s">
        <v>319</v>
      </c>
      <c r="H73" s="78" t="s">
        <v>368</v>
      </c>
      <c r="I73" s="78" t="s">
        <v>165</v>
      </c>
      <c r="J73" s="78"/>
      <c r="K73" s="83">
        <v>6.83</v>
      </c>
      <c r="L73" s="89" t="s">
        <v>167</v>
      </c>
      <c r="M73" s="90">
        <v>2.3E-2</v>
      </c>
      <c r="N73" s="90">
        <v>2.2999999999999993E-2</v>
      </c>
      <c r="O73" s="83">
        <v>4.58</v>
      </c>
      <c r="P73" s="85">
        <v>101.15</v>
      </c>
      <c r="Q73" s="83">
        <v>1E-4</v>
      </c>
      <c r="R73" s="83">
        <v>4.7300000000000007E-3</v>
      </c>
      <c r="S73" s="84">
        <v>3.2144316902475316E-9</v>
      </c>
      <c r="T73" s="84">
        <v>1.90253136343064E-6</v>
      </c>
      <c r="U73" s="84">
        <f>R73/'סכום נכסי הקרן'!$C$42</f>
        <v>5.5174465477141886E-8</v>
      </c>
    </row>
    <row r="74" spans="2:21" s="127" customFormat="1">
      <c r="B74" s="82" t="s">
        <v>430</v>
      </c>
      <c r="C74" s="78" t="s">
        <v>431</v>
      </c>
      <c r="D74" s="89" t="s">
        <v>123</v>
      </c>
      <c r="E74" s="89" t="s">
        <v>280</v>
      </c>
      <c r="F74" s="78" t="s">
        <v>417</v>
      </c>
      <c r="G74" s="89" t="s">
        <v>319</v>
      </c>
      <c r="H74" s="78" t="s">
        <v>368</v>
      </c>
      <c r="I74" s="78" t="s">
        <v>165</v>
      </c>
      <c r="J74" s="78"/>
      <c r="K74" s="83">
        <v>0.66000000000000014</v>
      </c>
      <c r="L74" s="89" t="s">
        <v>167</v>
      </c>
      <c r="M74" s="90">
        <v>5.5E-2</v>
      </c>
      <c r="N74" s="90">
        <v>1.0800000000000002E-2</v>
      </c>
      <c r="O74" s="83">
        <v>708</v>
      </c>
      <c r="P74" s="85">
        <v>123.95</v>
      </c>
      <c r="Q74" s="78"/>
      <c r="R74" s="83">
        <v>0.8775599999999999</v>
      </c>
      <c r="S74" s="84">
        <v>2.3663370506215647E-5</v>
      </c>
      <c r="T74" s="84">
        <v>3.5297789075944866E-4</v>
      </c>
      <c r="U74" s="84">
        <f>R74/'סכום נכסי הקרן'!$C$42</f>
        <v>1.0236554740828884E-5</v>
      </c>
    </row>
    <row r="75" spans="2:21" s="127" customFormat="1">
      <c r="B75" s="82" t="s">
        <v>432</v>
      </c>
      <c r="C75" s="78" t="s">
        <v>433</v>
      </c>
      <c r="D75" s="89" t="s">
        <v>123</v>
      </c>
      <c r="E75" s="89" t="s">
        <v>280</v>
      </c>
      <c r="F75" s="78" t="s">
        <v>417</v>
      </c>
      <c r="G75" s="89" t="s">
        <v>319</v>
      </c>
      <c r="H75" s="78" t="s">
        <v>368</v>
      </c>
      <c r="I75" s="78" t="s">
        <v>165</v>
      </c>
      <c r="J75" s="78"/>
      <c r="K75" s="83">
        <v>2.9899999999999998</v>
      </c>
      <c r="L75" s="89" t="s">
        <v>167</v>
      </c>
      <c r="M75" s="90">
        <v>5.8499999999999996E-2</v>
      </c>
      <c r="N75" s="90">
        <v>1.2E-2</v>
      </c>
      <c r="O75" s="83">
        <v>6575.44</v>
      </c>
      <c r="P75" s="85">
        <v>123.77</v>
      </c>
      <c r="Q75" s="78"/>
      <c r="R75" s="83">
        <v>8.1384299999999996</v>
      </c>
      <c r="S75" s="84">
        <v>4.6535943777289795E-6</v>
      </c>
      <c r="T75" s="84">
        <v>3.2734922461067273E-3</v>
      </c>
      <c r="U75" s="84">
        <f>R75/'סכום נכסי הקרן'!$C$42</f>
        <v>9.4933091981635464E-5</v>
      </c>
    </row>
    <row r="76" spans="2:21" s="127" customFormat="1">
      <c r="B76" s="82" t="s">
        <v>434</v>
      </c>
      <c r="C76" s="78" t="s">
        <v>435</v>
      </c>
      <c r="D76" s="89" t="s">
        <v>123</v>
      </c>
      <c r="E76" s="89" t="s">
        <v>280</v>
      </c>
      <c r="F76" s="78" t="s">
        <v>417</v>
      </c>
      <c r="G76" s="89" t="s">
        <v>319</v>
      </c>
      <c r="H76" s="78" t="s">
        <v>368</v>
      </c>
      <c r="I76" s="78" t="s">
        <v>165</v>
      </c>
      <c r="J76" s="78"/>
      <c r="K76" s="83">
        <v>7.379999999999999</v>
      </c>
      <c r="L76" s="89" t="s">
        <v>167</v>
      </c>
      <c r="M76" s="90">
        <v>2.1499999999999998E-2</v>
      </c>
      <c r="N76" s="90">
        <v>2.0899999999999998E-2</v>
      </c>
      <c r="O76" s="83">
        <v>9800</v>
      </c>
      <c r="P76" s="85">
        <v>102.2</v>
      </c>
      <c r="Q76" s="78"/>
      <c r="R76" s="83">
        <v>10.015600000000001</v>
      </c>
      <c r="S76" s="84">
        <v>1.8362066907699397E-5</v>
      </c>
      <c r="T76" s="84">
        <v>4.0285397724261979E-3</v>
      </c>
      <c r="U76" s="84">
        <f>R76/'סכום נכסי הקרן'!$C$42</f>
        <v>1.1682988930927321E-4</v>
      </c>
    </row>
    <row r="77" spans="2:21" s="127" customFormat="1">
      <c r="B77" s="82" t="s">
        <v>436</v>
      </c>
      <c r="C77" s="78" t="s">
        <v>437</v>
      </c>
      <c r="D77" s="89" t="s">
        <v>123</v>
      </c>
      <c r="E77" s="89" t="s">
        <v>280</v>
      </c>
      <c r="F77" s="78" t="s">
        <v>438</v>
      </c>
      <c r="G77" s="89" t="s">
        <v>363</v>
      </c>
      <c r="H77" s="78" t="s">
        <v>368</v>
      </c>
      <c r="I77" s="78" t="s">
        <v>163</v>
      </c>
      <c r="J77" s="78"/>
      <c r="K77" s="83">
        <v>2.9199999999999995</v>
      </c>
      <c r="L77" s="89" t="s">
        <v>167</v>
      </c>
      <c r="M77" s="90">
        <v>4.0500000000000001E-2</v>
      </c>
      <c r="N77" s="90">
        <v>8.6E-3</v>
      </c>
      <c r="O77" s="83">
        <v>12727.27</v>
      </c>
      <c r="P77" s="85">
        <v>131.15</v>
      </c>
      <c r="Q77" s="83">
        <v>3.7932399999999999</v>
      </c>
      <c r="R77" s="83">
        <v>20.771740000000001</v>
      </c>
      <c r="S77" s="84">
        <v>8.3999914200102955E-5</v>
      </c>
      <c r="T77" s="84">
        <v>8.3549443600479407E-3</v>
      </c>
      <c r="U77" s="84">
        <f>R77/'סכום נכסי הקרן'!$C$42</f>
        <v>2.4229802357931654E-4</v>
      </c>
    </row>
    <row r="78" spans="2:21" s="127" customFormat="1">
      <c r="B78" s="82" t="s">
        <v>439</v>
      </c>
      <c r="C78" s="78" t="s">
        <v>440</v>
      </c>
      <c r="D78" s="89" t="s">
        <v>123</v>
      </c>
      <c r="E78" s="89" t="s">
        <v>280</v>
      </c>
      <c r="F78" s="78" t="s">
        <v>438</v>
      </c>
      <c r="G78" s="89" t="s">
        <v>363</v>
      </c>
      <c r="H78" s="78" t="s">
        <v>368</v>
      </c>
      <c r="I78" s="78" t="s">
        <v>163</v>
      </c>
      <c r="J78" s="78"/>
      <c r="K78" s="83">
        <v>1.01</v>
      </c>
      <c r="L78" s="89" t="s">
        <v>167</v>
      </c>
      <c r="M78" s="90">
        <v>4.2800000000000005E-2</v>
      </c>
      <c r="N78" s="90">
        <v>9.7999999999999997E-3</v>
      </c>
      <c r="O78" s="83">
        <v>6666.66</v>
      </c>
      <c r="P78" s="85">
        <v>128.88</v>
      </c>
      <c r="Q78" s="78"/>
      <c r="R78" s="83">
        <v>8.5919899999999991</v>
      </c>
      <c r="S78" s="84">
        <v>3.1067865138102561E-5</v>
      </c>
      <c r="T78" s="84">
        <v>3.4559260992140426E-3</v>
      </c>
      <c r="U78" s="84">
        <f>R78/'סכום נכסי הקרן'!$C$42</f>
        <v>1.0022377497567615E-4</v>
      </c>
    </row>
    <row r="79" spans="2:21" s="127" customFormat="1">
      <c r="B79" s="82" t="s">
        <v>441</v>
      </c>
      <c r="C79" s="78" t="s">
        <v>442</v>
      </c>
      <c r="D79" s="89" t="s">
        <v>123</v>
      </c>
      <c r="E79" s="89" t="s">
        <v>280</v>
      </c>
      <c r="F79" s="78" t="s">
        <v>443</v>
      </c>
      <c r="G79" s="89" t="s">
        <v>444</v>
      </c>
      <c r="H79" s="78" t="s">
        <v>368</v>
      </c>
      <c r="I79" s="78" t="s">
        <v>165</v>
      </c>
      <c r="J79" s="78"/>
      <c r="K79" s="83">
        <v>5.59</v>
      </c>
      <c r="L79" s="89" t="s">
        <v>167</v>
      </c>
      <c r="M79" s="90">
        <v>1.9400000000000001E-2</v>
      </c>
      <c r="N79" s="90">
        <v>1.3299999999999999E-2</v>
      </c>
      <c r="O79" s="83">
        <v>17369</v>
      </c>
      <c r="P79" s="85">
        <v>103.89</v>
      </c>
      <c r="Q79" s="78"/>
      <c r="R79" s="83">
        <v>18.04466</v>
      </c>
      <c r="S79" s="84">
        <v>2.4036678457357005E-5</v>
      </c>
      <c r="T79" s="84">
        <v>7.258040505801761E-3</v>
      </c>
      <c r="U79" s="84">
        <f>R79/'סכום נכסי הקרן'!$C$42</f>
        <v>2.1048720300565813E-4</v>
      </c>
    </row>
    <row r="80" spans="2:21" s="127" customFormat="1">
      <c r="B80" s="82" t="s">
        <v>445</v>
      </c>
      <c r="C80" s="78" t="s">
        <v>446</v>
      </c>
      <c r="D80" s="89" t="s">
        <v>123</v>
      </c>
      <c r="E80" s="89" t="s">
        <v>280</v>
      </c>
      <c r="F80" s="78" t="s">
        <v>362</v>
      </c>
      <c r="G80" s="89" t="s">
        <v>363</v>
      </c>
      <c r="H80" s="78" t="s">
        <v>368</v>
      </c>
      <c r="I80" s="78" t="s">
        <v>163</v>
      </c>
      <c r="J80" s="78"/>
      <c r="K80" s="83">
        <v>2.1699999999999995</v>
      </c>
      <c r="L80" s="89" t="s">
        <v>167</v>
      </c>
      <c r="M80" s="90">
        <v>3.6000000000000004E-2</v>
      </c>
      <c r="N80" s="90">
        <v>7.5999999999999991E-3</v>
      </c>
      <c r="O80" s="83">
        <v>3988</v>
      </c>
      <c r="P80" s="85">
        <v>113.73</v>
      </c>
      <c r="Q80" s="78"/>
      <c r="R80" s="83">
        <v>4.5355600000000003</v>
      </c>
      <c r="S80" s="84">
        <v>9.6395560196465172E-6</v>
      </c>
      <c r="T80" s="84">
        <v>1.8243224420129965E-3</v>
      </c>
      <c r="U80" s="84">
        <f>R80/'סכום נכסי הקרן'!$C$42</f>
        <v>5.2906363348732691E-5</v>
      </c>
    </row>
    <row r="81" spans="2:21" s="127" customFormat="1">
      <c r="B81" s="82" t="s">
        <v>447</v>
      </c>
      <c r="C81" s="78" t="s">
        <v>448</v>
      </c>
      <c r="D81" s="89" t="s">
        <v>123</v>
      </c>
      <c r="E81" s="89" t="s">
        <v>280</v>
      </c>
      <c r="F81" s="78" t="s">
        <v>362</v>
      </c>
      <c r="G81" s="89" t="s">
        <v>363</v>
      </c>
      <c r="H81" s="78" t="s">
        <v>368</v>
      </c>
      <c r="I81" s="78" t="s">
        <v>163</v>
      </c>
      <c r="J81" s="78"/>
      <c r="K81" s="83">
        <v>8.4599999999999991</v>
      </c>
      <c r="L81" s="89" t="s">
        <v>167</v>
      </c>
      <c r="M81" s="90">
        <v>2.2499999999999999E-2</v>
      </c>
      <c r="N81" s="90">
        <v>1.9499999999999997E-2</v>
      </c>
      <c r="O81" s="83">
        <v>2488</v>
      </c>
      <c r="P81" s="85">
        <v>103.82</v>
      </c>
      <c r="Q81" s="78"/>
      <c r="R81" s="83">
        <v>2.5830300000000004</v>
      </c>
      <c r="S81" s="84">
        <v>6.081402778211131E-6</v>
      </c>
      <c r="T81" s="84">
        <v>1.0389631263598828E-3</v>
      </c>
      <c r="U81" s="84">
        <f>R81/'סכום נכסי הקרן'!$C$42</f>
        <v>3.0130507306854505E-5</v>
      </c>
    </row>
    <row r="82" spans="2:21" s="127" customFormat="1">
      <c r="B82" s="82" t="s">
        <v>449</v>
      </c>
      <c r="C82" s="78" t="s">
        <v>450</v>
      </c>
      <c r="D82" s="89" t="s">
        <v>123</v>
      </c>
      <c r="E82" s="89" t="s">
        <v>280</v>
      </c>
      <c r="F82" s="78" t="s">
        <v>451</v>
      </c>
      <c r="G82" s="89" t="s">
        <v>319</v>
      </c>
      <c r="H82" s="78" t="s">
        <v>368</v>
      </c>
      <c r="I82" s="78" t="s">
        <v>165</v>
      </c>
      <c r="J82" s="78"/>
      <c r="K82" s="83">
        <v>8.59</v>
      </c>
      <c r="L82" s="89" t="s">
        <v>167</v>
      </c>
      <c r="M82" s="90">
        <v>3.5000000000000003E-2</v>
      </c>
      <c r="N82" s="90">
        <v>2.1399999999999995E-2</v>
      </c>
      <c r="O82" s="83">
        <v>1842.05</v>
      </c>
      <c r="P82" s="85">
        <v>114.46</v>
      </c>
      <c r="Q82" s="78"/>
      <c r="R82" s="83">
        <v>2.1084200000000002</v>
      </c>
      <c r="S82" s="84">
        <v>1.0347017294833962E-5</v>
      </c>
      <c r="T82" s="84">
        <v>8.4806240534554544E-4</v>
      </c>
      <c r="U82" s="84">
        <f>R82/'סכום נכסי הקרן'!$C$42</f>
        <v>2.4594280444252746E-5</v>
      </c>
    </row>
    <row r="83" spans="2:21" s="127" customFormat="1">
      <c r="B83" s="82" t="s">
        <v>452</v>
      </c>
      <c r="C83" s="78" t="s">
        <v>453</v>
      </c>
      <c r="D83" s="89" t="s">
        <v>123</v>
      </c>
      <c r="E83" s="89" t="s">
        <v>280</v>
      </c>
      <c r="F83" s="78" t="s">
        <v>451</v>
      </c>
      <c r="G83" s="89" t="s">
        <v>319</v>
      </c>
      <c r="H83" s="78" t="s">
        <v>368</v>
      </c>
      <c r="I83" s="78" t="s">
        <v>165</v>
      </c>
      <c r="J83" s="78"/>
      <c r="K83" s="83">
        <v>0.08</v>
      </c>
      <c r="L83" s="89" t="s">
        <v>167</v>
      </c>
      <c r="M83" s="90">
        <v>4.7E-2</v>
      </c>
      <c r="N83" s="90">
        <v>1.2E-2</v>
      </c>
      <c r="O83" s="83">
        <v>2752.66</v>
      </c>
      <c r="P83" s="85">
        <v>122.58</v>
      </c>
      <c r="Q83" s="78"/>
      <c r="R83" s="83">
        <v>3.3742199999999998</v>
      </c>
      <c r="S83" s="84">
        <v>7.4585890150704318E-5</v>
      </c>
      <c r="T83" s="84">
        <v>1.3572007139777871E-3</v>
      </c>
      <c r="U83" s="84">
        <f>R83/'סכום נכסי הקרן'!$C$42</f>
        <v>3.9359573975112401E-5</v>
      </c>
    </row>
    <row r="84" spans="2:21" s="127" customFormat="1">
      <c r="B84" s="82" t="s">
        <v>454</v>
      </c>
      <c r="C84" s="78" t="s">
        <v>455</v>
      </c>
      <c r="D84" s="89" t="s">
        <v>123</v>
      </c>
      <c r="E84" s="89" t="s">
        <v>280</v>
      </c>
      <c r="F84" s="78" t="s">
        <v>451</v>
      </c>
      <c r="G84" s="89" t="s">
        <v>319</v>
      </c>
      <c r="H84" s="78" t="s">
        <v>368</v>
      </c>
      <c r="I84" s="78" t="s">
        <v>165</v>
      </c>
      <c r="J84" s="78"/>
      <c r="K84" s="83">
        <v>4.87</v>
      </c>
      <c r="L84" s="89" t="s">
        <v>167</v>
      </c>
      <c r="M84" s="90">
        <v>0.04</v>
      </c>
      <c r="N84" s="90">
        <v>1.2699999999999998E-2</v>
      </c>
      <c r="O84" s="83">
        <v>10021.06</v>
      </c>
      <c r="P84" s="85">
        <v>114.35</v>
      </c>
      <c r="Q84" s="78"/>
      <c r="R84" s="83">
        <v>11.45908</v>
      </c>
      <c r="S84" s="84">
        <v>1.3792149290824343E-5</v>
      </c>
      <c r="T84" s="84">
        <v>4.6091456862707774E-3</v>
      </c>
      <c r="U84" s="84">
        <f>R84/'סכום נכסי הקרן'!$C$42</f>
        <v>1.3366778305704165E-4</v>
      </c>
    </row>
    <row r="85" spans="2:21" s="127" customFormat="1">
      <c r="B85" s="82" t="s">
        <v>456</v>
      </c>
      <c r="C85" s="78" t="s">
        <v>457</v>
      </c>
      <c r="D85" s="89" t="s">
        <v>123</v>
      </c>
      <c r="E85" s="89" t="s">
        <v>280</v>
      </c>
      <c r="F85" s="78" t="s">
        <v>451</v>
      </c>
      <c r="G85" s="89" t="s">
        <v>319</v>
      </c>
      <c r="H85" s="78" t="s">
        <v>368</v>
      </c>
      <c r="I85" s="78" t="s">
        <v>165</v>
      </c>
      <c r="J85" s="78"/>
      <c r="K85" s="83">
        <v>7.2399999999999993</v>
      </c>
      <c r="L85" s="89" t="s">
        <v>167</v>
      </c>
      <c r="M85" s="90">
        <v>0.04</v>
      </c>
      <c r="N85" s="90">
        <v>1.7200000000000003E-2</v>
      </c>
      <c r="O85" s="83">
        <v>8824.35</v>
      </c>
      <c r="P85" s="85">
        <v>118.75</v>
      </c>
      <c r="Q85" s="78"/>
      <c r="R85" s="83">
        <v>10.478909999999999</v>
      </c>
      <c r="S85" s="84">
        <v>4.4839200980463943E-5</v>
      </c>
      <c r="T85" s="84">
        <v>4.2148953339465039E-3</v>
      </c>
      <c r="U85" s="84">
        <f>R85/'סכום נכסי הקרן'!$C$42</f>
        <v>1.2223430402390629E-4</v>
      </c>
    </row>
    <row r="86" spans="2:21" s="127" customFormat="1">
      <c r="B86" s="82" t="s">
        <v>458</v>
      </c>
      <c r="C86" s="78" t="s">
        <v>459</v>
      </c>
      <c r="D86" s="89" t="s">
        <v>123</v>
      </c>
      <c r="E86" s="89" t="s">
        <v>280</v>
      </c>
      <c r="F86" s="78" t="s">
        <v>460</v>
      </c>
      <c r="G86" s="89" t="s">
        <v>282</v>
      </c>
      <c r="H86" s="78" t="s">
        <v>461</v>
      </c>
      <c r="I86" s="78" t="s">
        <v>163</v>
      </c>
      <c r="J86" s="78"/>
      <c r="K86" s="83">
        <v>2.91</v>
      </c>
      <c r="L86" s="89" t="s">
        <v>167</v>
      </c>
      <c r="M86" s="90">
        <v>4.1500000000000002E-2</v>
      </c>
      <c r="N86" s="90">
        <v>8.3000000000000001E-3</v>
      </c>
      <c r="O86" s="83">
        <v>7200</v>
      </c>
      <c r="P86" s="85">
        <v>113.25</v>
      </c>
      <c r="Q86" s="83">
        <v>0.30822000000000005</v>
      </c>
      <c r="R86" s="83">
        <v>8.4622199999999985</v>
      </c>
      <c r="S86" s="84">
        <v>2.3928612971302282E-5</v>
      </c>
      <c r="T86" s="84">
        <v>3.4037291658033882E-3</v>
      </c>
      <c r="U86" s="84">
        <f>R86/'סכום נכסי הקרן'!$C$42</f>
        <v>9.8710034936570721E-5</v>
      </c>
    </row>
    <row r="87" spans="2:21" s="127" customFormat="1">
      <c r="B87" s="82" t="s">
        <v>462</v>
      </c>
      <c r="C87" s="78" t="s">
        <v>463</v>
      </c>
      <c r="D87" s="89" t="s">
        <v>123</v>
      </c>
      <c r="E87" s="89" t="s">
        <v>280</v>
      </c>
      <c r="F87" s="78" t="s">
        <v>464</v>
      </c>
      <c r="G87" s="89" t="s">
        <v>319</v>
      </c>
      <c r="H87" s="78" t="s">
        <v>461</v>
      </c>
      <c r="I87" s="78" t="s">
        <v>163</v>
      </c>
      <c r="J87" s="78"/>
      <c r="K87" s="83">
        <v>3.7</v>
      </c>
      <c r="L87" s="89" t="s">
        <v>167</v>
      </c>
      <c r="M87" s="90">
        <v>2.8500000000000001E-2</v>
      </c>
      <c r="N87" s="90">
        <v>1.37E-2</v>
      </c>
      <c r="O87" s="83">
        <v>8853.11</v>
      </c>
      <c r="P87" s="85">
        <v>107.33</v>
      </c>
      <c r="Q87" s="78"/>
      <c r="R87" s="83">
        <v>9.5020499999999988</v>
      </c>
      <c r="S87" s="84">
        <v>1.7030507469517971E-5</v>
      </c>
      <c r="T87" s="84">
        <v>3.8219763513501286E-3</v>
      </c>
      <c r="U87" s="84">
        <f>R87/'סכום נכסי הקרן'!$C$42</f>
        <v>1.1083943545181309E-4</v>
      </c>
    </row>
    <row r="88" spans="2:21" s="127" customFormat="1">
      <c r="B88" s="82" t="s">
        <v>465</v>
      </c>
      <c r="C88" s="78" t="s">
        <v>466</v>
      </c>
      <c r="D88" s="89" t="s">
        <v>123</v>
      </c>
      <c r="E88" s="89" t="s">
        <v>280</v>
      </c>
      <c r="F88" s="78" t="s">
        <v>464</v>
      </c>
      <c r="G88" s="89" t="s">
        <v>319</v>
      </c>
      <c r="H88" s="78" t="s">
        <v>461</v>
      </c>
      <c r="I88" s="78" t="s">
        <v>163</v>
      </c>
      <c r="J88" s="78"/>
      <c r="K88" s="83">
        <v>1.2200000000000002</v>
      </c>
      <c r="L88" s="89" t="s">
        <v>167</v>
      </c>
      <c r="M88" s="90">
        <v>4.8499999999999995E-2</v>
      </c>
      <c r="N88" s="90">
        <v>1.0700000000000003E-2</v>
      </c>
      <c r="O88" s="83">
        <v>284</v>
      </c>
      <c r="P88" s="85">
        <v>127.85</v>
      </c>
      <c r="Q88" s="78"/>
      <c r="R88" s="83">
        <v>0.36308999999999997</v>
      </c>
      <c r="S88" s="84">
        <v>1.1338896680476512E-6</v>
      </c>
      <c r="T88" s="84">
        <v>1.4604442129979511E-4</v>
      </c>
      <c r="U88" s="84">
        <f>R88/'סכום נכסי הקרן'!$C$42</f>
        <v>4.2353692748616157E-6</v>
      </c>
    </row>
    <row r="89" spans="2:21" s="127" customFormat="1">
      <c r="B89" s="82" t="s">
        <v>467</v>
      </c>
      <c r="C89" s="78" t="s">
        <v>468</v>
      </c>
      <c r="D89" s="89" t="s">
        <v>123</v>
      </c>
      <c r="E89" s="89" t="s">
        <v>280</v>
      </c>
      <c r="F89" s="78" t="s">
        <v>464</v>
      </c>
      <c r="G89" s="89" t="s">
        <v>319</v>
      </c>
      <c r="H89" s="78" t="s">
        <v>461</v>
      </c>
      <c r="I89" s="78" t="s">
        <v>163</v>
      </c>
      <c r="J89" s="78"/>
      <c r="K89" s="83">
        <v>2.2900000000000005</v>
      </c>
      <c r="L89" s="89" t="s">
        <v>167</v>
      </c>
      <c r="M89" s="90">
        <v>3.7699999999999997E-2</v>
      </c>
      <c r="N89" s="90">
        <v>8.2000000000000007E-3</v>
      </c>
      <c r="O89" s="83">
        <v>964.29</v>
      </c>
      <c r="P89" s="85">
        <v>115.87</v>
      </c>
      <c r="Q89" s="83">
        <v>1.9730000000000001E-2</v>
      </c>
      <c r="R89" s="83">
        <v>1.1370400000000001</v>
      </c>
      <c r="S89" s="84">
        <v>2.5108435168236252E-6</v>
      </c>
      <c r="T89" s="84">
        <v>4.5734762399052319E-4</v>
      </c>
      <c r="U89" s="84">
        <f>R89/'סכום נכסי הקרן'!$C$42</f>
        <v>1.3263334931528416E-5</v>
      </c>
    </row>
    <row r="90" spans="2:21" s="127" customFormat="1">
      <c r="B90" s="82" t="s">
        <v>469</v>
      </c>
      <c r="C90" s="78" t="s">
        <v>470</v>
      </c>
      <c r="D90" s="89" t="s">
        <v>123</v>
      </c>
      <c r="E90" s="89" t="s">
        <v>280</v>
      </c>
      <c r="F90" s="78" t="s">
        <v>464</v>
      </c>
      <c r="G90" s="89" t="s">
        <v>319</v>
      </c>
      <c r="H90" s="78" t="s">
        <v>461</v>
      </c>
      <c r="I90" s="78" t="s">
        <v>163</v>
      </c>
      <c r="J90" s="78"/>
      <c r="K90" s="83">
        <v>5.79</v>
      </c>
      <c r="L90" s="89" t="s">
        <v>167</v>
      </c>
      <c r="M90" s="90">
        <v>2.5000000000000001E-2</v>
      </c>
      <c r="N90" s="90">
        <v>1.7299999999999999E-2</v>
      </c>
      <c r="O90" s="83">
        <v>6719.55</v>
      </c>
      <c r="P90" s="85">
        <v>104.57</v>
      </c>
      <c r="Q90" s="78"/>
      <c r="R90" s="83">
        <v>7.0266299999999999</v>
      </c>
      <c r="S90" s="84">
        <v>1.3898363384796566E-5</v>
      </c>
      <c r="T90" s="84">
        <v>2.8262968190745533E-3</v>
      </c>
      <c r="U90" s="84">
        <f>R90/'סכום נכסי הקרן'!$C$42</f>
        <v>8.1964176396543222E-5</v>
      </c>
    </row>
    <row r="91" spans="2:21" s="127" customFormat="1">
      <c r="B91" s="82" t="s">
        <v>471</v>
      </c>
      <c r="C91" s="78" t="s">
        <v>472</v>
      </c>
      <c r="D91" s="89" t="s">
        <v>123</v>
      </c>
      <c r="E91" s="89" t="s">
        <v>280</v>
      </c>
      <c r="F91" s="78" t="s">
        <v>464</v>
      </c>
      <c r="G91" s="89" t="s">
        <v>319</v>
      </c>
      <c r="H91" s="78" t="s">
        <v>461</v>
      </c>
      <c r="I91" s="78" t="s">
        <v>163</v>
      </c>
      <c r="J91" s="78"/>
      <c r="K91" s="83">
        <v>6.5200000000000005</v>
      </c>
      <c r="L91" s="89" t="s">
        <v>167</v>
      </c>
      <c r="M91" s="90">
        <v>1.34E-2</v>
      </c>
      <c r="N91" s="90">
        <v>1.6E-2</v>
      </c>
      <c r="O91" s="83">
        <v>4990.3500000000004</v>
      </c>
      <c r="P91" s="85">
        <v>99.13</v>
      </c>
      <c r="Q91" s="78"/>
      <c r="R91" s="83">
        <v>4.9469399999999997</v>
      </c>
      <c r="S91" s="84">
        <v>1.3808966759111999E-5</v>
      </c>
      <c r="T91" s="84">
        <v>1.9897903811859552E-3</v>
      </c>
      <c r="U91" s="84">
        <f>R91/'סכום נכסי הקרן'!$C$42</f>
        <v>5.7705025422302796E-5</v>
      </c>
    </row>
    <row r="92" spans="2:21" s="127" customFormat="1">
      <c r="B92" s="82" t="s">
        <v>473</v>
      </c>
      <c r="C92" s="78" t="s">
        <v>474</v>
      </c>
      <c r="D92" s="89" t="s">
        <v>123</v>
      </c>
      <c r="E92" s="89" t="s">
        <v>280</v>
      </c>
      <c r="F92" s="78" t="s">
        <v>355</v>
      </c>
      <c r="G92" s="89" t="s">
        <v>282</v>
      </c>
      <c r="H92" s="78" t="s">
        <v>461</v>
      </c>
      <c r="I92" s="78" t="s">
        <v>165</v>
      </c>
      <c r="J92" s="78"/>
      <c r="K92" s="83">
        <v>2.58</v>
      </c>
      <c r="L92" s="89" t="s">
        <v>167</v>
      </c>
      <c r="M92" s="90">
        <v>6.4000000000000001E-2</v>
      </c>
      <c r="N92" s="90">
        <v>8.8000000000000005E-3</v>
      </c>
      <c r="O92" s="83">
        <v>14619</v>
      </c>
      <c r="P92" s="85">
        <v>131.34</v>
      </c>
      <c r="Q92" s="78"/>
      <c r="R92" s="83">
        <v>19.200599999999998</v>
      </c>
      <c r="S92" s="84">
        <v>1.1676699437411365E-5</v>
      </c>
      <c r="T92" s="84">
        <v>7.7229902107159272E-3</v>
      </c>
      <c r="U92" s="84">
        <f>R92/'סכום נכסי הקרן'!$C$42</f>
        <v>2.2397100250325799E-4</v>
      </c>
    </row>
    <row r="93" spans="2:21" s="127" customFormat="1">
      <c r="B93" s="82" t="s">
        <v>475</v>
      </c>
      <c r="C93" s="78" t="s">
        <v>476</v>
      </c>
      <c r="D93" s="89" t="s">
        <v>123</v>
      </c>
      <c r="E93" s="89" t="s">
        <v>280</v>
      </c>
      <c r="F93" s="78" t="s">
        <v>477</v>
      </c>
      <c r="G93" s="89" t="s">
        <v>319</v>
      </c>
      <c r="H93" s="78" t="s">
        <v>461</v>
      </c>
      <c r="I93" s="78" t="s">
        <v>163</v>
      </c>
      <c r="J93" s="78"/>
      <c r="K93" s="83">
        <v>7.01</v>
      </c>
      <c r="L93" s="89" t="s">
        <v>167</v>
      </c>
      <c r="M93" s="90">
        <v>1.5800000000000002E-2</v>
      </c>
      <c r="N93" s="90">
        <v>1.78E-2</v>
      </c>
      <c r="O93" s="83">
        <v>11088.4</v>
      </c>
      <c r="P93" s="85">
        <v>99.36</v>
      </c>
      <c r="Q93" s="78"/>
      <c r="R93" s="83">
        <v>11.017440000000001</v>
      </c>
      <c r="S93" s="84">
        <v>2.5986285510731141E-5</v>
      </c>
      <c r="T93" s="84">
        <v>4.4315063730899088E-3</v>
      </c>
      <c r="U93" s="84">
        <f>R93/'סכום נכסי הקרן'!$C$42</f>
        <v>1.2851614438192009E-4</v>
      </c>
    </row>
    <row r="94" spans="2:21" s="127" customFormat="1">
      <c r="B94" s="82" t="s">
        <v>478</v>
      </c>
      <c r="C94" s="78" t="s">
        <v>479</v>
      </c>
      <c r="D94" s="89" t="s">
        <v>123</v>
      </c>
      <c r="E94" s="89" t="s">
        <v>280</v>
      </c>
      <c r="F94" s="78" t="s">
        <v>286</v>
      </c>
      <c r="G94" s="89" t="s">
        <v>282</v>
      </c>
      <c r="H94" s="78" t="s">
        <v>461</v>
      </c>
      <c r="I94" s="78" t="s">
        <v>165</v>
      </c>
      <c r="J94" s="78"/>
      <c r="K94" s="83">
        <v>4.1400000000000006</v>
      </c>
      <c r="L94" s="89" t="s">
        <v>167</v>
      </c>
      <c r="M94" s="90">
        <v>4.4999999999999998E-2</v>
      </c>
      <c r="N94" s="90">
        <v>1.2699999999999999E-2</v>
      </c>
      <c r="O94" s="83">
        <v>3505</v>
      </c>
      <c r="P94" s="85">
        <v>136.91999999999999</v>
      </c>
      <c r="Q94" s="83">
        <v>4.7310000000000005E-2</v>
      </c>
      <c r="R94" s="83">
        <v>4.8463599999999998</v>
      </c>
      <c r="S94" s="84">
        <v>2.0593609446816154E-6</v>
      </c>
      <c r="T94" s="84">
        <v>1.9493344394240413E-3</v>
      </c>
      <c r="U94" s="84">
        <f>R94/'סכום נכסי הקרן'!$C$42</f>
        <v>5.6531780657463279E-5</v>
      </c>
    </row>
    <row r="95" spans="2:21" s="127" customFormat="1">
      <c r="B95" s="82" t="s">
        <v>480</v>
      </c>
      <c r="C95" s="78" t="s">
        <v>481</v>
      </c>
      <c r="D95" s="89" t="s">
        <v>123</v>
      </c>
      <c r="E95" s="89" t="s">
        <v>280</v>
      </c>
      <c r="F95" s="78" t="s">
        <v>482</v>
      </c>
      <c r="G95" s="89" t="s">
        <v>319</v>
      </c>
      <c r="H95" s="78" t="s">
        <v>461</v>
      </c>
      <c r="I95" s="78" t="s">
        <v>163</v>
      </c>
      <c r="J95" s="78"/>
      <c r="K95" s="83">
        <v>6.89</v>
      </c>
      <c r="L95" s="89" t="s">
        <v>167</v>
      </c>
      <c r="M95" s="90">
        <v>1.9599999999999999E-2</v>
      </c>
      <c r="N95" s="90">
        <v>2.06E-2</v>
      </c>
      <c r="O95" s="83">
        <v>7000</v>
      </c>
      <c r="P95" s="85">
        <v>99.9</v>
      </c>
      <c r="Q95" s="78"/>
      <c r="R95" s="83">
        <v>6.9930000000000003</v>
      </c>
      <c r="S95" s="84">
        <v>1.3786149252790711E-5</v>
      </c>
      <c r="T95" s="84">
        <v>2.8127699417485126E-3</v>
      </c>
      <c r="U95" s="84">
        <f>R95/'סכום נכסי הקרן'!$C$42</f>
        <v>8.1571889446438304E-5</v>
      </c>
    </row>
    <row r="96" spans="2:21" s="127" customFormat="1">
      <c r="B96" s="82" t="s">
        <v>483</v>
      </c>
      <c r="C96" s="78" t="s">
        <v>484</v>
      </c>
      <c r="D96" s="89" t="s">
        <v>123</v>
      </c>
      <c r="E96" s="89" t="s">
        <v>280</v>
      </c>
      <c r="F96" s="78" t="s">
        <v>482</v>
      </c>
      <c r="G96" s="89" t="s">
        <v>319</v>
      </c>
      <c r="H96" s="78" t="s">
        <v>461</v>
      </c>
      <c r="I96" s="78" t="s">
        <v>163</v>
      </c>
      <c r="J96" s="78"/>
      <c r="K96" s="83">
        <v>4.87</v>
      </c>
      <c r="L96" s="89" t="s">
        <v>167</v>
      </c>
      <c r="M96" s="90">
        <v>2.75E-2</v>
      </c>
      <c r="N96" s="90">
        <v>1.4200000000000001E-2</v>
      </c>
      <c r="O96" s="83">
        <v>2934.78</v>
      </c>
      <c r="P96" s="85">
        <v>107.19</v>
      </c>
      <c r="Q96" s="78"/>
      <c r="R96" s="83">
        <v>3.1457899999999999</v>
      </c>
      <c r="S96" s="84">
        <v>5.8883691232765767E-6</v>
      </c>
      <c r="T96" s="84">
        <v>1.2653201136927001E-3</v>
      </c>
      <c r="U96" s="84">
        <f>R96/'סכום נכסי הקרן'!$C$42</f>
        <v>3.6694985571530263E-5</v>
      </c>
    </row>
    <row r="97" spans="2:21" s="127" customFormat="1">
      <c r="B97" s="82" t="s">
        <v>485</v>
      </c>
      <c r="C97" s="78" t="s">
        <v>486</v>
      </c>
      <c r="D97" s="89" t="s">
        <v>123</v>
      </c>
      <c r="E97" s="89" t="s">
        <v>280</v>
      </c>
      <c r="F97" s="78" t="s">
        <v>487</v>
      </c>
      <c r="G97" s="89" t="s">
        <v>339</v>
      </c>
      <c r="H97" s="78" t="s">
        <v>461</v>
      </c>
      <c r="I97" s="78" t="s">
        <v>165</v>
      </c>
      <c r="J97" s="78"/>
      <c r="K97" s="83">
        <v>1.4900000000000002</v>
      </c>
      <c r="L97" s="89" t="s">
        <v>167</v>
      </c>
      <c r="M97" s="90">
        <v>4.5999999999999999E-2</v>
      </c>
      <c r="N97" s="90">
        <v>1.1000000000000001E-2</v>
      </c>
      <c r="O97" s="83">
        <v>839.7</v>
      </c>
      <c r="P97" s="85">
        <v>108.07</v>
      </c>
      <c r="Q97" s="83">
        <v>1.984E-2</v>
      </c>
      <c r="R97" s="83">
        <v>0.92730999999999997</v>
      </c>
      <c r="S97" s="84">
        <v>1.3052565605580287E-6</v>
      </c>
      <c r="T97" s="84">
        <v>3.7298865932830158E-4</v>
      </c>
      <c r="U97" s="84">
        <f>R97/'סכום נכסי הקרן'!$C$42</f>
        <v>1.0816878135646603E-5</v>
      </c>
    </row>
    <row r="98" spans="2:21" s="127" customFormat="1">
      <c r="B98" s="82" t="s">
        <v>488</v>
      </c>
      <c r="C98" s="78" t="s">
        <v>489</v>
      </c>
      <c r="D98" s="89" t="s">
        <v>123</v>
      </c>
      <c r="E98" s="89" t="s">
        <v>280</v>
      </c>
      <c r="F98" s="78" t="s">
        <v>362</v>
      </c>
      <c r="G98" s="89" t="s">
        <v>363</v>
      </c>
      <c r="H98" s="78" t="s">
        <v>461</v>
      </c>
      <c r="I98" s="78" t="s">
        <v>165</v>
      </c>
      <c r="J98" s="78"/>
      <c r="K98" s="83">
        <v>1.2200000000000002</v>
      </c>
      <c r="L98" s="89" t="s">
        <v>167</v>
      </c>
      <c r="M98" s="90">
        <v>4.4999999999999998E-2</v>
      </c>
      <c r="N98" s="90">
        <v>1.0800000000000001E-2</v>
      </c>
      <c r="O98" s="83">
        <v>1843.32</v>
      </c>
      <c r="P98" s="85">
        <v>127.2</v>
      </c>
      <c r="Q98" s="78"/>
      <c r="R98" s="83">
        <v>2.3447</v>
      </c>
      <c r="S98" s="84">
        <v>1.7668012851185686E-5</v>
      </c>
      <c r="T98" s="84">
        <v>9.4310048368622008E-4</v>
      </c>
      <c r="U98" s="84">
        <f>R98/'סכום נכסי הקרן'!$C$42</f>
        <v>2.7350437463901601E-5</v>
      </c>
    </row>
    <row r="99" spans="2:21" s="127" customFormat="1">
      <c r="B99" s="82" t="s">
        <v>490</v>
      </c>
      <c r="C99" s="78" t="s">
        <v>491</v>
      </c>
      <c r="D99" s="89" t="s">
        <v>123</v>
      </c>
      <c r="E99" s="89" t="s">
        <v>280</v>
      </c>
      <c r="F99" s="78" t="s">
        <v>492</v>
      </c>
      <c r="G99" s="89" t="s">
        <v>339</v>
      </c>
      <c r="H99" s="78" t="s">
        <v>461</v>
      </c>
      <c r="I99" s="78" t="s">
        <v>165</v>
      </c>
      <c r="J99" s="78"/>
      <c r="K99" s="83">
        <v>1</v>
      </c>
      <c r="L99" s="89" t="s">
        <v>167</v>
      </c>
      <c r="M99" s="90">
        <v>3.3500000000000002E-2</v>
      </c>
      <c r="N99" s="90">
        <v>8.8000000000000005E-3</v>
      </c>
      <c r="O99" s="83">
        <v>22283.33</v>
      </c>
      <c r="P99" s="85">
        <v>111.38</v>
      </c>
      <c r="Q99" s="78"/>
      <c r="R99" s="83">
        <v>24.81917</v>
      </c>
      <c r="S99" s="84">
        <v>5.6712152067554649E-5</v>
      </c>
      <c r="T99" s="84">
        <v>9.982927978713918E-3</v>
      </c>
      <c r="U99" s="84">
        <f>R99/'סכום נכסי הקרן'!$C$42</f>
        <v>2.8951045207955926E-4</v>
      </c>
    </row>
    <row r="100" spans="2:21" s="127" customFormat="1">
      <c r="B100" s="82" t="s">
        <v>493</v>
      </c>
      <c r="C100" s="78" t="s">
        <v>494</v>
      </c>
      <c r="D100" s="89" t="s">
        <v>123</v>
      </c>
      <c r="E100" s="89" t="s">
        <v>280</v>
      </c>
      <c r="F100" s="78" t="s">
        <v>495</v>
      </c>
      <c r="G100" s="89" t="s">
        <v>319</v>
      </c>
      <c r="H100" s="78" t="s">
        <v>461</v>
      </c>
      <c r="I100" s="78" t="s">
        <v>163</v>
      </c>
      <c r="J100" s="78"/>
      <c r="K100" s="83">
        <v>1.9499999999999997</v>
      </c>
      <c r="L100" s="89" t="s">
        <v>167</v>
      </c>
      <c r="M100" s="90">
        <v>4.4999999999999998E-2</v>
      </c>
      <c r="N100" s="90">
        <v>1.1800000000000001E-2</v>
      </c>
      <c r="O100" s="83">
        <v>13765.5</v>
      </c>
      <c r="P100" s="85">
        <v>114.4</v>
      </c>
      <c r="Q100" s="78"/>
      <c r="R100" s="83">
        <v>15.747729999999999</v>
      </c>
      <c r="S100" s="84">
        <v>2.640863309352518E-5</v>
      </c>
      <c r="T100" s="84">
        <v>6.3341543822066776E-3</v>
      </c>
      <c r="U100" s="84">
        <f>R100/'סכום נכסי הקרן'!$C$42</f>
        <v>1.836939926487001E-4</v>
      </c>
    </row>
    <row r="101" spans="2:21" s="127" customFormat="1">
      <c r="B101" s="82" t="s">
        <v>496</v>
      </c>
      <c r="C101" s="78" t="s">
        <v>497</v>
      </c>
      <c r="D101" s="89" t="s">
        <v>123</v>
      </c>
      <c r="E101" s="89" t="s">
        <v>280</v>
      </c>
      <c r="F101" s="78" t="s">
        <v>495</v>
      </c>
      <c r="G101" s="89" t="s">
        <v>319</v>
      </c>
      <c r="H101" s="78" t="s">
        <v>461</v>
      </c>
      <c r="I101" s="78" t="s">
        <v>163</v>
      </c>
      <c r="J101" s="78"/>
      <c r="K101" s="83">
        <v>0.83</v>
      </c>
      <c r="L101" s="89" t="s">
        <v>167</v>
      </c>
      <c r="M101" s="90">
        <v>4.2000000000000003E-2</v>
      </c>
      <c r="N101" s="90">
        <v>1.37E-2</v>
      </c>
      <c r="O101" s="83">
        <v>9511.1200000000008</v>
      </c>
      <c r="P101" s="85">
        <v>111.26</v>
      </c>
      <c r="Q101" s="78"/>
      <c r="R101" s="83">
        <v>10.582079999999999</v>
      </c>
      <c r="S101" s="84">
        <v>5.7643151515151523E-5</v>
      </c>
      <c r="T101" s="84">
        <v>4.2563930423535103E-3</v>
      </c>
      <c r="U101" s="84">
        <f>R101/'סכום נכסי הקרן'!$C$42</f>
        <v>1.234377605996519E-4</v>
      </c>
    </row>
    <row r="102" spans="2:21" s="127" customFormat="1">
      <c r="B102" s="82" t="s">
        <v>498</v>
      </c>
      <c r="C102" s="78" t="s">
        <v>499</v>
      </c>
      <c r="D102" s="89" t="s">
        <v>123</v>
      </c>
      <c r="E102" s="89" t="s">
        <v>280</v>
      </c>
      <c r="F102" s="78" t="s">
        <v>495</v>
      </c>
      <c r="G102" s="89" t="s">
        <v>319</v>
      </c>
      <c r="H102" s="78" t="s">
        <v>461</v>
      </c>
      <c r="I102" s="78" t="s">
        <v>163</v>
      </c>
      <c r="J102" s="78"/>
      <c r="K102" s="83">
        <v>6.4600000000000009</v>
      </c>
      <c r="L102" s="89" t="s">
        <v>167</v>
      </c>
      <c r="M102" s="90">
        <v>1.6E-2</v>
      </c>
      <c r="N102" s="90">
        <v>1.6400000000000001E-2</v>
      </c>
      <c r="O102" s="83">
        <v>4000</v>
      </c>
      <c r="P102" s="85">
        <v>100.83</v>
      </c>
      <c r="Q102" s="78"/>
      <c r="R102" s="83">
        <v>4.0331999999999999</v>
      </c>
      <c r="S102" s="84">
        <v>2.9056041840700251E-5</v>
      </c>
      <c r="T102" s="84">
        <v>1.6222599355155299E-3</v>
      </c>
      <c r="U102" s="84">
        <f>R102/'סכום נכסי הקרן'!$C$42</f>
        <v>4.7046438512137128E-5</v>
      </c>
    </row>
    <row r="103" spans="2:21" s="127" customFormat="1">
      <c r="B103" s="82" t="s">
        <v>500</v>
      </c>
      <c r="C103" s="78" t="s">
        <v>501</v>
      </c>
      <c r="D103" s="89" t="s">
        <v>123</v>
      </c>
      <c r="E103" s="89" t="s">
        <v>280</v>
      </c>
      <c r="F103" s="78" t="s">
        <v>502</v>
      </c>
      <c r="G103" s="89" t="s">
        <v>154</v>
      </c>
      <c r="H103" s="78" t="s">
        <v>461</v>
      </c>
      <c r="I103" s="78" t="s">
        <v>165</v>
      </c>
      <c r="J103" s="78"/>
      <c r="K103" s="83">
        <v>1.24</v>
      </c>
      <c r="L103" s="89" t="s">
        <v>167</v>
      </c>
      <c r="M103" s="90">
        <v>5.2000000000000005E-2</v>
      </c>
      <c r="N103" s="90">
        <v>9.4000000000000004E-3</v>
      </c>
      <c r="O103" s="83">
        <v>772.4</v>
      </c>
      <c r="P103" s="85">
        <v>131.54</v>
      </c>
      <c r="Q103" s="78"/>
      <c r="R103" s="83">
        <v>1.0160199999999999</v>
      </c>
      <c r="S103" s="84">
        <v>8.1558352461727042E-6</v>
      </c>
      <c r="T103" s="84">
        <v>4.0867017248896373E-4</v>
      </c>
      <c r="U103" s="84">
        <f>R103/'סכום נכסי הקרן'!$C$42</f>
        <v>1.1851661821159766E-5</v>
      </c>
    </row>
    <row r="104" spans="2:21" s="127" customFormat="1">
      <c r="B104" s="82" t="s">
        <v>503</v>
      </c>
      <c r="C104" s="78" t="s">
        <v>504</v>
      </c>
      <c r="D104" s="89" t="s">
        <v>123</v>
      </c>
      <c r="E104" s="89" t="s">
        <v>280</v>
      </c>
      <c r="F104" s="78" t="s">
        <v>505</v>
      </c>
      <c r="G104" s="89" t="s">
        <v>319</v>
      </c>
      <c r="H104" s="78" t="s">
        <v>506</v>
      </c>
      <c r="I104" s="78" t="s">
        <v>165</v>
      </c>
      <c r="J104" s="78"/>
      <c r="K104" s="83">
        <v>2.19</v>
      </c>
      <c r="L104" s="89" t="s">
        <v>167</v>
      </c>
      <c r="M104" s="90">
        <v>4.2500000000000003E-2</v>
      </c>
      <c r="N104" s="90">
        <v>1.1099999999999999E-2</v>
      </c>
      <c r="O104" s="83">
        <v>1050.26</v>
      </c>
      <c r="P104" s="85">
        <v>114.5</v>
      </c>
      <c r="Q104" s="83">
        <v>0.16744999999999999</v>
      </c>
      <c r="R104" s="83">
        <v>1.3797600000000001</v>
      </c>
      <c r="S104" s="84">
        <v>5.7562693119473873E-6</v>
      </c>
      <c r="T104" s="84">
        <v>5.549760410162917E-4</v>
      </c>
      <c r="U104" s="84">
        <f>R104/'סכום נכסי הקרן'!$C$42</f>
        <v>1.6094613210727546E-5</v>
      </c>
    </row>
    <row r="105" spans="2:21" s="127" customFormat="1">
      <c r="B105" s="82" t="s">
        <v>507</v>
      </c>
      <c r="C105" s="78" t="s">
        <v>508</v>
      </c>
      <c r="D105" s="89" t="s">
        <v>123</v>
      </c>
      <c r="E105" s="89" t="s">
        <v>280</v>
      </c>
      <c r="F105" s="78" t="s">
        <v>505</v>
      </c>
      <c r="G105" s="89" t="s">
        <v>319</v>
      </c>
      <c r="H105" s="78" t="s">
        <v>506</v>
      </c>
      <c r="I105" s="78" t="s">
        <v>165</v>
      </c>
      <c r="J105" s="78"/>
      <c r="K105" s="83">
        <v>2.79</v>
      </c>
      <c r="L105" s="89" t="s">
        <v>167</v>
      </c>
      <c r="M105" s="90">
        <v>4.5999999999999999E-2</v>
      </c>
      <c r="N105" s="90">
        <v>1.23E-2</v>
      </c>
      <c r="O105" s="83">
        <v>12939.38</v>
      </c>
      <c r="P105" s="85">
        <v>110.85</v>
      </c>
      <c r="Q105" s="78"/>
      <c r="R105" s="83">
        <v>14.343299999999999</v>
      </c>
      <c r="S105" s="84">
        <v>2.9984297578612559E-5</v>
      </c>
      <c r="T105" s="84">
        <v>5.7692554133392587E-3</v>
      </c>
      <c r="U105" s="84">
        <f>R105/'סכום נכסי הקרן'!$C$42</f>
        <v>1.6731160902289411E-4</v>
      </c>
    </row>
    <row r="106" spans="2:21" s="127" customFormat="1">
      <c r="B106" s="82" t="s">
        <v>509</v>
      </c>
      <c r="C106" s="78" t="s">
        <v>510</v>
      </c>
      <c r="D106" s="89" t="s">
        <v>123</v>
      </c>
      <c r="E106" s="89" t="s">
        <v>280</v>
      </c>
      <c r="F106" s="78" t="s">
        <v>505</v>
      </c>
      <c r="G106" s="89" t="s">
        <v>319</v>
      </c>
      <c r="H106" s="78" t="s">
        <v>506</v>
      </c>
      <c r="I106" s="78" t="s">
        <v>165</v>
      </c>
      <c r="J106" s="78"/>
      <c r="K106" s="83">
        <v>6.2899999999999991</v>
      </c>
      <c r="L106" s="89" t="s">
        <v>167</v>
      </c>
      <c r="M106" s="90">
        <v>3.0600000000000002E-2</v>
      </c>
      <c r="N106" s="90">
        <v>2.3099999999999996E-2</v>
      </c>
      <c r="O106" s="83">
        <v>4000</v>
      </c>
      <c r="P106" s="85">
        <v>105.19</v>
      </c>
      <c r="Q106" s="83">
        <v>6.1439999999999995E-2</v>
      </c>
      <c r="R106" s="83">
        <v>4.26905</v>
      </c>
      <c r="S106" s="84">
        <v>3.2386041616063478E-5</v>
      </c>
      <c r="T106" s="84">
        <v>1.717125056459529E-3</v>
      </c>
      <c r="U106" s="84">
        <f>R106/'סכום נכסי הקרן'!$C$42</f>
        <v>4.9797579671288066E-5</v>
      </c>
    </row>
    <row r="107" spans="2:21" s="127" customFormat="1">
      <c r="B107" s="82" t="s">
        <v>511</v>
      </c>
      <c r="C107" s="78" t="s">
        <v>512</v>
      </c>
      <c r="D107" s="89" t="s">
        <v>123</v>
      </c>
      <c r="E107" s="89" t="s">
        <v>280</v>
      </c>
      <c r="F107" s="78" t="s">
        <v>513</v>
      </c>
      <c r="G107" s="89" t="s">
        <v>319</v>
      </c>
      <c r="H107" s="78" t="s">
        <v>506</v>
      </c>
      <c r="I107" s="78" t="s">
        <v>163</v>
      </c>
      <c r="J107" s="78"/>
      <c r="K107" s="83">
        <v>1.47</v>
      </c>
      <c r="L107" s="89" t="s">
        <v>167</v>
      </c>
      <c r="M107" s="90">
        <v>4.4500000000000005E-2</v>
      </c>
      <c r="N107" s="90">
        <v>1.2199999999999999E-2</v>
      </c>
      <c r="O107" s="83">
        <v>11362.88</v>
      </c>
      <c r="P107" s="85">
        <v>109.63</v>
      </c>
      <c r="Q107" s="78"/>
      <c r="R107" s="83">
        <v>12.457120000000002</v>
      </c>
      <c r="S107" s="84">
        <v>1.1423001082376721E-4</v>
      </c>
      <c r="T107" s="84">
        <v>5.010583826219682E-3</v>
      </c>
      <c r="U107" s="84">
        <f>R107/'סכום נכסי הקרן'!$C$42</f>
        <v>1.4530971192063715E-4</v>
      </c>
    </row>
    <row r="108" spans="2:21" s="127" customFormat="1">
      <c r="B108" s="82" t="s">
        <v>514</v>
      </c>
      <c r="C108" s="78" t="s">
        <v>515</v>
      </c>
      <c r="D108" s="89" t="s">
        <v>123</v>
      </c>
      <c r="E108" s="89" t="s">
        <v>280</v>
      </c>
      <c r="F108" s="78" t="s">
        <v>355</v>
      </c>
      <c r="G108" s="89" t="s">
        <v>282</v>
      </c>
      <c r="H108" s="78" t="s">
        <v>506</v>
      </c>
      <c r="I108" s="78" t="s">
        <v>165</v>
      </c>
      <c r="J108" s="78"/>
      <c r="K108" s="83">
        <v>4.0999999999999996</v>
      </c>
      <c r="L108" s="89" t="s">
        <v>167</v>
      </c>
      <c r="M108" s="90">
        <v>5.0999999999999997E-2</v>
      </c>
      <c r="N108" s="90">
        <v>1.3399999999999999E-2</v>
      </c>
      <c r="O108" s="83">
        <v>46984</v>
      </c>
      <c r="P108" s="85">
        <v>139.94</v>
      </c>
      <c r="Q108" s="83">
        <v>0.72011999999999998</v>
      </c>
      <c r="R108" s="83">
        <v>66.469529999999992</v>
      </c>
      <c r="S108" s="84">
        <v>4.0953856351972711E-5</v>
      </c>
      <c r="T108" s="84">
        <v>2.6735806667546259E-2</v>
      </c>
      <c r="U108" s="84">
        <f>R108/'סכום נכסי הקרן'!$C$42</f>
        <v>7.7535323219172223E-4</v>
      </c>
    </row>
    <row r="109" spans="2:21" s="127" customFormat="1">
      <c r="B109" s="82" t="s">
        <v>516</v>
      </c>
      <c r="C109" s="78" t="s">
        <v>517</v>
      </c>
      <c r="D109" s="89" t="s">
        <v>123</v>
      </c>
      <c r="E109" s="89" t="s">
        <v>280</v>
      </c>
      <c r="F109" s="78" t="s">
        <v>518</v>
      </c>
      <c r="G109" s="89" t="s">
        <v>319</v>
      </c>
      <c r="H109" s="78" t="s">
        <v>506</v>
      </c>
      <c r="I109" s="78" t="s">
        <v>165</v>
      </c>
      <c r="J109" s="78"/>
      <c r="K109" s="83">
        <v>2.35</v>
      </c>
      <c r="L109" s="89" t="s">
        <v>167</v>
      </c>
      <c r="M109" s="90">
        <v>4.7500000000000001E-2</v>
      </c>
      <c r="N109" s="90">
        <v>8.6999999999999994E-3</v>
      </c>
      <c r="O109" s="83">
        <v>23427.66</v>
      </c>
      <c r="P109" s="85">
        <v>110.21</v>
      </c>
      <c r="Q109" s="78"/>
      <c r="R109" s="83">
        <v>25.81963</v>
      </c>
      <c r="S109" s="84">
        <v>1.3241105446012096E-4</v>
      </c>
      <c r="T109" s="84">
        <v>1.0385339506802252E-2</v>
      </c>
      <c r="U109" s="84">
        <f>R109/'סכום נכסי הקרן'!$C$42</f>
        <v>3.0118060973944542E-4</v>
      </c>
    </row>
    <row r="110" spans="2:21" s="127" customFormat="1">
      <c r="B110" s="82" t="s">
        <v>519</v>
      </c>
      <c r="C110" s="78" t="s">
        <v>520</v>
      </c>
      <c r="D110" s="89" t="s">
        <v>123</v>
      </c>
      <c r="E110" s="89" t="s">
        <v>280</v>
      </c>
      <c r="F110" s="78" t="s">
        <v>521</v>
      </c>
      <c r="G110" s="89" t="s">
        <v>319</v>
      </c>
      <c r="H110" s="78" t="s">
        <v>506</v>
      </c>
      <c r="I110" s="78" t="s">
        <v>165</v>
      </c>
      <c r="J110" s="78"/>
      <c r="K110" s="83">
        <v>0.4</v>
      </c>
      <c r="L110" s="89" t="s">
        <v>167</v>
      </c>
      <c r="M110" s="90">
        <v>0.05</v>
      </c>
      <c r="N110" s="90">
        <v>1.14E-2</v>
      </c>
      <c r="O110" s="83">
        <v>11255.96</v>
      </c>
      <c r="P110" s="85">
        <v>125.16</v>
      </c>
      <c r="Q110" s="78"/>
      <c r="R110" s="83">
        <v>14.087959999999999</v>
      </c>
      <c r="S110" s="84">
        <v>4.0027352975197914E-5</v>
      </c>
      <c r="T110" s="84">
        <v>5.6665508978343158E-3</v>
      </c>
      <c r="U110" s="84">
        <f>R110/'סכום נכסי הקרן'!$C$42</f>
        <v>1.6433312107047687E-4</v>
      </c>
    </row>
    <row r="111" spans="2:21" s="127" customFormat="1">
      <c r="B111" s="82" t="s">
        <v>522</v>
      </c>
      <c r="C111" s="78" t="s">
        <v>523</v>
      </c>
      <c r="D111" s="89" t="s">
        <v>123</v>
      </c>
      <c r="E111" s="89" t="s">
        <v>280</v>
      </c>
      <c r="F111" s="78" t="s">
        <v>524</v>
      </c>
      <c r="G111" s="89" t="s">
        <v>319</v>
      </c>
      <c r="H111" s="78" t="s">
        <v>506</v>
      </c>
      <c r="I111" s="78" t="s">
        <v>165</v>
      </c>
      <c r="J111" s="78"/>
      <c r="K111" s="83">
        <v>4.93</v>
      </c>
      <c r="L111" s="89" t="s">
        <v>167</v>
      </c>
      <c r="M111" s="90">
        <v>4.3400000000000001E-2</v>
      </c>
      <c r="N111" s="90">
        <v>2.2599999999999999E-2</v>
      </c>
      <c r="O111" s="83">
        <v>3.68</v>
      </c>
      <c r="P111" s="85">
        <v>111.18</v>
      </c>
      <c r="Q111" s="78"/>
      <c r="R111" s="83">
        <v>4.0899999999999999E-3</v>
      </c>
      <c r="S111" s="84">
        <v>2.1846565956047704E-9</v>
      </c>
      <c r="T111" s="84">
        <v>1.6451064009368534E-6</v>
      </c>
      <c r="U111" s="84">
        <f>R111/'סכום נכסי הקרן'!$C$42</f>
        <v>4.7708998689537057E-8</v>
      </c>
    </row>
    <row r="112" spans="2:21" s="127" customFormat="1">
      <c r="B112" s="82" t="s">
        <v>525</v>
      </c>
      <c r="C112" s="78" t="s">
        <v>526</v>
      </c>
      <c r="D112" s="89" t="s">
        <v>123</v>
      </c>
      <c r="E112" s="89" t="s">
        <v>280</v>
      </c>
      <c r="F112" s="78" t="s">
        <v>527</v>
      </c>
      <c r="G112" s="89" t="s">
        <v>319</v>
      </c>
      <c r="H112" s="78" t="s">
        <v>528</v>
      </c>
      <c r="I112" s="78" t="s">
        <v>163</v>
      </c>
      <c r="J112" s="78"/>
      <c r="K112" s="83">
        <v>1.48</v>
      </c>
      <c r="L112" s="89" t="s">
        <v>167</v>
      </c>
      <c r="M112" s="90">
        <v>5.5999999999999994E-2</v>
      </c>
      <c r="N112" s="90">
        <v>1.14E-2</v>
      </c>
      <c r="O112" s="83">
        <v>2539</v>
      </c>
      <c r="P112" s="85">
        <v>112.32</v>
      </c>
      <c r="Q112" s="83">
        <v>7.490999999999999E-2</v>
      </c>
      <c r="R112" s="83">
        <v>2.9267300000000001</v>
      </c>
      <c r="S112" s="84">
        <v>1.3368505296855584E-5</v>
      </c>
      <c r="T112" s="84">
        <v>1.177208375749124E-3</v>
      </c>
      <c r="U112" s="84">
        <f>R112/'סכום נכסי הקרן'!$C$42</f>
        <v>3.4139696267635405E-5</v>
      </c>
    </row>
    <row r="113" spans="2:21" s="127" customFormat="1">
      <c r="B113" s="82" t="s">
        <v>529</v>
      </c>
      <c r="C113" s="78" t="s">
        <v>530</v>
      </c>
      <c r="D113" s="89" t="s">
        <v>123</v>
      </c>
      <c r="E113" s="89" t="s">
        <v>280</v>
      </c>
      <c r="F113" s="78" t="s">
        <v>531</v>
      </c>
      <c r="G113" s="89" t="s">
        <v>319</v>
      </c>
      <c r="H113" s="78" t="s">
        <v>528</v>
      </c>
      <c r="I113" s="78" t="s">
        <v>165</v>
      </c>
      <c r="J113" s="78"/>
      <c r="K113" s="83">
        <v>0.5</v>
      </c>
      <c r="L113" s="89" t="s">
        <v>167</v>
      </c>
      <c r="M113" s="90">
        <v>5.5E-2</v>
      </c>
      <c r="N113" s="90">
        <v>1.0200000000000002E-2</v>
      </c>
      <c r="O113" s="83">
        <v>104.6</v>
      </c>
      <c r="P113" s="85">
        <v>122.56</v>
      </c>
      <c r="Q113" s="78"/>
      <c r="R113" s="83">
        <v>0.12819999999999998</v>
      </c>
      <c r="S113" s="84">
        <v>1.7440600250104209E-6</v>
      </c>
      <c r="T113" s="84">
        <v>5.1565437799536571E-5</v>
      </c>
      <c r="U113" s="84">
        <f>R113/'סכום נכסי הקרן'!$C$42</f>
        <v>1.4954263158920904E-6</v>
      </c>
    </row>
    <row r="114" spans="2:21" s="127" customFormat="1">
      <c r="B114" s="82" t="s">
        <v>532</v>
      </c>
      <c r="C114" s="78" t="s">
        <v>533</v>
      </c>
      <c r="D114" s="89" t="s">
        <v>123</v>
      </c>
      <c r="E114" s="89" t="s">
        <v>280</v>
      </c>
      <c r="F114" s="78" t="s">
        <v>534</v>
      </c>
      <c r="G114" s="89" t="s">
        <v>348</v>
      </c>
      <c r="H114" s="78" t="s">
        <v>528</v>
      </c>
      <c r="I114" s="78" t="s">
        <v>163</v>
      </c>
      <c r="J114" s="78"/>
      <c r="K114" s="83">
        <v>0.9</v>
      </c>
      <c r="L114" s="89" t="s">
        <v>167</v>
      </c>
      <c r="M114" s="90">
        <v>4.2000000000000003E-2</v>
      </c>
      <c r="N114" s="90">
        <v>1.15E-2</v>
      </c>
      <c r="O114" s="83">
        <v>2781.04</v>
      </c>
      <c r="P114" s="85">
        <v>104.8</v>
      </c>
      <c r="Q114" s="78"/>
      <c r="R114" s="83">
        <v>2.9145300000000001</v>
      </c>
      <c r="S114" s="84">
        <v>7.7344174414751017E-6</v>
      </c>
      <c r="T114" s="84">
        <v>1.1723012124015863E-3</v>
      </c>
      <c r="U114" s="84">
        <f>R114/'סכום נכסי הקרן'!$C$42</f>
        <v>3.3997385806996688E-5</v>
      </c>
    </row>
    <row r="115" spans="2:21" s="127" customFormat="1">
      <c r="B115" s="82" t="s">
        <v>535</v>
      </c>
      <c r="C115" s="78" t="s">
        <v>536</v>
      </c>
      <c r="D115" s="89" t="s">
        <v>123</v>
      </c>
      <c r="E115" s="89" t="s">
        <v>280</v>
      </c>
      <c r="F115" s="78" t="s">
        <v>537</v>
      </c>
      <c r="G115" s="89" t="s">
        <v>367</v>
      </c>
      <c r="H115" s="78" t="s">
        <v>528</v>
      </c>
      <c r="I115" s="78" t="s">
        <v>165</v>
      </c>
      <c r="J115" s="78"/>
      <c r="K115" s="83">
        <v>1.7099999999999997</v>
      </c>
      <c r="L115" s="89" t="s">
        <v>167</v>
      </c>
      <c r="M115" s="90">
        <v>4.8000000000000001E-2</v>
      </c>
      <c r="N115" s="90">
        <v>1.3600000000000001E-2</v>
      </c>
      <c r="O115" s="83">
        <v>23282.42</v>
      </c>
      <c r="P115" s="85">
        <v>124.35</v>
      </c>
      <c r="Q115" s="78"/>
      <c r="R115" s="83">
        <v>28.95168</v>
      </c>
      <c r="S115" s="84">
        <v>3.7934326434628609E-5</v>
      </c>
      <c r="T115" s="84">
        <v>1.1645133028331414E-2</v>
      </c>
      <c r="U115" s="84">
        <f>R115/'סכום נכסי הקרן'!$C$42</f>
        <v>3.3771532107087929E-4</v>
      </c>
    </row>
    <row r="116" spans="2:21" s="127" customFormat="1">
      <c r="B116" s="82" t="s">
        <v>538</v>
      </c>
      <c r="C116" s="78" t="s">
        <v>539</v>
      </c>
      <c r="D116" s="89" t="s">
        <v>123</v>
      </c>
      <c r="E116" s="89" t="s">
        <v>280</v>
      </c>
      <c r="F116" s="78" t="s">
        <v>540</v>
      </c>
      <c r="G116" s="89" t="s">
        <v>319</v>
      </c>
      <c r="H116" s="78" t="s">
        <v>528</v>
      </c>
      <c r="I116" s="78" t="s">
        <v>165</v>
      </c>
      <c r="J116" s="78"/>
      <c r="K116" s="83">
        <v>3.12</v>
      </c>
      <c r="L116" s="89" t="s">
        <v>167</v>
      </c>
      <c r="M116" s="90">
        <v>2.5000000000000001E-2</v>
      </c>
      <c r="N116" s="90">
        <v>4.2800000000000005E-2</v>
      </c>
      <c r="O116" s="83">
        <v>17777</v>
      </c>
      <c r="P116" s="85">
        <v>94.95</v>
      </c>
      <c r="Q116" s="78"/>
      <c r="R116" s="83">
        <v>16.879259999999999</v>
      </c>
      <c r="S116" s="84">
        <v>5.8713372262002276E-5</v>
      </c>
      <c r="T116" s="84">
        <v>6.7892857381607313E-3</v>
      </c>
      <c r="U116" s="84">
        <f>R116/'סכום נכסי הקרן'!$C$42</f>
        <v>1.9689305457710397E-4</v>
      </c>
    </row>
    <row r="117" spans="2:21" s="127" customFormat="1">
      <c r="B117" s="82" t="s">
        <v>541</v>
      </c>
      <c r="C117" s="78" t="s">
        <v>542</v>
      </c>
      <c r="D117" s="89" t="s">
        <v>123</v>
      </c>
      <c r="E117" s="89" t="s">
        <v>280</v>
      </c>
      <c r="F117" s="78" t="s">
        <v>543</v>
      </c>
      <c r="G117" s="89" t="s">
        <v>282</v>
      </c>
      <c r="H117" s="78" t="s">
        <v>528</v>
      </c>
      <c r="I117" s="78" t="s">
        <v>165</v>
      </c>
      <c r="J117" s="78"/>
      <c r="K117" s="83">
        <v>2.92</v>
      </c>
      <c r="L117" s="89" t="s">
        <v>167</v>
      </c>
      <c r="M117" s="90">
        <v>2.4E-2</v>
      </c>
      <c r="N117" s="90">
        <v>1.04E-2</v>
      </c>
      <c r="O117" s="83">
        <v>8981</v>
      </c>
      <c r="P117" s="85">
        <v>105.35</v>
      </c>
      <c r="Q117" s="78"/>
      <c r="R117" s="83">
        <v>9.4614799999999999</v>
      </c>
      <c r="S117" s="84">
        <v>6.8793038735819718E-5</v>
      </c>
      <c r="T117" s="84">
        <v>3.8056580220870461E-3</v>
      </c>
      <c r="U117" s="84">
        <f>R117/'סכום נכסי הקרן'!$C$42</f>
        <v>1.103661948462301E-4</v>
      </c>
    </row>
    <row r="118" spans="2:21" s="127" customFormat="1">
      <c r="B118" s="82" t="s">
        <v>544</v>
      </c>
      <c r="C118" s="78" t="s">
        <v>545</v>
      </c>
      <c r="D118" s="89" t="s">
        <v>123</v>
      </c>
      <c r="E118" s="89" t="s">
        <v>280</v>
      </c>
      <c r="F118" s="78" t="s">
        <v>546</v>
      </c>
      <c r="G118" s="89" t="s">
        <v>319</v>
      </c>
      <c r="H118" s="78" t="s">
        <v>528</v>
      </c>
      <c r="I118" s="78" t="s">
        <v>163</v>
      </c>
      <c r="J118" s="78"/>
      <c r="K118" s="83">
        <v>8.0399999999999991</v>
      </c>
      <c r="L118" s="89" t="s">
        <v>167</v>
      </c>
      <c r="M118" s="90">
        <v>2.6000000000000002E-2</v>
      </c>
      <c r="N118" s="90">
        <v>2.7800000000000002E-2</v>
      </c>
      <c r="O118" s="83">
        <v>14000</v>
      </c>
      <c r="P118" s="85">
        <v>98.76</v>
      </c>
      <c r="Q118" s="78"/>
      <c r="R118" s="83">
        <v>13.8264</v>
      </c>
      <c r="S118" s="84">
        <v>2.2845580196145623E-5</v>
      </c>
      <c r="T118" s="84">
        <v>5.5613445334751366E-3</v>
      </c>
      <c r="U118" s="84">
        <f>R118/'סכום נכסי הקרן'!$C$42</f>
        <v>1.6128207811271763E-4</v>
      </c>
    </row>
    <row r="119" spans="2:21" s="127" customFormat="1">
      <c r="B119" s="82" t="s">
        <v>547</v>
      </c>
      <c r="C119" s="78" t="s">
        <v>548</v>
      </c>
      <c r="D119" s="89" t="s">
        <v>123</v>
      </c>
      <c r="E119" s="89" t="s">
        <v>280</v>
      </c>
      <c r="F119" s="78" t="s">
        <v>546</v>
      </c>
      <c r="G119" s="89" t="s">
        <v>319</v>
      </c>
      <c r="H119" s="78" t="s">
        <v>528</v>
      </c>
      <c r="I119" s="78" t="s">
        <v>163</v>
      </c>
      <c r="J119" s="78"/>
      <c r="K119" s="83">
        <v>4.4800000000000004</v>
      </c>
      <c r="L119" s="89" t="s">
        <v>167</v>
      </c>
      <c r="M119" s="90">
        <v>4.4000000000000004E-2</v>
      </c>
      <c r="N119" s="90">
        <v>2.2699999999999994E-2</v>
      </c>
      <c r="O119" s="83">
        <v>17.100000000000001</v>
      </c>
      <c r="P119" s="85">
        <v>109.6</v>
      </c>
      <c r="Q119" s="78"/>
      <c r="R119" s="83">
        <v>1.874E-2</v>
      </c>
      <c r="S119" s="84">
        <v>1.1135204829162516E-7</v>
      </c>
      <c r="T119" s="84">
        <v>7.5377246830211815E-6</v>
      </c>
      <c r="U119" s="84">
        <f>R119/'סכום נכסי הקרן'!$C$42</f>
        <v>2.1859819937455367E-7</v>
      </c>
    </row>
    <row r="120" spans="2:21" s="127" customFormat="1">
      <c r="B120" s="82" t="s">
        <v>549</v>
      </c>
      <c r="C120" s="78" t="s">
        <v>550</v>
      </c>
      <c r="D120" s="89" t="s">
        <v>123</v>
      </c>
      <c r="E120" s="89" t="s">
        <v>280</v>
      </c>
      <c r="F120" s="78" t="s">
        <v>546</v>
      </c>
      <c r="G120" s="89" t="s">
        <v>319</v>
      </c>
      <c r="H120" s="78" t="s">
        <v>528</v>
      </c>
      <c r="I120" s="78" t="s">
        <v>163</v>
      </c>
      <c r="J120" s="78"/>
      <c r="K120" s="83">
        <v>0.5</v>
      </c>
      <c r="L120" s="89" t="s">
        <v>167</v>
      </c>
      <c r="M120" s="90">
        <v>5.3499999999999999E-2</v>
      </c>
      <c r="N120" s="90">
        <v>0.01</v>
      </c>
      <c r="O120" s="83">
        <v>391.33</v>
      </c>
      <c r="P120" s="85">
        <v>126.01</v>
      </c>
      <c r="Q120" s="78"/>
      <c r="R120" s="83">
        <v>0.49312</v>
      </c>
      <c r="S120" s="84">
        <v>2.1778777067322292E-6</v>
      </c>
      <c r="T120" s="84">
        <v>1.9834593360146239E-4</v>
      </c>
      <c r="U120" s="84">
        <f>R120/'סכום נכסי הקרן'!$C$42</f>
        <v>5.7521421598495144E-6</v>
      </c>
    </row>
    <row r="121" spans="2:21" s="127" customFormat="1">
      <c r="B121" s="82" t="s">
        <v>551</v>
      </c>
      <c r="C121" s="78" t="s">
        <v>552</v>
      </c>
      <c r="D121" s="89" t="s">
        <v>123</v>
      </c>
      <c r="E121" s="89" t="s">
        <v>280</v>
      </c>
      <c r="F121" s="78" t="s">
        <v>553</v>
      </c>
      <c r="G121" s="89" t="s">
        <v>319</v>
      </c>
      <c r="H121" s="78" t="s">
        <v>528</v>
      </c>
      <c r="I121" s="78" t="s">
        <v>165</v>
      </c>
      <c r="J121" s="78"/>
      <c r="K121" s="83">
        <v>0.65999999999999992</v>
      </c>
      <c r="L121" s="89" t="s">
        <v>167</v>
      </c>
      <c r="M121" s="90">
        <v>4.6500000000000007E-2</v>
      </c>
      <c r="N121" s="90">
        <v>1.3399999999999999E-2</v>
      </c>
      <c r="O121" s="83">
        <v>2799.52</v>
      </c>
      <c r="P121" s="85">
        <v>125.55</v>
      </c>
      <c r="Q121" s="78"/>
      <c r="R121" s="83">
        <v>3.5147900000000001</v>
      </c>
      <c r="S121" s="84">
        <v>1.2069989590608366E-5</v>
      </c>
      <c r="T121" s="84">
        <v>1.4137416936305239E-3</v>
      </c>
      <c r="U121" s="84">
        <f>R121/'סכום נכסי הקרן'!$C$42</f>
        <v>4.0999293766258672E-5</v>
      </c>
    </row>
    <row r="122" spans="2:21" s="127" customFormat="1">
      <c r="B122" s="82" t="s">
        <v>554</v>
      </c>
      <c r="C122" s="78" t="s">
        <v>555</v>
      </c>
      <c r="D122" s="89" t="s">
        <v>123</v>
      </c>
      <c r="E122" s="89" t="s">
        <v>280</v>
      </c>
      <c r="F122" s="78" t="s">
        <v>553</v>
      </c>
      <c r="G122" s="89" t="s">
        <v>319</v>
      </c>
      <c r="H122" s="78" t="s">
        <v>528</v>
      </c>
      <c r="I122" s="78" t="s">
        <v>165</v>
      </c>
      <c r="J122" s="78"/>
      <c r="K122" s="83">
        <v>1.85</v>
      </c>
      <c r="L122" s="89" t="s">
        <v>167</v>
      </c>
      <c r="M122" s="90">
        <v>6.0999999999999999E-2</v>
      </c>
      <c r="N122" s="90">
        <v>1.3100000000000002E-2</v>
      </c>
      <c r="O122" s="83">
        <v>4117.9399999999996</v>
      </c>
      <c r="P122" s="85">
        <v>110.95</v>
      </c>
      <c r="Q122" s="78"/>
      <c r="R122" s="83">
        <v>4.5688599999999999</v>
      </c>
      <c r="S122" s="84">
        <v>6.8684797414515766E-6</v>
      </c>
      <c r="T122" s="84">
        <v>1.837716584592751E-3</v>
      </c>
      <c r="U122" s="84">
        <f>R122/'סכום נכסי הקרן'!$C$42</f>
        <v>5.3294800917525255E-5</v>
      </c>
    </row>
    <row r="123" spans="2:21" s="127" customFormat="1">
      <c r="B123" s="82" t="s">
        <v>556</v>
      </c>
      <c r="C123" s="78" t="s">
        <v>557</v>
      </c>
      <c r="D123" s="89" t="s">
        <v>123</v>
      </c>
      <c r="E123" s="89" t="s">
        <v>280</v>
      </c>
      <c r="F123" s="78" t="s">
        <v>553</v>
      </c>
      <c r="G123" s="89" t="s">
        <v>319</v>
      </c>
      <c r="H123" s="78" t="s">
        <v>528</v>
      </c>
      <c r="I123" s="78" t="s">
        <v>165</v>
      </c>
      <c r="J123" s="78"/>
      <c r="K123" s="83">
        <v>5.9300000000000006</v>
      </c>
      <c r="L123" s="89" t="s">
        <v>167</v>
      </c>
      <c r="M123" s="90">
        <v>3.7000000000000005E-2</v>
      </c>
      <c r="N123" s="90">
        <v>2.52E-2</v>
      </c>
      <c r="O123" s="83">
        <v>18063.3</v>
      </c>
      <c r="P123" s="85">
        <v>106.69</v>
      </c>
      <c r="Q123" s="78"/>
      <c r="R123" s="83">
        <v>19.271729999999998</v>
      </c>
      <c r="S123" s="84">
        <v>2.8606074465460277E-5</v>
      </c>
      <c r="T123" s="84">
        <v>7.7516005819380888E-3</v>
      </c>
      <c r="U123" s="84">
        <f>R123/'סכום נכסי הקרן'!$C$42</f>
        <v>2.2480071914794913E-4</v>
      </c>
    </row>
    <row r="124" spans="2:21" s="127" customFormat="1">
      <c r="B124" s="82" t="s">
        <v>558</v>
      </c>
      <c r="C124" s="78" t="s">
        <v>559</v>
      </c>
      <c r="D124" s="89" t="s">
        <v>123</v>
      </c>
      <c r="E124" s="89" t="s">
        <v>280</v>
      </c>
      <c r="F124" s="78" t="s">
        <v>553</v>
      </c>
      <c r="G124" s="89" t="s">
        <v>319</v>
      </c>
      <c r="H124" s="78" t="s">
        <v>528</v>
      </c>
      <c r="I124" s="78" t="s">
        <v>165</v>
      </c>
      <c r="J124" s="78"/>
      <c r="K124" s="83">
        <v>5.9799999999999995</v>
      </c>
      <c r="L124" s="89" t="s">
        <v>167</v>
      </c>
      <c r="M124" s="90">
        <v>2.8500000000000001E-2</v>
      </c>
      <c r="N124" s="90">
        <v>1.5699999999999999E-2</v>
      </c>
      <c r="O124" s="83">
        <v>18187</v>
      </c>
      <c r="P124" s="85">
        <v>110.02</v>
      </c>
      <c r="Q124" s="78"/>
      <c r="R124" s="83">
        <v>20.009340000000002</v>
      </c>
      <c r="S124" s="84">
        <v>2.6628111273792094E-5</v>
      </c>
      <c r="T124" s="84">
        <v>8.0482868734772176E-3</v>
      </c>
      <c r="U124" s="84">
        <f>R124/'סכום נכסי הקרן'!$C$42</f>
        <v>2.334047862685823E-4</v>
      </c>
    </row>
    <row r="125" spans="2:21" s="127" customFormat="1">
      <c r="B125" s="82" t="s">
        <v>560</v>
      </c>
      <c r="C125" s="78" t="s">
        <v>561</v>
      </c>
      <c r="D125" s="89" t="s">
        <v>123</v>
      </c>
      <c r="E125" s="89" t="s">
        <v>280</v>
      </c>
      <c r="F125" s="78" t="s">
        <v>553</v>
      </c>
      <c r="G125" s="89" t="s">
        <v>319</v>
      </c>
      <c r="H125" s="78" t="s">
        <v>528</v>
      </c>
      <c r="I125" s="78" t="s">
        <v>165</v>
      </c>
      <c r="J125" s="78"/>
      <c r="K125" s="83">
        <v>0.5</v>
      </c>
      <c r="L125" s="89" t="s">
        <v>167</v>
      </c>
      <c r="M125" s="90">
        <v>5.0499999999999996E-2</v>
      </c>
      <c r="N125" s="90">
        <v>8.9000000000000017E-3</v>
      </c>
      <c r="O125" s="83">
        <v>86</v>
      </c>
      <c r="P125" s="85">
        <v>125.72</v>
      </c>
      <c r="Q125" s="78"/>
      <c r="R125" s="83">
        <v>0.10811</v>
      </c>
      <c r="S125" s="84">
        <v>5.3053973973065231E-7</v>
      </c>
      <c r="T125" s="84">
        <v>4.3484707336255065E-5</v>
      </c>
      <c r="U125" s="84">
        <f>R125/'סכום נכסי הקרן'!$C$42</f>
        <v>1.2610806475124332E-6</v>
      </c>
    </row>
    <row r="126" spans="2:21" s="127" customFormat="1">
      <c r="B126" s="82" t="s">
        <v>562</v>
      </c>
      <c r="C126" s="78" t="s">
        <v>563</v>
      </c>
      <c r="D126" s="89" t="s">
        <v>123</v>
      </c>
      <c r="E126" s="89" t="s">
        <v>280</v>
      </c>
      <c r="F126" s="78" t="s">
        <v>564</v>
      </c>
      <c r="G126" s="89" t="s">
        <v>363</v>
      </c>
      <c r="H126" s="78" t="s">
        <v>565</v>
      </c>
      <c r="I126" s="78" t="s">
        <v>163</v>
      </c>
      <c r="J126" s="78"/>
      <c r="K126" s="83">
        <v>1.61</v>
      </c>
      <c r="L126" s="89" t="s">
        <v>167</v>
      </c>
      <c r="M126" s="90">
        <v>3.85E-2</v>
      </c>
      <c r="N126" s="90">
        <v>2.23E-2</v>
      </c>
      <c r="O126" s="83">
        <v>1199</v>
      </c>
      <c r="P126" s="85">
        <v>103.51</v>
      </c>
      <c r="Q126" s="78"/>
      <c r="R126" s="83">
        <v>1.24108</v>
      </c>
      <c r="S126" s="84">
        <v>2.9975E-5</v>
      </c>
      <c r="T126" s="84">
        <v>4.991952694559193E-4</v>
      </c>
      <c r="U126" s="84">
        <f>R126/'סכום נכסי הקרן'!$C$42</f>
        <v>1.4476939876188423E-5</v>
      </c>
    </row>
    <row r="127" spans="2:21" s="127" customFormat="1">
      <c r="B127" s="82" t="s">
        <v>566</v>
      </c>
      <c r="C127" s="78" t="s">
        <v>567</v>
      </c>
      <c r="D127" s="89" t="s">
        <v>123</v>
      </c>
      <c r="E127" s="89" t="s">
        <v>280</v>
      </c>
      <c r="F127" s="78" t="s">
        <v>568</v>
      </c>
      <c r="G127" s="89" t="s">
        <v>444</v>
      </c>
      <c r="H127" s="78" t="s">
        <v>569</v>
      </c>
      <c r="I127" s="78" t="s">
        <v>165</v>
      </c>
      <c r="J127" s="78"/>
      <c r="K127" s="83">
        <v>0.66</v>
      </c>
      <c r="L127" s="89" t="s">
        <v>167</v>
      </c>
      <c r="M127" s="90">
        <v>4.4500000000000005E-2</v>
      </c>
      <c r="N127" s="90">
        <v>0.434</v>
      </c>
      <c r="O127" s="83">
        <v>0.5</v>
      </c>
      <c r="P127" s="85">
        <v>100.98</v>
      </c>
      <c r="Q127" s="78"/>
      <c r="R127" s="83">
        <v>5.1000000000000004E-4</v>
      </c>
      <c r="S127" s="84">
        <v>1.680672268907563E-9</v>
      </c>
      <c r="T127" s="84">
        <v>2.0513551698723602E-7</v>
      </c>
      <c r="U127" s="84">
        <f>R127/'סכום נכסי הקרן'!$C$42</f>
        <v>5.9490438463725921E-9</v>
      </c>
    </row>
    <row r="128" spans="2:21" s="127" customFormat="1">
      <c r="B128" s="82" t="s">
        <v>570</v>
      </c>
      <c r="C128" s="78" t="s">
        <v>571</v>
      </c>
      <c r="D128" s="89" t="s">
        <v>123</v>
      </c>
      <c r="E128" s="89" t="s">
        <v>280</v>
      </c>
      <c r="F128" s="78" t="s">
        <v>568</v>
      </c>
      <c r="G128" s="89" t="s">
        <v>444</v>
      </c>
      <c r="H128" s="78" t="s">
        <v>569</v>
      </c>
      <c r="I128" s="78" t="s">
        <v>165</v>
      </c>
      <c r="J128" s="78"/>
      <c r="K128" s="83">
        <v>1.5199999999999998</v>
      </c>
      <c r="L128" s="89" t="s">
        <v>167</v>
      </c>
      <c r="M128" s="90">
        <v>4.9000000000000002E-2</v>
      </c>
      <c r="N128" s="90">
        <v>0.42129999999999995</v>
      </c>
      <c r="O128" s="83">
        <v>47089.3</v>
      </c>
      <c r="P128" s="85">
        <v>77.959999999999994</v>
      </c>
      <c r="Q128" s="78"/>
      <c r="R128" s="83">
        <v>36.710800000000006</v>
      </c>
      <c r="S128" s="84">
        <v>4.9420235971291814E-5</v>
      </c>
      <c r="T128" s="84">
        <v>1.4766056739245146E-2</v>
      </c>
      <c r="U128" s="84">
        <f>R128/'סכום נכסי הקרן'!$C$42</f>
        <v>4.2822384085375488E-4</v>
      </c>
    </row>
    <row r="129" spans="2:21" s="127" customFormat="1">
      <c r="B129" s="81"/>
      <c r="C129" s="78"/>
      <c r="D129" s="78"/>
      <c r="E129" s="78"/>
      <c r="F129" s="78"/>
      <c r="G129" s="78"/>
      <c r="H129" s="78"/>
      <c r="I129" s="78"/>
      <c r="J129" s="78"/>
      <c r="K129" s="78"/>
      <c r="L129" s="78"/>
      <c r="M129" s="78"/>
      <c r="N129" s="78"/>
      <c r="O129" s="83"/>
      <c r="P129" s="85"/>
      <c r="Q129" s="78"/>
      <c r="R129" s="78"/>
      <c r="S129" s="78"/>
      <c r="T129" s="84"/>
      <c r="U129" s="78"/>
    </row>
    <row r="130" spans="2:21" s="127" customFormat="1">
      <c r="B130" s="95" t="s">
        <v>47</v>
      </c>
      <c r="C130" s="80"/>
      <c r="D130" s="80"/>
      <c r="E130" s="80"/>
      <c r="F130" s="80"/>
      <c r="G130" s="80"/>
      <c r="H130" s="80"/>
      <c r="I130" s="80"/>
      <c r="J130" s="80"/>
      <c r="K130" s="86">
        <v>3.7477356088130787</v>
      </c>
      <c r="L130" s="80"/>
      <c r="M130" s="80"/>
      <c r="N130" s="100">
        <v>2.0074879646207529E-2</v>
      </c>
      <c r="O130" s="86">
        <v>-300</v>
      </c>
      <c r="P130" s="88"/>
      <c r="Q130" s="86">
        <v>0.40497000000000005</v>
      </c>
      <c r="R130" s="86">
        <v>470.66235999999986</v>
      </c>
      <c r="S130" s="80"/>
      <c r="T130" s="87">
        <v>0.18931287557849522</v>
      </c>
      <c r="U130" s="87">
        <f>R130/'סכום נכסי הקרן'!$C$42</f>
        <v>5.4901784636807857E-3</v>
      </c>
    </row>
    <row r="131" spans="2:21" s="127" customFormat="1">
      <c r="B131" s="82" t="s">
        <v>572</v>
      </c>
      <c r="C131" s="78" t="s">
        <v>573</v>
      </c>
      <c r="D131" s="89" t="s">
        <v>123</v>
      </c>
      <c r="E131" s="89" t="s">
        <v>280</v>
      </c>
      <c r="F131" s="78" t="s">
        <v>281</v>
      </c>
      <c r="G131" s="89" t="s">
        <v>282</v>
      </c>
      <c r="H131" s="78" t="s">
        <v>283</v>
      </c>
      <c r="I131" s="78" t="s">
        <v>163</v>
      </c>
      <c r="J131" s="78"/>
      <c r="K131" s="83">
        <v>6.14</v>
      </c>
      <c r="L131" s="89" t="s">
        <v>167</v>
      </c>
      <c r="M131" s="90">
        <v>3.0099999999999998E-2</v>
      </c>
      <c r="N131" s="90">
        <v>2.0899999999999998E-2</v>
      </c>
      <c r="O131" s="83">
        <v>32700</v>
      </c>
      <c r="P131" s="85">
        <v>106.55</v>
      </c>
      <c r="Q131" s="78"/>
      <c r="R131" s="83">
        <v>34.841850000000001</v>
      </c>
      <c r="S131" s="84">
        <v>2.8434782608695652E-5</v>
      </c>
      <c r="T131" s="84">
        <v>1.4014315514787703E-2</v>
      </c>
      <c r="U131" s="84">
        <f>R131/'סכום נכסי הקרן'!$C$42</f>
        <v>4.0642292811517036E-4</v>
      </c>
    </row>
    <row r="132" spans="2:21" s="127" customFormat="1">
      <c r="B132" s="82" t="s">
        <v>574</v>
      </c>
      <c r="C132" s="78" t="s">
        <v>575</v>
      </c>
      <c r="D132" s="89" t="s">
        <v>123</v>
      </c>
      <c r="E132" s="89" t="s">
        <v>280</v>
      </c>
      <c r="F132" s="78" t="s">
        <v>299</v>
      </c>
      <c r="G132" s="89" t="s">
        <v>282</v>
      </c>
      <c r="H132" s="78" t="s">
        <v>283</v>
      </c>
      <c r="I132" s="78" t="s">
        <v>163</v>
      </c>
      <c r="J132" s="78"/>
      <c r="K132" s="83">
        <v>1.3800000000000001</v>
      </c>
      <c r="L132" s="89" t="s">
        <v>167</v>
      </c>
      <c r="M132" s="90">
        <v>5.9000000000000004E-2</v>
      </c>
      <c r="N132" s="90">
        <v>5.1999999999999989E-3</v>
      </c>
      <c r="O132" s="83">
        <v>0.67</v>
      </c>
      <c r="P132" s="85">
        <v>108.07</v>
      </c>
      <c r="Q132" s="78"/>
      <c r="R132" s="83">
        <v>7.1999999999999994E-4</v>
      </c>
      <c r="S132" s="84">
        <v>6.210285531067196E-10</v>
      </c>
      <c r="T132" s="84">
        <v>2.896030828055096E-7</v>
      </c>
      <c r="U132" s="84">
        <f>R132/'סכום נכסי הקרן'!$C$42</f>
        <v>8.3986501360554221E-9</v>
      </c>
    </row>
    <row r="133" spans="2:21" s="127" customFormat="1">
      <c r="B133" s="82" t="s">
        <v>576</v>
      </c>
      <c r="C133" s="78" t="s">
        <v>577</v>
      </c>
      <c r="D133" s="89" t="s">
        <v>123</v>
      </c>
      <c r="E133" s="89" t="s">
        <v>280</v>
      </c>
      <c r="F133" s="78" t="s">
        <v>306</v>
      </c>
      <c r="G133" s="89" t="s">
        <v>282</v>
      </c>
      <c r="H133" s="78" t="s">
        <v>307</v>
      </c>
      <c r="I133" s="78" t="s">
        <v>163</v>
      </c>
      <c r="J133" s="78"/>
      <c r="K133" s="83">
        <v>2.48</v>
      </c>
      <c r="L133" s="89" t="s">
        <v>167</v>
      </c>
      <c r="M133" s="90">
        <v>1.95E-2</v>
      </c>
      <c r="N133" s="90">
        <v>0.01</v>
      </c>
      <c r="O133" s="83">
        <v>15000</v>
      </c>
      <c r="P133" s="85">
        <v>103.27</v>
      </c>
      <c r="Q133" s="78"/>
      <c r="R133" s="83">
        <v>15.490500000000001</v>
      </c>
      <c r="S133" s="84">
        <v>2.1897810218978101E-5</v>
      </c>
      <c r="T133" s="84">
        <v>6.2306896586093712E-3</v>
      </c>
      <c r="U133" s="84">
        <f>R133/'סכום נכסי הקרן'!$C$42</f>
        <v>1.8069345823967575E-4</v>
      </c>
    </row>
    <row r="134" spans="2:21" s="127" customFormat="1">
      <c r="B134" s="82" t="s">
        <v>578</v>
      </c>
      <c r="C134" s="78" t="s">
        <v>579</v>
      </c>
      <c r="D134" s="89" t="s">
        <v>123</v>
      </c>
      <c r="E134" s="89" t="s">
        <v>280</v>
      </c>
      <c r="F134" s="78" t="s">
        <v>281</v>
      </c>
      <c r="G134" s="89" t="s">
        <v>282</v>
      </c>
      <c r="H134" s="78" t="s">
        <v>307</v>
      </c>
      <c r="I134" s="78" t="s">
        <v>163</v>
      </c>
      <c r="J134" s="78"/>
      <c r="K134" s="83">
        <v>0.19999999999999998</v>
      </c>
      <c r="L134" s="89" t="s">
        <v>167</v>
      </c>
      <c r="M134" s="90">
        <v>5.4000000000000006E-2</v>
      </c>
      <c r="N134" s="90">
        <v>1.9E-3</v>
      </c>
      <c r="O134" s="83">
        <v>69512</v>
      </c>
      <c r="P134" s="85">
        <v>105.36</v>
      </c>
      <c r="Q134" s="78"/>
      <c r="R134" s="83">
        <v>73.237839999999991</v>
      </c>
      <c r="S134" s="84">
        <v>3.1509869045832827E-5</v>
      </c>
      <c r="T134" s="84">
        <v>2.9458200336134256E-2</v>
      </c>
      <c r="U134" s="84">
        <f>R134/'סכום נכסי הקרן'!$C$42</f>
        <v>8.5430415955611849E-4</v>
      </c>
    </row>
    <row r="135" spans="2:21" s="127" customFormat="1">
      <c r="B135" s="82" t="s">
        <v>580</v>
      </c>
      <c r="C135" s="78" t="s">
        <v>581</v>
      </c>
      <c r="D135" s="89" t="s">
        <v>123</v>
      </c>
      <c r="E135" s="89" t="s">
        <v>280</v>
      </c>
      <c r="F135" s="78" t="s">
        <v>582</v>
      </c>
      <c r="G135" s="89" t="s">
        <v>282</v>
      </c>
      <c r="H135" s="78" t="s">
        <v>307</v>
      </c>
      <c r="I135" s="78" t="s">
        <v>165</v>
      </c>
      <c r="J135" s="78"/>
      <c r="K135" s="83">
        <v>4.5600000000000005</v>
      </c>
      <c r="L135" s="89" t="s">
        <v>167</v>
      </c>
      <c r="M135" s="90">
        <v>2.07E-2</v>
      </c>
      <c r="N135" s="90">
        <v>1.5600000000000001E-2</v>
      </c>
      <c r="O135" s="83">
        <v>8000</v>
      </c>
      <c r="P135" s="85">
        <v>102.81</v>
      </c>
      <c r="Q135" s="78"/>
      <c r="R135" s="83">
        <v>8.2248000000000001</v>
      </c>
      <c r="S135" s="84">
        <v>3.1562792202412184E-5</v>
      </c>
      <c r="T135" s="84">
        <v>3.3082325492482718E-3</v>
      </c>
      <c r="U135" s="84">
        <f>R135/'סכום נכסי הקרן'!$C$42</f>
        <v>9.5940580054206456E-5</v>
      </c>
    </row>
    <row r="136" spans="2:21" s="127" customFormat="1">
      <c r="B136" s="82" t="s">
        <v>583</v>
      </c>
      <c r="C136" s="78" t="s">
        <v>584</v>
      </c>
      <c r="D136" s="89" t="s">
        <v>123</v>
      </c>
      <c r="E136" s="89" t="s">
        <v>280</v>
      </c>
      <c r="F136" s="78" t="s">
        <v>338</v>
      </c>
      <c r="G136" s="89" t="s">
        <v>339</v>
      </c>
      <c r="H136" s="78" t="s">
        <v>331</v>
      </c>
      <c r="I136" s="78" t="s">
        <v>163</v>
      </c>
      <c r="J136" s="78"/>
      <c r="K136" s="83">
        <v>6.42</v>
      </c>
      <c r="L136" s="89" t="s">
        <v>167</v>
      </c>
      <c r="M136" s="90">
        <v>3.6499999999999998E-2</v>
      </c>
      <c r="N136" s="90">
        <v>2.8199999999999999E-2</v>
      </c>
      <c r="O136" s="83">
        <v>9000</v>
      </c>
      <c r="P136" s="85">
        <v>105.79</v>
      </c>
      <c r="Q136" s="78"/>
      <c r="R136" s="83">
        <v>9.5211000000000006</v>
      </c>
      <c r="S136" s="84">
        <v>5.6427464375460821E-6</v>
      </c>
      <c r="T136" s="84">
        <v>3.8296387662493585E-3</v>
      </c>
      <c r="U136" s="84">
        <f>R136/'סכום נכסי הקרן'!$C$42</f>
        <v>1.1106164973666291E-4</v>
      </c>
    </row>
    <row r="137" spans="2:21" s="127" customFormat="1">
      <c r="B137" s="82" t="s">
        <v>585</v>
      </c>
      <c r="C137" s="78" t="s">
        <v>586</v>
      </c>
      <c r="D137" s="89" t="s">
        <v>123</v>
      </c>
      <c r="E137" s="89" t="s">
        <v>280</v>
      </c>
      <c r="F137" s="78" t="s">
        <v>355</v>
      </c>
      <c r="G137" s="89" t="s">
        <v>282</v>
      </c>
      <c r="H137" s="78" t="s">
        <v>331</v>
      </c>
      <c r="I137" s="78" t="s">
        <v>165</v>
      </c>
      <c r="J137" s="78"/>
      <c r="K137" s="83">
        <v>3.19</v>
      </c>
      <c r="L137" s="89" t="s">
        <v>167</v>
      </c>
      <c r="M137" s="90">
        <v>6.4000000000000001E-2</v>
      </c>
      <c r="N137" s="90">
        <v>1.21E-2</v>
      </c>
      <c r="O137" s="83">
        <v>6878</v>
      </c>
      <c r="P137" s="85">
        <v>117.79</v>
      </c>
      <c r="Q137" s="78"/>
      <c r="R137" s="83">
        <v>8.1016000000000012</v>
      </c>
      <c r="S137" s="84">
        <v>2.1136022813875164E-5</v>
      </c>
      <c r="T137" s="84">
        <v>3.2586782439682186E-3</v>
      </c>
      <c r="U137" s="84">
        <f>R137/'סכום נכסי הקרן'!$C$42</f>
        <v>9.4503477697592542E-5</v>
      </c>
    </row>
    <row r="138" spans="2:21" s="127" customFormat="1">
      <c r="B138" s="82" t="s">
        <v>587</v>
      </c>
      <c r="C138" s="78" t="s">
        <v>588</v>
      </c>
      <c r="D138" s="89" t="s">
        <v>123</v>
      </c>
      <c r="E138" s="89" t="s">
        <v>280</v>
      </c>
      <c r="F138" s="78" t="s">
        <v>344</v>
      </c>
      <c r="G138" s="89" t="s">
        <v>319</v>
      </c>
      <c r="H138" s="78" t="s">
        <v>331</v>
      </c>
      <c r="I138" s="78" t="s">
        <v>165</v>
      </c>
      <c r="J138" s="78"/>
      <c r="K138" s="83">
        <v>0.66999999999999993</v>
      </c>
      <c r="L138" s="89" t="s">
        <v>167</v>
      </c>
      <c r="M138" s="90">
        <v>5.2499999999999998E-2</v>
      </c>
      <c r="N138" s="90">
        <v>8.6999999999999994E-3</v>
      </c>
      <c r="O138" s="83">
        <v>1797</v>
      </c>
      <c r="P138" s="85">
        <v>104.64</v>
      </c>
      <c r="Q138" s="78"/>
      <c r="R138" s="83">
        <v>1.8803800000000002</v>
      </c>
      <c r="S138" s="84">
        <v>3.9549127620413061E-5</v>
      </c>
      <c r="T138" s="84">
        <v>7.5633867339697811E-4</v>
      </c>
      <c r="U138" s="84">
        <f>R138/'סכום נכסי הקרן'!$C$42</f>
        <v>2.1934241309494305E-5</v>
      </c>
    </row>
    <row r="139" spans="2:21" s="127" customFormat="1">
      <c r="B139" s="82" t="s">
        <v>589</v>
      </c>
      <c r="C139" s="78" t="s">
        <v>590</v>
      </c>
      <c r="D139" s="89" t="s">
        <v>123</v>
      </c>
      <c r="E139" s="89" t="s">
        <v>280</v>
      </c>
      <c r="F139" s="78" t="s">
        <v>347</v>
      </c>
      <c r="G139" s="89" t="s">
        <v>348</v>
      </c>
      <c r="H139" s="78" t="s">
        <v>331</v>
      </c>
      <c r="I139" s="78" t="s">
        <v>163</v>
      </c>
      <c r="J139" s="78"/>
      <c r="K139" s="83">
        <v>4.4400000000000004</v>
      </c>
      <c r="L139" s="89" t="s">
        <v>167</v>
      </c>
      <c r="M139" s="90">
        <v>4.8000000000000001E-2</v>
      </c>
      <c r="N139" s="90">
        <v>1.8200000000000001E-2</v>
      </c>
      <c r="O139" s="83">
        <v>26743.16</v>
      </c>
      <c r="P139" s="85">
        <v>114.93</v>
      </c>
      <c r="Q139" s="78"/>
      <c r="R139" s="83">
        <v>30.735919999999997</v>
      </c>
      <c r="S139" s="84">
        <v>1.2202484042757015E-5</v>
      </c>
      <c r="T139" s="84">
        <v>1.2362801645643776E-2</v>
      </c>
      <c r="U139" s="84">
        <f>R139/'סכום נכסי הקרן'!$C$42</f>
        <v>3.5852810929137304E-4</v>
      </c>
    </row>
    <row r="140" spans="2:21" s="127" customFormat="1">
      <c r="B140" s="82" t="s">
        <v>591</v>
      </c>
      <c r="C140" s="78" t="s">
        <v>592</v>
      </c>
      <c r="D140" s="89" t="s">
        <v>123</v>
      </c>
      <c r="E140" s="89" t="s">
        <v>280</v>
      </c>
      <c r="F140" s="78" t="s">
        <v>281</v>
      </c>
      <c r="G140" s="89" t="s">
        <v>282</v>
      </c>
      <c r="H140" s="78" t="s">
        <v>331</v>
      </c>
      <c r="I140" s="78" t="s">
        <v>163</v>
      </c>
      <c r="J140" s="78"/>
      <c r="K140" s="83">
        <v>3.02</v>
      </c>
      <c r="L140" s="89" t="s">
        <v>167</v>
      </c>
      <c r="M140" s="90">
        <v>2.1499999999999998E-2</v>
      </c>
      <c r="N140" s="90">
        <v>1.0899999999999998E-2</v>
      </c>
      <c r="O140" s="83">
        <v>9929</v>
      </c>
      <c r="P140" s="85">
        <v>103.48</v>
      </c>
      <c r="Q140" s="78"/>
      <c r="R140" s="83">
        <v>10.27453</v>
      </c>
      <c r="S140" s="84">
        <v>9.9290099290099298E-6</v>
      </c>
      <c r="T140" s="84">
        <v>4.1326882810801295E-3</v>
      </c>
      <c r="U140" s="84">
        <f>R140/'סכום נכסי הקרן'!$C$42</f>
        <v>1.1985025386445214E-4</v>
      </c>
    </row>
    <row r="141" spans="2:21" s="127" customFormat="1">
      <c r="B141" s="82" t="s">
        <v>593</v>
      </c>
      <c r="C141" s="78" t="s">
        <v>594</v>
      </c>
      <c r="D141" s="89" t="s">
        <v>123</v>
      </c>
      <c r="E141" s="89" t="s">
        <v>280</v>
      </c>
      <c r="F141" s="78" t="s">
        <v>595</v>
      </c>
      <c r="G141" s="89" t="s">
        <v>596</v>
      </c>
      <c r="H141" s="78" t="s">
        <v>331</v>
      </c>
      <c r="I141" s="78" t="s">
        <v>165</v>
      </c>
      <c r="J141" s="78"/>
      <c r="K141" s="83">
        <v>5.28</v>
      </c>
      <c r="L141" s="89" t="s">
        <v>167</v>
      </c>
      <c r="M141" s="90">
        <v>1.0500000000000001E-2</v>
      </c>
      <c r="N141" s="90">
        <v>1.06E-2</v>
      </c>
      <c r="O141" s="83">
        <v>2528</v>
      </c>
      <c r="P141" s="85">
        <v>100.02</v>
      </c>
      <c r="Q141" s="78"/>
      <c r="R141" s="83">
        <v>2.5285100000000003</v>
      </c>
      <c r="S141" s="84">
        <v>5.4560130529932531E-6</v>
      </c>
      <c r="T141" s="84">
        <v>1.0170337373674434E-3</v>
      </c>
      <c r="U141" s="84">
        <f>R141/'סכום נכסי הקרן'!$C$42</f>
        <v>2.9494542854885419E-5</v>
      </c>
    </row>
    <row r="142" spans="2:21" s="127" customFormat="1">
      <c r="B142" s="82" t="s">
        <v>597</v>
      </c>
      <c r="C142" s="78" t="s">
        <v>598</v>
      </c>
      <c r="D142" s="89" t="s">
        <v>123</v>
      </c>
      <c r="E142" s="89" t="s">
        <v>280</v>
      </c>
      <c r="F142" s="78" t="s">
        <v>371</v>
      </c>
      <c r="G142" s="89" t="s">
        <v>319</v>
      </c>
      <c r="H142" s="78" t="s">
        <v>368</v>
      </c>
      <c r="I142" s="78" t="s">
        <v>163</v>
      </c>
      <c r="J142" s="78"/>
      <c r="K142" s="83">
        <v>5.7800000000000011</v>
      </c>
      <c r="L142" s="89" t="s">
        <v>167</v>
      </c>
      <c r="M142" s="90">
        <v>3.39E-2</v>
      </c>
      <c r="N142" s="90">
        <v>2.6399999999999996E-2</v>
      </c>
      <c r="O142" s="83">
        <v>5254</v>
      </c>
      <c r="P142" s="85">
        <v>105.99</v>
      </c>
      <c r="Q142" s="78"/>
      <c r="R142" s="83">
        <v>5.5687100000000003</v>
      </c>
      <c r="S142" s="84">
        <v>8.1161909822846437E-6</v>
      </c>
      <c r="T142" s="84">
        <v>2.2398827545137079E-3</v>
      </c>
      <c r="U142" s="84">
        <f>R142/'סכום נכסי הקרן'!$C$42</f>
        <v>6.4957843054379448E-5</v>
      </c>
    </row>
    <row r="143" spans="2:21" s="127" customFormat="1">
      <c r="B143" s="82" t="s">
        <v>599</v>
      </c>
      <c r="C143" s="78" t="s">
        <v>600</v>
      </c>
      <c r="D143" s="89" t="s">
        <v>123</v>
      </c>
      <c r="E143" s="89" t="s">
        <v>280</v>
      </c>
      <c r="F143" s="78" t="s">
        <v>383</v>
      </c>
      <c r="G143" s="89" t="s">
        <v>319</v>
      </c>
      <c r="H143" s="78" t="s">
        <v>368</v>
      </c>
      <c r="I143" s="78" t="s">
        <v>163</v>
      </c>
      <c r="J143" s="78"/>
      <c r="K143" s="83">
        <v>0.32999999999999996</v>
      </c>
      <c r="L143" s="89" t="s">
        <v>167</v>
      </c>
      <c r="M143" s="90">
        <v>6.4100000000000004E-2</v>
      </c>
      <c r="N143" s="90">
        <v>4.5000000000000005E-3</v>
      </c>
      <c r="O143" s="83">
        <v>2190.1999999999998</v>
      </c>
      <c r="P143" s="85">
        <v>103.05</v>
      </c>
      <c r="Q143" s="78"/>
      <c r="R143" s="83">
        <v>2.2570000000000001</v>
      </c>
      <c r="S143" s="84">
        <v>2.0406604054859867E-5</v>
      </c>
      <c r="T143" s="84">
        <v>9.078252192944935E-4</v>
      </c>
      <c r="U143" s="84">
        <f>R143/'סכום נכסי הקרן'!$C$42</f>
        <v>2.632743521816263E-5</v>
      </c>
    </row>
    <row r="144" spans="2:21" s="127" customFormat="1">
      <c r="B144" s="82" t="s">
        <v>601</v>
      </c>
      <c r="C144" s="78" t="s">
        <v>602</v>
      </c>
      <c r="D144" s="89" t="s">
        <v>123</v>
      </c>
      <c r="E144" s="89" t="s">
        <v>280</v>
      </c>
      <c r="F144" s="78" t="s">
        <v>388</v>
      </c>
      <c r="G144" s="89" t="s">
        <v>319</v>
      </c>
      <c r="H144" s="78" t="s">
        <v>368</v>
      </c>
      <c r="I144" s="78" t="s">
        <v>163</v>
      </c>
      <c r="J144" s="78"/>
      <c r="K144" s="83">
        <v>0.5</v>
      </c>
      <c r="L144" s="89" t="s">
        <v>167</v>
      </c>
      <c r="M144" s="90">
        <v>8.0000000000000002E-3</v>
      </c>
      <c r="N144" s="90">
        <v>7.4000000000000003E-3</v>
      </c>
      <c r="O144" s="83">
        <v>142</v>
      </c>
      <c r="P144" s="85">
        <v>100.03</v>
      </c>
      <c r="Q144" s="78"/>
      <c r="R144" s="83">
        <v>0.14204</v>
      </c>
      <c r="S144" s="84">
        <v>5.2535967381172599E-7</v>
      </c>
      <c r="T144" s="84">
        <v>5.7132252613464707E-5</v>
      </c>
      <c r="U144" s="84">
        <f>R144/'סכום נכסי הקרן'!$C$42</f>
        <v>1.6568670351740449E-6</v>
      </c>
    </row>
    <row r="145" spans="2:21" s="127" customFormat="1">
      <c r="B145" s="82" t="s">
        <v>603</v>
      </c>
      <c r="C145" s="78" t="s">
        <v>604</v>
      </c>
      <c r="D145" s="89" t="s">
        <v>123</v>
      </c>
      <c r="E145" s="89" t="s">
        <v>280</v>
      </c>
      <c r="F145" s="78" t="s">
        <v>393</v>
      </c>
      <c r="G145" s="89" t="s">
        <v>319</v>
      </c>
      <c r="H145" s="78" t="s">
        <v>368</v>
      </c>
      <c r="I145" s="78" t="s">
        <v>163</v>
      </c>
      <c r="J145" s="78"/>
      <c r="K145" s="83">
        <v>3.3699999999999992</v>
      </c>
      <c r="L145" s="89" t="s">
        <v>167</v>
      </c>
      <c r="M145" s="90">
        <v>5.0499999999999996E-2</v>
      </c>
      <c r="N145" s="90">
        <v>2.5000000000000001E-2</v>
      </c>
      <c r="O145" s="83">
        <v>3493.8</v>
      </c>
      <c r="P145" s="85">
        <v>111.15</v>
      </c>
      <c r="Q145" s="78"/>
      <c r="R145" s="83">
        <v>3.8833600000000001</v>
      </c>
      <c r="S145" s="84">
        <v>5.9961981858660115E-6</v>
      </c>
      <c r="T145" s="84">
        <v>1.5619903161716723E-3</v>
      </c>
      <c r="U145" s="84">
        <f>R145/'סכום נכסי הקרן'!$C$42</f>
        <v>4.5298586100489152E-5</v>
      </c>
    </row>
    <row r="146" spans="2:21" s="127" customFormat="1">
      <c r="B146" s="82" t="s">
        <v>605</v>
      </c>
      <c r="C146" s="78" t="s">
        <v>606</v>
      </c>
      <c r="D146" s="89" t="s">
        <v>123</v>
      </c>
      <c r="E146" s="89" t="s">
        <v>280</v>
      </c>
      <c r="F146" s="78" t="s">
        <v>393</v>
      </c>
      <c r="G146" s="89" t="s">
        <v>319</v>
      </c>
      <c r="H146" s="78" t="s">
        <v>368</v>
      </c>
      <c r="I146" s="78" t="s">
        <v>163</v>
      </c>
      <c r="J146" s="78"/>
      <c r="K146" s="83">
        <v>5.36</v>
      </c>
      <c r="L146" s="89" t="s">
        <v>167</v>
      </c>
      <c r="M146" s="90">
        <v>4.3499999999999997E-2</v>
      </c>
      <c r="N146" s="90">
        <v>3.5999999999999997E-2</v>
      </c>
      <c r="O146" s="83">
        <v>3641</v>
      </c>
      <c r="P146" s="85">
        <v>104.7</v>
      </c>
      <c r="Q146" s="78"/>
      <c r="R146" s="83">
        <v>3.8121300000000002</v>
      </c>
      <c r="S146" s="84">
        <v>3.9813540102765075E-6</v>
      </c>
      <c r="T146" s="84">
        <v>1.5333397222991217E-3</v>
      </c>
      <c r="U146" s="84">
        <f>R146/'סכום נכסי הקרן'!$C$42</f>
        <v>4.4467702976612447E-5</v>
      </c>
    </row>
    <row r="147" spans="2:21" s="127" customFormat="1">
      <c r="B147" s="82" t="s">
        <v>607</v>
      </c>
      <c r="C147" s="78" t="s">
        <v>608</v>
      </c>
      <c r="D147" s="89" t="s">
        <v>123</v>
      </c>
      <c r="E147" s="89" t="s">
        <v>280</v>
      </c>
      <c r="F147" s="78" t="s">
        <v>396</v>
      </c>
      <c r="G147" s="89" t="s">
        <v>282</v>
      </c>
      <c r="H147" s="78" t="s">
        <v>368</v>
      </c>
      <c r="I147" s="78" t="s">
        <v>165</v>
      </c>
      <c r="J147" s="78"/>
      <c r="K147" s="83">
        <v>2.72</v>
      </c>
      <c r="L147" s="89" t="s">
        <v>167</v>
      </c>
      <c r="M147" s="90">
        <v>1.0500000000000001E-2</v>
      </c>
      <c r="N147" s="90">
        <v>9.1999999999999998E-3</v>
      </c>
      <c r="O147" s="83">
        <v>4000</v>
      </c>
      <c r="P147" s="85">
        <v>100.36</v>
      </c>
      <c r="Q147" s="83">
        <v>1.047E-2</v>
      </c>
      <c r="R147" s="83">
        <v>4.0248699999999999</v>
      </c>
      <c r="S147" s="84">
        <v>1.3333333333333333E-5</v>
      </c>
      <c r="T147" s="84">
        <v>1.6189093887380717E-3</v>
      </c>
      <c r="U147" s="84">
        <f>R147/'סכום נכסי הקרן'!$C$42</f>
        <v>4.6949270795979709E-5</v>
      </c>
    </row>
    <row r="148" spans="2:21" s="127" customFormat="1">
      <c r="B148" s="82" t="s">
        <v>609</v>
      </c>
      <c r="C148" s="78" t="s">
        <v>610</v>
      </c>
      <c r="D148" s="89" t="s">
        <v>123</v>
      </c>
      <c r="E148" s="89" t="s">
        <v>280</v>
      </c>
      <c r="F148" s="78" t="s">
        <v>362</v>
      </c>
      <c r="G148" s="89" t="s">
        <v>363</v>
      </c>
      <c r="H148" s="78" t="s">
        <v>368</v>
      </c>
      <c r="I148" s="78" t="s">
        <v>163</v>
      </c>
      <c r="J148" s="78"/>
      <c r="K148" s="83">
        <v>7</v>
      </c>
      <c r="L148" s="89" t="s">
        <v>167</v>
      </c>
      <c r="M148" s="90">
        <v>3.61E-2</v>
      </c>
      <c r="N148" s="90">
        <v>3.0899999999999997E-2</v>
      </c>
      <c r="O148" s="83">
        <v>13825</v>
      </c>
      <c r="P148" s="85">
        <v>105.51</v>
      </c>
      <c r="Q148" s="78"/>
      <c r="R148" s="83">
        <v>14.58676</v>
      </c>
      <c r="S148" s="84">
        <v>3.0054347826086957E-5</v>
      </c>
      <c r="T148" s="84">
        <v>5.8671814779779107E-3</v>
      </c>
      <c r="U148" s="84">
        <f>R148/'סכום נכסי הקרן'!$C$42</f>
        <v>1.701515192480664E-4</v>
      </c>
    </row>
    <row r="149" spans="2:21" s="127" customFormat="1">
      <c r="B149" s="82" t="s">
        <v>611</v>
      </c>
      <c r="C149" s="78" t="s">
        <v>612</v>
      </c>
      <c r="D149" s="89" t="s">
        <v>123</v>
      </c>
      <c r="E149" s="89" t="s">
        <v>280</v>
      </c>
      <c r="F149" s="78" t="s">
        <v>403</v>
      </c>
      <c r="G149" s="89" t="s">
        <v>363</v>
      </c>
      <c r="H149" s="78" t="s">
        <v>368</v>
      </c>
      <c r="I149" s="78" t="s">
        <v>165</v>
      </c>
      <c r="J149" s="78"/>
      <c r="K149" s="83">
        <v>9.43</v>
      </c>
      <c r="L149" s="89" t="s">
        <v>167</v>
      </c>
      <c r="M149" s="90">
        <v>3.95E-2</v>
      </c>
      <c r="N149" s="90">
        <v>3.4200000000000001E-2</v>
      </c>
      <c r="O149" s="83">
        <v>5960</v>
      </c>
      <c r="P149" s="85">
        <v>105.26</v>
      </c>
      <c r="Q149" s="78"/>
      <c r="R149" s="83">
        <v>6.2735000000000003</v>
      </c>
      <c r="S149" s="84">
        <v>2.4832301447740256E-5</v>
      </c>
      <c r="T149" s="84">
        <v>2.5233679721949512E-3</v>
      </c>
      <c r="U149" s="84">
        <f>R149/'סכום נכסי הקרן'!$C$42</f>
        <v>7.3179071706310701E-5</v>
      </c>
    </row>
    <row r="150" spans="2:21" s="127" customFormat="1">
      <c r="B150" s="82" t="s">
        <v>613</v>
      </c>
      <c r="C150" s="78" t="s">
        <v>614</v>
      </c>
      <c r="D150" s="89" t="s">
        <v>123</v>
      </c>
      <c r="E150" s="89" t="s">
        <v>280</v>
      </c>
      <c r="F150" s="78" t="s">
        <v>403</v>
      </c>
      <c r="G150" s="89" t="s">
        <v>363</v>
      </c>
      <c r="H150" s="78" t="s">
        <v>368</v>
      </c>
      <c r="I150" s="78" t="s">
        <v>165</v>
      </c>
      <c r="J150" s="78"/>
      <c r="K150" s="83">
        <v>10.06</v>
      </c>
      <c r="L150" s="89" t="s">
        <v>167</v>
      </c>
      <c r="M150" s="90">
        <v>3.95E-2</v>
      </c>
      <c r="N150" s="90">
        <v>3.5300000000000005E-2</v>
      </c>
      <c r="O150" s="83">
        <v>4500</v>
      </c>
      <c r="P150" s="85">
        <v>104.5</v>
      </c>
      <c r="Q150" s="78"/>
      <c r="R150" s="83">
        <v>4.7024999999999997</v>
      </c>
      <c r="S150" s="84">
        <v>1.8749220891750193E-5</v>
      </c>
      <c r="T150" s="84">
        <v>1.8914701345734846E-3</v>
      </c>
      <c r="U150" s="84">
        <f>R150/'סכום נכסי הקרן'!$C$42</f>
        <v>5.4853683701111979E-5</v>
      </c>
    </row>
    <row r="151" spans="2:21" s="127" customFormat="1">
      <c r="B151" s="82" t="s">
        <v>615</v>
      </c>
      <c r="C151" s="78" t="s">
        <v>616</v>
      </c>
      <c r="D151" s="89" t="s">
        <v>123</v>
      </c>
      <c r="E151" s="89" t="s">
        <v>280</v>
      </c>
      <c r="F151" s="78"/>
      <c r="G151" s="89" t="s">
        <v>319</v>
      </c>
      <c r="H151" s="78" t="s">
        <v>368</v>
      </c>
      <c r="I151" s="78" t="s">
        <v>163</v>
      </c>
      <c r="J151" s="78"/>
      <c r="K151" s="83">
        <v>4.2299999999999995</v>
      </c>
      <c r="L151" s="89" t="s">
        <v>167</v>
      </c>
      <c r="M151" s="90">
        <v>3.9E-2</v>
      </c>
      <c r="N151" s="90">
        <v>3.78E-2</v>
      </c>
      <c r="O151" s="83">
        <v>10000</v>
      </c>
      <c r="P151" s="85">
        <v>101.02</v>
      </c>
      <c r="Q151" s="78"/>
      <c r="R151" s="83">
        <v>10.102</v>
      </c>
      <c r="S151" s="84">
        <v>1.1134059645157518E-5</v>
      </c>
      <c r="T151" s="84">
        <v>4.0632921423628589E-3</v>
      </c>
      <c r="U151" s="84">
        <f>R151/'סכום נכסי הקרן'!$C$42</f>
        <v>1.1783772732559986E-4</v>
      </c>
    </row>
    <row r="152" spans="2:21" s="127" customFormat="1">
      <c r="B152" s="82" t="s">
        <v>617</v>
      </c>
      <c r="C152" s="78" t="s">
        <v>618</v>
      </c>
      <c r="D152" s="89" t="s">
        <v>123</v>
      </c>
      <c r="E152" s="89" t="s">
        <v>280</v>
      </c>
      <c r="F152" s="78" t="s">
        <v>412</v>
      </c>
      <c r="G152" s="89" t="s">
        <v>363</v>
      </c>
      <c r="H152" s="78" t="s">
        <v>368</v>
      </c>
      <c r="I152" s="78" t="s">
        <v>163</v>
      </c>
      <c r="J152" s="78"/>
      <c r="K152" s="83">
        <v>6.1999999999999993</v>
      </c>
      <c r="L152" s="89" t="s">
        <v>167</v>
      </c>
      <c r="M152" s="90">
        <v>3.9199999999999999E-2</v>
      </c>
      <c r="N152" s="90">
        <v>2.7799999999999998E-2</v>
      </c>
      <c r="O152" s="83">
        <v>8052</v>
      </c>
      <c r="P152" s="85">
        <v>109.03</v>
      </c>
      <c r="Q152" s="78"/>
      <c r="R152" s="83">
        <v>8.7790999999999997</v>
      </c>
      <c r="S152" s="84">
        <v>8.3887757929851827E-6</v>
      </c>
      <c r="T152" s="84">
        <v>3.5311867003581243E-3</v>
      </c>
      <c r="U152" s="84">
        <f>R152/'סכום נכסי הקרן'!$C$42</f>
        <v>1.0240637417978356E-4</v>
      </c>
    </row>
    <row r="153" spans="2:21" s="127" customFormat="1">
      <c r="B153" s="82" t="s">
        <v>619</v>
      </c>
      <c r="C153" s="78" t="s">
        <v>620</v>
      </c>
      <c r="D153" s="89" t="s">
        <v>123</v>
      </c>
      <c r="E153" s="89" t="s">
        <v>280</v>
      </c>
      <c r="F153" s="78" t="s">
        <v>443</v>
      </c>
      <c r="G153" s="89" t="s">
        <v>444</v>
      </c>
      <c r="H153" s="78" t="s">
        <v>368</v>
      </c>
      <c r="I153" s="78" t="s">
        <v>165</v>
      </c>
      <c r="J153" s="78"/>
      <c r="K153" s="83">
        <v>6.53</v>
      </c>
      <c r="L153" s="89" t="s">
        <v>167</v>
      </c>
      <c r="M153" s="90">
        <v>1.7500000000000002E-2</v>
      </c>
      <c r="N153" s="90">
        <v>1.5699999999999999E-2</v>
      </c>
      <c r="O153" s="83">
        <v>37112</v>
      </c>
      <c r="P153" s="85">
        <v>101.36</v>
      </c>
      <c r="Q153" s="78"/>
      <c r="R153" s="83">
        <v>37.616730000000004</v>
      </c>
      <c r="S153" s="84">
        <v>2.5690192011895349E-5</v>
      </c>
      <c r="T153" s="84">
        <v>1.5130445795920138E-2</v>
      </c>
      <c r="U153" s="84">
        <f>R153/'סכום נכסי הקרן'!$C$42</f>
        <v>4.3879132573952802E-4</v>
      </c>
    </row>
    <row r="154" spans="2:21" s="127" customFormat="1">
      <c r="B154" s="82" t="s">
        <v>621</v>
      </c>
      <c r="C154" s="78" t="s">
        <v>622</v>
      </c>
      <c r="D154" s="89" t="s">
        <v>123</v>
      </c>
      <c r="E154" s="89" t="s">
        <v>280</v>
      </c>
      <c r="F154" s="78" t="s">
        <v>443</v>
      </c>
      <c r="G154" s="89" t="s">
        <v>444</v>
      </c>
      <c r="H154" s="78" t="s">
        <v>368</v>
      </c>
      <c r="I154" s="78" t="s">
        <v>165</v>
      </c>
      <c r="J154" s="78"/>
      <c r="K154" s="83">
        <v>5.0500000000000007</v>
      </c>
      <c r="L154" s="89" t="s">
        <v>167</v>
      </c>
      <c r="M154" s="90">
        <v>2.9600000000000001E-2</v>
      </c>
      <c r="N154" s="90">
        <v>2.1500000000000005E-2</v>
      </c>
      <c r="O154" s="83">
        <v>10000</v>
      </c>
      <c r="P154" s="85">
        <v>104.41</v>
      </c>
      <c r="Q154" s="78"/>
      <c r="R154" s="83">
        <v>10.441000000000001</v>
      </c>
      <c r="S154" s="84">
        <v>2.4486157974896791E-5</v>
      </c>
      <c r="T154" s="84">
        <v>4.1996469271837868E-3</v>
      </c>
      <c r="U154" s="84">
        <f>R154/'סכום נכסי הקרן'!$C$42</f>
        <v>1.2179209176465928E-4</v>
      </c>
    </row>
    <row r="155" spans="2:21" s="127" customFormat="1">
      <c r="B155" s="82" t="s">
        <v>623</v>
      </c>
      <c r="C155" s="78" t="s">
        <v>624</v>
      </c>
      <c r="D155" s="89" t="s">
        <v>123</v>
      </c>
      <c r="E155" s="89" t="s">
        <v>280</v>
      </c>
      <c r="F155" s="78" t="s">
        <v>464</v>
      </c>
      <c r="G155" s="89" t="s">
        <v>319</v>
      </c>
      <c r="H155" s="78" t="s">
        <v>461</v>
      </c>
      <c r="I155" s="78" t="s">
        <v>163</v>
      </c>
      <c r="J155" s="78"/>
      <c r="K155" s="83">
        <v>4.75</v>
      </c>
      <c r="L155" s="89" t="s">
        <v>167</v>
      </c>
      <c r="M155" s="90">
        <v>3.5000000000000003E-2</v>
      </c>
      <c r="N155" s="90">
        <v>2.0300000000000002E-2</v>
      </c>
      <c r="O155" s="83">
        <v>5100</v>
      </c>
      <c r="P155" s="85">
        <v>107.09</v>
      </c>
      <c r="Q155" s="83">
        <v>0.39450000000000002</v>
      </c>
      <c r="R155" s="83">
        <v>5.8773599999999995</v>
      </c>
      <c r="S155" s="84">
        <v>3.3434479651391805E-5</v>
      </c>
      <c r="T155" s="84">
        <v>2.3640299649413752E-3</v>
      </c>
      <c r="U155" s="84">
        <f>R155/'סכום נכסי הקרן'!$C$42</f>
        <v>6.8558181060620412E-5</v>
      </c>
    </row>
    <row r="156" spans="2:21" s="127" customFormat="1">
      <c r="B156" s="82" t="s">
        <v>625</v>
      </c>
      <c r="C156" s="78" t="s">
        <v>626</v>
      </c>
      <c r="D156" s="89" t="s">
        <v>123</v>
      </c>
      <c r="E156" s="89" t="s">
        <v>280</v>
      </c>
      <c r="F156" s="78" t="s">
        <v>627</v>
      </c>
      <c r="G156" s="89" t="s">
        <v>628</v>
      </c>
      <c r="H156" s="78" t="s">
        <v>461</v>
      </c>
      <c r="I156" s="78" t="s">
        <v>163</v>
      </c>
      <c r="J156" s="78"/>
      <c r="K156" s="83">
        <v>1.5999999999999999</v>
      </c>
      <c r="L156" s="89" t="s">
        <v>167</v>
      </c>
      <c r="M156" s="90">
        <v>5.5500000000000001E-2</v>
      </c>
      <c r="N156" s="90">
        <v>1.2300000000000002E-2</v>
      </c>
      <c r="O156" s="83">
        <v>4863</v>
      </c>
      <c r="P156" s="85">
        <v>108.95</v>
      </c>
      <c r="Q156" s="78"/>
      <c r="R156" s="83">
        <v>5.2982399999999998</v>
      </c>
      <c r="S156" s="84">
        <v>1.3508333333333333E-4</v>
      </c>
      <c r="T156" s="84">
        <v>2.1310925520048101E-3</v>
      </c>
      <c r="U156" s="84">
        <f>R156/'סכום נכסי הקרן'!$C$42</f>
        <v>6.1802866801186507E-5</v>
      </c>
    </row>
    <row r="157" spans="2:21" s="127" customFormat="1">
      <c r="B157" s="82" t="s">
        <v>629</v>
      </c>
      <c r="C157" s="78" t="s">
        <v>630</v>
      </c>
      <c r="D157" s="89" t="s">
        <v>123</v>
      </c>
      <c r="E157" s="89" t="s">
        <v>280</v>
      </c>
      <c r="F157" s="78" t="s">
        <v>631</v>
      </c>
      <c r="G157" s="89" t="s">
        <v>319</v>
      </c>
      <c r="H157" s="78" t="s">
        <v>461</v>
      </c>
      <c r="I157" s="78" t="s">
        <v>163</v>
      </c>
      <c r="J157" s="78"/>
      <c r="K157" s="83">
        <v>3.5199999999999996</v>
      </c>
      <c r="L157" s="89" t="s">
        <v>167</v>
      </c>
      <c r="M157" s="90">
        <v>6.0499999999999998E-2</v>
      </c>
      <c r="N157" s="90">
        <v>3.8699999999999998E-2</v>
      </c>
      <c r="O157" s="83">
        <v>7844</v>
      </c>
      <c r="P157" s="85">
        <v>108.34</v>
      </c>
      <c r="Q157" s="78"/>
      <c r="R157" s="83">
        <v>8.498190000000001</v>
      </c>
      <c r="S157" s="84">
        <v>8.4064503752573438E-6</v>
      </c>
      <c r="T157" s="84">
        <v>3.4181972531485477E-3</v>
      </c>
      <c r="U157" s="84">
        <f>R157/'סכום נכסי הקרן'!$C$42</f>
        <v>9.9129617499617851E-5</v>
      </c>
    </row>
    <row r="158" spans="2:21" s="127" customFormat="1">
      <c r="B158" s="82" t="s">
        <v>632</v>
      </c>
      <c r="C158" s="78" t="s">
        <v>633</v>
      </c>
      <c r="D158" s="89" t="s">
        <v>123</v>
      </c>
      <c r="E158" s="89" t="s">
        <v>280</v>
      </c>
      <c r="F158" s="78"/>
      <c r="G158" s="89" t="s">
        <v>634</v>
      </c>
      <c r="H158" s="78" t="s">
        <v>461</v>
      </c>
      <c r="I158" s="78" t="s">
        <v>163</v>
      </c>
      <c r="J158" s="78"/>
      <c r="K158" s="83">
        <v>3.18</v>
      </c>
      <c r="L158" s="89" t="s">
        <v>167</v>
      </c>
      <c r="M158" s="90">
        <v>4.4500000000000005E-2</v>
      </c>
      <c r="N158" s="90">
        <v>3.3599999999999998E-2</v>
      </c>
      <c r="O158" s="83">
        <v>26966</v>
      </c>
      <c r="P158" s="85">
        <v>103.53</v>
      </c>
      <c r="Q158" s="78"/>
      <c r="R158" s="83">
        <v>27.917900000000003</v>
      </c>
      <c r="S158" s="84">
        <v>1.926142857142857E-5</v>
      </c>
      <c r="T158" s="84">
        <v>1.1229319313133248E-2</v>
      </c>
      <c r="U158" s="84">
        <f>R158/'סכום נכסי הקרן'!$C$42</f>
        <v>3.2565649254636352E-4</v>
      </c>
    </row>
    <row r="159" spans="2:21" s="127" customFormat="1">
      <c r="B159" s="82" t="s">
        <v>635</v>
      </c>
      <c r="C159" s="78" t="s">
        <v>636</v>
      </c>
      <c r="D159" s="89" t="s">
        <v>123</v>
      </c>
      <c r="E159" s="89" t="s">
        <v>280</v>
      </c>
      <c r="F159" s="78" t="s">
        <v>637</v>
      </c>
      <c r="G159" s="89" t="s">
        <v>348</v>
      </c>
      <c r="H159" s="78" t="s">
        <v>461</v>
      </c>
      <c r="I159" s="78" t="s">
        <v>165</v>
      </c>
      <c r="J159" s="78"/>
      <c r="K159" s="83">
        <v>3.79</v>
      </c>
      <c r="L159" s="89" t="s">
        <v>167</v>
      </c>
      <c r="M159" s="90">
        <v>2.9500000000000002E-2</v>
      </c>
      <c r="N159" s="90">
        <v>1.9900000000000001E-2</v>
      </c>
      <c r="O159" s="83">
        <v>7058.82</v>
      </c>
      <c r="P159" s="85">
        <v>103.67</v>
      </c>
      <c r="Q159" s="78"/>
      <c r="R159" s="83">
        <v>7.3178799999999997</v>
      </c>
      <c r="S159" s="84">
        <v>2.6319357231722725E-5</v>
      </c>
      <c r="T159" s="84">
        <v>2.9434452883344204E-3</v>
      </c>
      <c r="U159" s="84">
        <f>R159/'סכום נכסי הקרן'!$C$42</f>
        <v>8.5361547024496201E-5</v>
      </c>
    </row>
    <row r="160" spans="2:21" s="127" customFormat="1">
      <c r="B160" s="82" t="s">
        <v>638</v>
      </c>
      <c r="C160" s="78" t="s">
        <v>639</v>
      </c>
      <c r="D160" s="89" t="s">
        <v>123</v>
      </c>
      <c r="E160" s="89" t="s">
        <v>280</v>
      </c>
      <c r="F160" s="78" t="s">
        <v>640</v>
      </c>
      <c r="G160" s="89" t="s">
        <v>154</v>
      </c>
      <c r="H160" s="78" t="s">
        <v>461</v>
      </c>
      <c r="I160" s="78" t="s">
        <v>163</v>
      </c>
      <c r="J160" s="78"/>
      <c r="K160" s="83">
        <v>3.4</v>
      </c>
      <c r="L160" s="89" t="s">
        <v>167</v>
      </c>
      <c r="M160" s="90">
        <v>2.4E-2</v>
      </c>
      <c r="N160" s="90">
        <v>1.5300000000000001E-2</v>
      </c>
      <c r="O160" s="83">
        <v>3733.6</v>
      </c>
      <c r="P160" s="85">
        <v>103.18</v>
      </c>
      <c r="Q160" s="78"/>
      <c r="R160" s="83">
        <v>3.8523299999999998</v>
      </c>
      <c r="S160" s="84">
        <v>1.3333333333333333E-5</v>
      </c>
      <c r="T160" s="84">
        <v>1.5495092277557623E-3</v>
      </c>
      <c r="U160" s="84">
        <f>R160/'סכום נכסי הקרן'!$C$42</f>
        <v>4.4936627609208871E-5</v>
      </c>
    </row>
    <row r="161" spans="2:21" s="127" customFormat="1">
      <c r="B161" s="82" t="s">
        <v>641</v>
      </c>
      <c r="C161" s="78" t="s">
        <v>642</v>
      </c>
      <c r="D161" s="89" t="s">
        <v>123</v>
      </c>
      <c r="E161" s="89" t="s">
        <v>280</v>
      </c>
      <c r="F161" s="78"/>
      <c r="G161" s="89" t="s">
        <v>319</v>
      </c>
      <c r="H161" s="78" t="s">
        <v>461</v>
      </c>
      <c r="I161" s="78" t="s">
        <v>165</v>
      </c>
      <c r="J161" s="78"/>
      <c r="K161" s="83">
        <v>2.8000000000000003</v>
      </c>
      <c r="L161" s="89" t="s">
        <v>167</v>
      </c>
      <c r="M161" s="90">
        <v>5.0999999999999997E-2</v>
      </c>
      <c r="N161" s="90">
        <v>2.9899999999999996E-2</v>
      </c>
      <c r="O161" s="83">
        <v>22260</v>
      </c>
      <c r="P161" s="85">
        <v>107.33</v>
      </c>
      <c r="Q161" s="78"/>
      <c r="R161" s="83">
        <v>23.891659999999998</v>
      </c>
      <c r="S161" s="84">
        <v>2.6280991735537191E-5</v>
      </c>
      <c r="T161" s="84">
        <v>9.6098588740848364E-3</v>
      </c>
      <c r="U161" s="84">
        <f>R161/'סכום נכסי הקרן'!$C$42</f>
        <v>2.7869124098554155E-4</v>
      </c>
    </row>
    <row r="162" spans="2:21" s="127" customFormat="1">
      <c r="B162" s="82" t="s">
        <v>643</v>
      </c>
      <c r="C162" s="78" t="s">
        <v>644</v>
      </c>
      <c r="D162" s="89" t="s">
        <v>123</v>
      </c>
      <c r="E162" s="89" t="s">
        <v>280</v>
      </c>
      <c r="F162" s="78" t="s">
        <v>645</v>
      </c>
      <c r="G162" s="89" t="s">
        <v>319</v>
      </c>
      <c r="H162" s="78" t="s">
        <v>461</v>
      </c>
      <c r="I162" s="78" t="s">
        <v>165</v>
      </c>
      <c r="J162" s="78"/>
      <c r="K162" s="83">
        <v>3.9600000000000004</v>
      </c>
      <c r="L162" s="89" t="s">
        <v>167</v>
      </c>
      <c r="M162" s="90">
        <v>3.3500000000000002E-2</v>
      </c>
      <c r="N162" s="90">
        <v>2.12E-2</v>
      </c>
      <c r="O162" s="83">
        <v>516</v>
      </c>
      <c r="P162" s="85">
        <v>105.74</v>
      </c>
      <c r="Q162" s="78"/>
      <c r="R162" s="83">
        <v>0.54561999999999999</v>
      </c>
      <c r="S162" s="84">
        <v>8.3433744875130732E-7</v>
      </c>
      <c r="T162" s="84">
        <v>2.1946282505603079E-4</v>
      </c>
      <c r="U162" s="84">
        <f>R162/'סכום נכסי הקרן'!$C$42</f>
        <v>6.3645437322702226E-6</v>
      </c>
    </row>
    <row r="163" spans="2:21" s="127" customFormat="1">
      <c r="B163" s="82" t="s">
        <v>646</v>
      </c>
      <c r="C163" s="78" t="s">
        <v>647</v>
      </c>
      <c r="D163" s="89" t="s">
        <v>123</v>
      </c>
      <c r="E163" s="89" t="s">
        <v>280</v>
      </c>
      <c r="F163" s="78" t="s">
        <v>460</v>
      </c>
      <c r="G163" s="89" t="s">
        <v>282</v>
      </c>
      <c r="H163" s="78" t="s">
        <v>506</v>
      </c>
      <c r="I163" s="78" t="s">
        <v>163</v>
      </c>
      <c r="J163" s="78"/>
      <c r="K163" s="83">
        <v>3.08</v>
      </c>
      <c r="L163" s="89" t="s">
        <v>167</v>
      </c>
      <c r="M163" s="90">
        <v>2.6200000000000001E-2</v>
      </c>
      <c r="N163" s="90">
        <v>1.3999999999999999E-2</v>
      </c>
      <c r="O163" s="83">
        <v>14813</v>
      </c>
      <c r="P163" s="85">
        <v>104</v>
      </c>
      <c r="Q163" s="78"/>
      <c r="R163" s="83">
        <v>15.405520000000001</v>
      </c>
      <c r="S163" s="84">
        <v>1.5345806398143545E-4</v>
      </c>
      <c r="T163" s="84">
        <v>6.1965084503082437E-3</v>
      </c>
      <c r="U163" s="84">
        <f>R163/'סכום נכסי הקרן'!$C$42</f>
        <v>1.7970218422778411E-4</v>
      </c>
    </row>
    <row r="164" spans="2:21" s="127" customFormat="1">
      <c r="B164" s="82" t="s">
        <v>648</v>
      </c>
      <c r="C164" s="78" t="s">
        <v>649</v>
      </c>
      <c r="D164" s="89" t="s">
        <v>123</v>
      </c>
      <c r="E164" s="89" t="s">
        <v>280</v>
      </c>
      <c r="F164" s="78" t="s">
        <v>531</v>
      </c>
      <c r="G164" s="89" t="s">
        <v>319</v>
      </c>
      <c r="H164" s="78" t="s">
        <v>506</v>
      </c>
      <c r="I164" s="78" t="s">
        <v>163</v>
      </c>
      <c r="J164" s="78"/>
      <c r="K164" s="83">
        <v>3.2499999999999996</v>
      </c>
      <c r="L164" s="89" t="s">
        <v>167</v>
      </c>
      <c r="M164" s="90">
        <v>4.6500000000000007E-2</v>
      </c>
      <c r="N164" s="90">
        <v>2.06E-2</v>
      </c>
      <c r="O164" s="83">
        <v>1</v>
      </c>
      <c r="P164" s="85">
        <v>108.56</v>
      </c>
      <c r="Q164" s="78"/>
      <c r="R164" s="83">
        <v>1.09E-3</v>
      </c>
      <c r="S164" s="84">
        <v>5.1555719617312202E-9</v>
      </c>
      <c r="T164" s="84">
        <v>4.3842688924722989E-7</v>
      </c>
      <c r="U164" s="84">
        <f>R164/'סכום נכסי הקרן'!$C$42</f>
        <v>1.2714623122639461E-8</v>
      </c>
    </row>
    <row r="165" spans="2:21" s="127" customFormat="1">
      <c r="B165" s="82" t="s">
        <v>650</v>
      </c>
      <c r="C165" s="78" t="s">
        <v>651</v>
      </c>
      <c r="D165" s="89" t="s">
        <v>123</v>
      </c>
      <c r="E165" s="89" t="s">
        <v>280</v>
      </c>
      <c r="F165" s="78" t="s">
        <v>652</v>
      </c>
      <c r="G165" s="89" t="s">
        <v>348</v>
      </c>
      <c r="H165" s="78" t="s">
        <v>506</v>
      </c>
      <c r="I165" s="78" t="s">
        <v>165</v>
      </c>
      <c r="J165" s="78"/>
      <c r="K165" s="83">
        <v>2.94</v>
      </c>
      <c r="L165" s="89" t="s">
        <v>167</v>
      </c>
      <c r="M165" s="90">
        <v>3.4000000000000002E-2</v>
      </c>
      <c r="N165" s="90">
        <v>2.4900000000000002E-2</v>
      </c>
      <c r="O165" s="83">
        <v>3110.69</v>
      </c>
      <c r="P165" s="85">
        <v>103.21</v>
      </c>
      <c r="Q165" s="78"/>
      <c r="R165" s="83">
        <v>3.2105399999999999</v>
      </c>
      <c r="S165" s="84">
        <v>5.988807730050656E-6</v>
      </c>
      <c r="T165" s="84">
        <v>1.2913642798200013E-3</v>
      </c>
      <c r="U165" s="84">
        <f>R165/'סכום נכסי הקרן'!$C$42</f>
        <v>3.7450280844182473E-5</v>
      </c>
    </row>
    <row r="166" spans="2:21" s="127" customFormat="1">
      <c r="B166" s="82" t="s">
        <v>653</v>
      </c>
      <c r="C166" s="78" t="s">
        <v>654</v>
      </c>
      <c r="D166" s="89" t="s">
        <v>123</v>
      </c>
      <c r="E166" s="89" t="s">
        <v>280</v>
      </c>
      <c r="F166" s="78" t="s">
        <v>518</v>
      </c>
      <c r="G166" s="89" t="s">
        <v>319</v>
      </c>
      <c r="H166" s="78" t="s">
        <v>506</v>
      </c>
      <c r="I166" s="78" t="s">
        <v>165</v>
      </c>
      <c r="J166" s="78"/>
      <c r="K166" s="83">
        <v>4.51</v>
      </c>
      <c r="L166" s="89" t="s">
        <v>167</v>
      </c>
      <c r="M166" s="90">
        <v>3.7000000000000005E-2</v>
      </c>
      <c r="N166" s="90">
        <v>2.2600000000000002E-2</v>
      </c>
      <c r="O166" s="83">
        <v>2053.65</v>
      </c>
      <c r="P166" s="85">
        <v>106.6</v>
      </c>
      <c r="Q166" s="78"/>
      <c r="R166" s="83">
        <v>2.18919</v>
      </c>
      <c r="S166" s="84">
        <v>8.2580096812994543E-6</v>
      </c>
      <c r="T166" s="84">
        <v>8.8055024006526901E-4</v>
      </c>
      <c r="U166" s="84">
        <f>R166/'סכום נכסי הקרן'!$C$42</f>
        <v>2.5536445682432184E-5</v>
      </c>
    </row>
    <row r="167" spans="2:21" s="127" customFormat="1">
      <c r="B167" s="82" t="s">
        <v>655</v>
      </c>
      <c r="C167" s="78" t="s">
        <v>656</v>
      </c>
      <c r="D167" s="89" t="s">
        <v>123</v>
      </c>
      <c r="E167" s="89" t="s">
        <v>280</v>
      </c>
      <c r="F167" s="78" t="s">
        <v>534</v>
      </c>
      <c r="G167" s="89" t="s">
        <v>348</v>
      </c>
      <c r="H167" s="78" t="s">
        <v>528</v>
      </c>
      <c r="I167" s="78" t="s">
        <v>163</v>
      </c>
      <c r="J167" s="78"/>
      <c r="K167" s="83">
        <v>2.16</v>
      </c>
      <c r="L167" s="89" t="s">
        <v>167</v>
      </c>
      <c r="M167" s="90">
        <v>3.3000000000000002E-2</v>
      </c>
      <c r="N167" s="90">
        <v>2.2700000000000001E-2</v>
      </c>
      <c r="O167" s="83">
        <v>1889.8</v>
      </c>
      <c r="P167" s="85">
        <v>102.68</v>
      </c>
      <c r="Q167" s="78"/>
      <c r="R167" s="83">
        <v>1.94045</v>
      </c>
      <c r="S167" s="84">
        <v>2.7642203125773543E-6</v>
      </c>
      <c r="T167" s="84">
        <v>7.8050041948604328E-4</v>
      </c>
      <c r="U167" s="84">
        <f>R167/'סכום נכסי הקרן'!$C$42</f>
        <v>2.2634945356262148E-5</v>
      </c>
    </row>
    <row r="168" spans="2:21" s="127" customFormat="1">
      <c r="B168" s="82" t="s">
        <v>657</v>
      </c>
      <c r="C168" s="78" t="s">
        <v>658</v>
      </c>
      <c r="D168" s="89" t="s">
        <v>123</v>
      </c>
      <c r="E168" s="89" t="s">
        <v>280</v>
      </c>
      <c r="F168" s="78" t="s">
        <v>537</v>
      </c>
      <c r="G168" s="89" t="s">
        <v>367</v>
      </c>
      <c r="H168" s="78" t="s">
        <v>528</v>
      </c>
      <c r="I168" s="78" t="s">
        <v>165</v>
      </c>
      <c r="J168" s="78"/>
      <c r="K168" s="83">
        <v>2.58</v>
      </c>
      <c r="L168" s="89" t="s">
        <v>167</v>
      </c>
      <c r="M168" s="90">
        <v>0.06</v>
      </c>
      <c r="N168" s="90">
        <v>1.8799999999999997E-2</v>
      </c>
      <c r="O168" s="83">
        <v>18555.3</v>
      </c>
      <c r="P168" s="85">
        <v>110.84</v>
      </c>
      <c r="Q168" s="78"/>
      <c r="R168" s="83">
        <v>20.566700000000001</v>
      </c>
      <c r="S168" s="84">
        <v>3.014742804434627E-5</v>
      </c>
      <c r="T168" s="84">
        <v>8.2724718376889946E-3</v>
      </c>
      <c r="U168" s="84">
        <f>R168/'סכום נכסי הקרן'!$C$42</f>
        <v>2.3990627465723762E-4</v>
      </c>
    </row>
    <row r="169" spans="2:21" s="127" customFormat="1">
      <c r="B169" s="82" t="s">
        <v>659</v>
      </c>
      <c r="C169" s="78" t="s">
        <v>660</v>
      </c>
      <c r="D169" s="89" t="s">
        <v>123</v>
      </c>
      <c r="E169" s="89" t="s">
        <v>280</v>
      </c>
      <c r="F169" s="78" t="s">
        <v>537</v>
      </c>
      <c r="G169" s="89" t="s">
        <v>367</v>
      </c>
      <c r="H169" s="78" t="s">
        <v>528</v>
      </c>
      <c r="I169" s="78" t="s">
        <v>165</v>
      </c>
      <c r="J169" s="78"/>
      <c r="K169" s="83">
        <v>4.6900000000000004</v>
      </c>
      <c r="L169" s="89" t="s">
        <v>167</v>
      </c>
      <c r="M169" s="90">
        <v>5.9000000000000004E-2</v>
      </c>
      <c r="N169" s="90">
        <v>2.8900000000000002E-2</v>
      </c>
      <c r="O169" s="83">
        <v>91</v>
      </c>
      <c r="P169" s="85">
        <v>114.72</v>
      </c>
      <c r="Q169" s="78"/>
      <c r="R169" s="83">
        <v>0.10440000000000001</v>
      </c>
      <c r="S169" s="84">
        <v>1.2756925889269883E-7</v>
      </c>
      <c r="T169" s="84">
        <v>4.19924470067989E-5</v>
      </c>
      <c r="U169" s="84">
        <f>R169/'סכום נכסי הקרן'!$C$42</f>
        <v>1.2178042697280366E-6</v>
      </c>
    </row>
    <row r="170" spans="2:21" s="127" customFormat="1">
      <c r="B170" s="82" t="s">
        <v>661</v>
      </c>
      <c r="C170" s="78" t="s">
        <v>662</v>
      </c>
      <c r="D170" s="89" t="s">
        <v>123</v>
      </c>
      <c r="E170" s="89" t="s">
        <v>280</v>
      </c>
      <c r="F170" s="78" t="s">
        <v>540</v>
      </c>
      <c r="G170" s="89" t="s">
        <v>319</v>
      </c>
      <c r="H170" s="78" t="s">
        <v>528</v>
      </c>
      <c r="I170" s="78" t="s">
        <v>165</v>
      </c>
      <c r="J170" s="78"/>
      <c r="K170" s="83">
        <v>5.14</v>
      </c>
      <c r="L170" s="89" t="s">
        <v>167</v>
      </c>
      <c r="M170" s="90">
        <v>6.9000000000000006E-2</v>
      </c>
      <c r="N170" s="90">
        <v>6.0099999999999987E-2</v>
      </c>
      <c r="O170" s="83">
        <v>9154</v>
      </c>
      <c r="P170" s="85">
        <v>105.81</v>
      </c>
      <c r="Q170" s="78"/>
      <c r="R170" s="83">
        <v>9.6858500000000003</v>
      </c>
      <c r="S170" s="84">
        <v>1.9832698169906036E-5</v>
      </c>
      <c r="T170" s="84">
        <v>3.8959055827663134E-3</v>
      </c>
      <c r="U170" s="84">
        <f>R170/'סכום נכסי הקרן'!$C$42</f>
        <v>1.1298342419487837E-4</v>
      </c>
    </row>
    <row r="171" spans="2:21" s="127" customFormat="1">
      <c r="B171" s="82" t="s">
        <v>663</v>
      </c>
      <c r="C171" s="78" t="s">
        <v>664</v>
      </c>
      <c r="D171" s="89" t="s">
        <v>123</v>
      </c>
      <c r="E171" s="89" t="s">
        <v>280</v>
      </c>
      <c r="F171" s="78" t="s">
        <v>665</v>
      </c>
      <c r="G171" s="89" t="s">
        <v>348</v>
      </c>
      <c r="H171" s="78" t="s">
        <v>528</v>
      </c>
      <c r="I171" s="78" t="s">
        <v>163</v>
      </c>
      <c r="J171" s="78"/>
      <c r="K171" s="83">
        <v>0.42</v>
      </c>
      <c r="L171" s="89" t="s">
        <v>167</v>
      </c>
      <c r="M171" s="90">
        <v>2.3599999999999999E-2</v>
      </c>
      <c r="N171" s="90">
        <v>8.6E-3</v>
      </c>
      <c r="O171" s="83">
        <v>243.4</v>
      </c>
      <c r="P171" s="85">
        <v>100.82</v>
      </c>
      <c r="Q171" s="78"/>
      <c r="R171" s="83">
        <v>0.24540000000000001</v>
      </c>
      <c r="S171" s="84">
        <v>2.3862745098039216E-5</v>
      </c>
      <c r="T171" s="84">
        <v>9.8706384056211204E-5</v>
      </c>
      <c r="U171" s="84">
        <f>R171/'סכום נכסי הקרן'!$C$42</f>
        <v>2.8625399213722235E-6</v>
      </c>
    </row>
    <row r="172" spans="2:21" s="127" customFormat="1">
      <c r="B172" s="82" t="s">
        <v>666</v>
      </c>
      <c r="C172" s="78" t="s">
        <v>667</v>
      </c>
      <c r="D172" s="89" t="s">
        <v>123</v>
      </c>
      <c r="E172" s="89" t="s">
        <v>280</v>
      </c>
      <c r="F172" s="78"/>
      <c r="G172" s="89" t="s">
        <v>319</v>
      </c>
      <c r="H172" s="78" t="s">
        <v>528</v>
      </c>
      <c r="I172" s="78" t="s">
        <v>163</v>
      </c>
      <c r="J172" s="78"/>
      <c r="K172" s="83">
        <v>4.5799999999999992</v>
      </c>
      <c r="L172" s="89" t="s">
        <v>167</v>
      </c>
      <c r="M172" s="90">
        <v>4.5999999999999999E-2</v>
      </c>
      <c r="N172" s="90">
        <v>4.3999999999999997E-2</v>
      </c>
      <c r="O172" s="83">
        <v>4000</v>
      </c>
      <c r="P172" s="85">
        <v>102.22</v>
      </c>
      <c r="Q172" s="78"/>
      <c r="R172" s="83">
        <v>4.0865</v>
      </c>
      <c r="S172" s="84">
        <v>1.5384615384615384E-5</v>
      </c>
      <c r="T172" s="84">
        <v>1.6436986081732154E-3</v>
      </c>
      <c r="U172" s="84">
        <f>R172/'סכום נכסי הקרן'!$C$42</f>
        <v>4.7668171918042348E-5</v>
      </c>
    </row>
    <row r="173" spans="2:21" s="127" customFormat="1">
      <c r="B173" s="82" t="s">
        <v>668</v>
      </c>
      <c r="C173" s="78" t="s">
        <v>669</v>
      </c>
      <c r="D173" s="89" t="s">
        <v>123</v>
      </c>
      <c r="E173" s="89" t="s">
        <v>280</v>
      </c>
      <c r="F173" s="78" t="s">
        <v>670</v>
      </c>
      <c r="G173" s="89" t="s">
        <v>348</v>
      </c>
      <c r="H173" s="78" t="s">
        <v>671</v>
      </c>
      <c r="I173" s="78" t="s">
        <v>163</v>
      </c>
      <c r="J173" s="78"/>
      <c r="K173" s="83">
        <v>1.8399999999999996</v>
      </c>
      <c r="L173" s="89" t="s">
        <v>167</v>
      </c>
      <c r="M173" s="90">
        <v>4.2999999999999997E-2</v>
      </c>
      <c r="N173" s="90">
        <v>2.8199999999999999E-2</v>
      </c>
      <c r="O173" s="83">
        <v>7233.19</v>
      </c>
      <c r="P173" s="85">
        <v>103.12</v>
      </c>
      <c r="Q173" s="78"/>
      <c r="R173" s="83">
        <v>7.4588700000000001</v>
      </c>
      <c r="S173" s="84">
        <v>1.252526426890435E-5</v>
      </c>
      <c r="T173" s="84">
        <v>3.0001552031187939E-3</v>
      </c>
      <c r="U173" s="84">
        <f>R173/'סכום נכסי הקרן'!$C$42</f>
        <v>8.7006166028221838E-5</v>
      </c>
    </row>
    <row r="174" spans="2:21" s="127" customFormat="1">
      <c r="B174" s="82" t="s">
        <v>672</v>
      </c>
      <c r="C174" s="78" t="s">
        <v>673</v>
      </c>
      <c r="D174" s="89" t="s">
        <v>123</v>
      </c>
      <c r="E174" s="89" t="s">
        <v>280</v>
      </c>
      <c r="F174" s="78" t="s">
        <v>670</v>
      </c>
      <c r="G174" s="89" t="s">
        <v>348</v>
      </c>
      <c r="H174" s="78" t="s">
        <v>671</v>
      </c>
      <c r="I174" s="78" t="s">
        <v>163</v>
      </c>
      <c r="J174" s="78"/>
      <c r="K174" s="83">
        <v>2.7600000000000002</v>
      </c>
      <c r="L174" s="89" t="s">
        <v>167</v>
      </c>
      <c r="M174" s="90">
        <v>4.2500000000000003E-2</v>
      </c>
      <c r="N174" s="90">
        <v>3.2699999999999993E-2</v>
      </c>
      <c r="O174" s="83">
        <v>5771.68</v>
      </c>
      <c r="P174" s="85">
        <v>103.4</v>
      </c>
      <c r="Q174" s="78"/>
      <c r="R174" s="83">
        <v>5.9679200000000003</v>
      </c>
      <c r="S174" s="84">
        <v>9.5108245181953223E-6</v>
      </c>
      <c r="T174" s="84">
        <v>2.4004555971342463E-3</v>
      </c>
      <c r="U174" s="84">
        <f>R174/'סכום נכסי הקרן'!$C$42</f>
        <v>6.9614544611066505E-5</v>
      </c>
    </row>
    <row r="175" spans="2:21" s="127" customFormat="1">
      <c r="B175" s="82" t="s">
        <v>674</v>
      </c>
      <c r="C175" s="78" t="s">
        <v>675</v>
      </c>
      <c r="D175" s="89" t="s">
        <v>123</v>
      </c>
      <c r="E175" s="89" t="s">
        <v>280</v>
      </c>
      <c r="F175" s="78" t="s">
        <v>676</v>
      </c>
      <c r="G175" s="89" t="s">
        <v>348</v>
      </c>
      <c r="H175" s="78" t="s">
        <v>671</v>
      </c>
      <c r="I175" s="78" t="s">
        <v>165</v>
      </c>
      <c r="J175" s="78"/>
      <c r="K175" s="83">
        <v>2.14</v>
      </c>
      <c r="L175" s="89" t="s">
        <v>167</v>
      </c>
      <c r="M175" s="90">
        <v>4.7E-2</v>
      </c>
      <c r="N175" s="90">
        <v>1.9300000000000001E-2</v>
      </c>
      <c r="O175" s="83">
        <v>9000</v>
      </c>
      <c r="P175" s="85">
        <v>106.37</v>
      </c>
      <c r="Q175" s="78"/>
      <c r="R175" s="83">
        <v>9.5732999999999997</v>
      </c>
      <c r="S175" s="84">
        <v>8.1711214410226611E-5</v>
      </c>
      <c r="T175" s="84">
        <v>3.8506349897527575E-3</v>
      </c>
      <c r="U175" s="84">
        <f>R175/'סכום נכסי הקרן'!$C$42</f>
        <v>1.1167055187152692E-4</v>
      </c>
    </row>
    <row r="176" spans="2:21" s="127" customFormat="1">
      <c r="B176" s="81"/>
      <c r="C176" s="78"/>
      <c r="D176" s="78"/>
      <c r="E176" s="78"/>
      <c r="F176" s="78"/>
      <c r="G176" s="78"/>
      <c r="H176" s="78"/>
      <c r="I176" s="78"/>
      <c r="J176" s="78"/>
      <c r="K176" s="78"/>
      <c r="L176" s="78"/>
      <c r="M176" s="78"/>
      <c r="N176" s="78"/>
      <c r="O176" s="83"/>
      <c r="P176" s="85"/>
      <c r="Q176" s="78"/>
      <c r="R176" s="78"/>
      <c r="S176" s="78"/>
      <c r="T176" s="84"/>
      <c r="U176" s="78"/>
    </row>
    <row r="177" spans="2:21" s="127" customFormat="1">
      <c r="B177" s="95" t="s">
        <v>48</v>
      </c>
      <c r="C177" s="80"/>
      <c r="D177" s="80"/>
      <c r="E177" s="80"/>
      <c r="F177" s="80"/>
      <c r="G177" s="80"/>
      <c r="H177" s="80"/>
      <c r="I177" s="80"/>
      <c r="J177" s="80"/>
      <c r="K177" s="86">
        <v>4.24</v>
      </c>
      <c r="L177" s="80"/>
      <c r="M177" s="80"/>
      <c r="N177" s="100">
        <v>4.5200000000000004E-2</v>
      </c>
      <c r="O177" s="86"/>
      <c r="P177" s="88"/>
      <c r="Q177" s="80">
        <v>0</v>
      </c>
      <c r="R177" s="86">
        <v>4.6576899999999997</v>
      </c>
      <c r="S177" s="80"/>
      <c r="T177" s="87">
        <v>1.8734463649338808E-3</v>
      </c>
      <c r="U177" s="87">
        <f>R177/'סכום נכסי הקרן'!$C$42</f>
        <v>5.4330984378061089E-5</v>
      </c>
    </row>
    <row r="178" spans="2:21" s="127" customFormat="1">
      <c r="B178" s="82" t="s">
        <v>677</v>
      </c>
      <c r="C178" s="78" t="s">
        <v>678</v>
      </c>
      <c r="D178" s="89" t="s">
        <v>123</v>
      </c>
      <c r="E178" s="89" t="s">
        <v>280</v>
      </c>
      <c r="F178" s="78" t="s">
        <v>537</v>
      </c>
      <c r="G178" s="89" t="s">
        <v>367</v>
      </c>
      <c r="H178" s="78" t="s">
        <v>528</v>
      </c>
      <c r="I178" s="78" t="s">
        <v>165</v>
      </c>
      <c r="J178" s="78"/>
      <c r="K178" s="83">
        <v>4.24</v>
      </c>
      <c r="L178" s="89" t="s">
        <v>167</v>
      </c>
      <c r="M178" s="90">
        <v>6.7000000000000004E-2</v>
      </c>
      <c r="N178" s="90">
        <v>4.5200000000000004E-2</v>
      </c>
      <c r="O178" s="83">
        <v>4720</v>
      </c>
      <c r="P178" s="85">
        <v>98.68</v>
      </c>
      <c r="Q178" s="78"/>
      <c r="R178" s="83">
        <v>4.6576899999999997</v>
      </c>
      <c r="S178" s="84">
        <v>3.9192989769135026E-6</v>
      </c>
      <c r="T178" s="84">
        <v>1.8734463649338808E-3</v>
      </c>
      <c r="U178" s="84">
        <f>R178/'סכום נכסי הקרן'!$C$42</f>
        <v>5.4330984378061089E-5</v>
      </c>
    </row>
    <row r="179" spans="2:21" s="127" customFormat="1">
      <c r="B179" s="128"/>
    </row>
    <row r="180" spans="2:21" s="127" customFormat="1">
      <c r="B180" s="128"/>
    </row>
    <row r="181" spans="2:21" s="127" customFormat="1">
      <c r="B181" s="128"/>
    </row>
    <row r="182" spans="2:21" s="127" customFormat="1">
      <c r="B182" s="129" t="s">
        <v>249</v>
      </c>
    </row>
    <row r="183" spans="2:21" s="127" customFormat="1">
      <c r="B183" s="129" t="s">
        <v>115</v>
      </c>
    </row>
    <row r="184" spans="2:21" s="127" customFormat="1">
      <c r="B184" s="129" t="s">
        <v>234</v>
      </c>
    </row>
    <row r="185" spans="2:21" s="127" customFormat="1">
      <c r="B185" s="129" t="s">
        <v>244</v>
      </c>
    </row>
    <row r="186" spans="2:21" s="127" customFormat="1">
      <c r="B186" s="129" t="s">
        <v>242</v>
      </c>
    </row>
    <row r="187" spans="2:21" s="127" customFormat="1">
      <c r="B187" s="128"/>
    </row>
    <row r="188" spans="2:21" s="127" customFormat="1">
      <c r="B188" s="128"/>
    </row>
    <row r="189" spans="2:21" s="127" customFormat="1">
      <c r="B189" s="128"/>
    </row>
    <row r="190" spans="2:21" s="127" customFormat="1">
      <c r="B190" s="128"/>
    </row>
    <row r="191" spans="2:21" s="127" customFormat="1">
      <c r="B191" s="128"/>
    </row>
    <row r="192" spans="2:21" s="127" customFormat="1">
      <c r="B192" s="128"/>
    </row>
    <row r="193" spans="2:6" s="127" customFormat="1">
      <c r="B193" s="128"/>
    </row>
    <row r="194" spans="2:6" s="127" customFormat="1">
      <c r="B194" s="128"/>
    </row>
    <row r="195" spans="2:6" s="127" customFormat="1">
      <c r="B195" s="128"/>
    </row>
    <row r="196" spans="2:6" s="127" customFormat="1">
      <c r="B196" s="128"/>
    </row>
    <row r="197" spans="2:6" s="127" customFormat="1">
      <c r="B197" s="128"/>
    </row>
    <row r="198" spans="2:6" s="127" customFormat="1">
      <c r="B198" s="128"/>
    </row>
    <row r="199" spans="2:6" s="127" customFormat="1">
      <c r="B199" s="128"/>
    </row>
    <row r="200" spans="2:6" s="127" customFormat="1">
      <c r="B200" s="128"/>
    </row>
    <row r="201" spans="2:6" s="127" customFormat="1">
      <c r="B201" s="128"/>
    </row>
    <row r="202" spans="2:6" s="127" customFormat="1">
      <c r="B202" s="128"/>
    </row>
    <row r="203" spans="2:6" s="127" customFormat="1">
      <c r="B203" s="128"/>
    </row>
    <row r="204" spans="2:6">
      <c r="C204" s="1"/>
      <c r="D204" s="1"/>
      <c r="E204" s="1"/>
      <c r="F204" s="1"/>
    </row>
    <row r="205" spans="2:6">
      <c r="C205" s="1"/>
      <c r="D205" s="1"/>
      <c r="E205" s="1"/>
      <c r="F205" s="1"/>
    </row>
    <row r="206" spans="2:6">
      <c r="C206" s="1"/>
      <c r="D206" s="1"/>
      <c r="E206" s="1"/>
      <c r="F206" s="1"/>
    </row>
    <row r="207" spans="2:6">
      <c r="C207" s="1"/>
      <c r="D207" s="1"/>
      <c r="E207" s="1"/>
      <c r="F207" s="1"/>
    </row>
    <row r="208" spans="2:6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43"/>
      <c r="C796" s="1"/>
      <c r="D796" s="1"/>
      <c r="E796" s="1"/>
      <c r="F796" s="1"/>
    </row>
    <row r="797" spans="2:6">
      <c r="B797" s="43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sheetProtection sheet="1" objects="1" scenarios="1"/>
  <mergeCells count="2">
    <mergeCell ref="B6:U6"/>
    <mergeCell ref="B7:U7"/>
  </mergeCells>
  <phoneticPr fontId="5" type="noConversion"/>
  <conditionalFormatting sqref="B12:B178">
    <cfRule type="cellIs" dxfId="141" priority="2" operator="equal">
      <formula>"NR3"</formula>
    </cfRule>
  </conditionalFormatting>
  <conditionalFormatting sqref="B12:B178">
    <cfRule type="containsText" dxfId="140" priority="1" operator="containsText" text="הפרשה ">
      <formula>NOT(ISERROR(SEARCH("הפרשה ",B12)))</formula>
    </cfRule>
  </conditionalFormatting>
  <dataValidations count="6">
    <dataValidation type="list" allowBlank="1" showInputMessage="1" showErrorMessage="1" sqref="G556:G828">
      <formula1>$BK$7:$BK$24</formula1>
    </dataValidation>
    <dataValidation allowBlank="1" showInputMessage="1" showErrorMessage="1" sqref="H2 B34 Q9 B36 B184 B186"/>
    <dataValidation type="list" allowBlank="1" showInputMessage="1" showErrorMessage="1" sqref="I12:I828">
      <formula1>$BM$7:$BM$10</formula1>
    </dataValidation>
    <dataValidation type="list" allowBlank="1" showInputMessage="1" showErrorMessage="1" sqref="E12:E822">
      <formula1>$BI$7:$BI$24</formula1>
    </dataValidation>
    <dataValidation type="list" allowBlank="1" showInputMessage="1" showErrorMessage="1" sqref="L12:L828">
      <formula1>$BN$7:$BN$20</formula1>
    </dataValidation>
    <dataValidation type="list" allowBlank="1" showInputMessage="1" showErrorMessage="1" sqref="G12:G555">
      <formula1>$BK$7:$BK$29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B1:BI363"/>
  <sheetViews>
    <sheetView rightToLeft="1" workbookViewId="0">
      <selection activeCell="C17" sqref="C17"/>
    </sheetView>
  </sheetViews>
  <sheetFormatPr defaultColWidth="9.140625" defaultRowHeight="18"/>
  <cols>
    <col min="1" max="1" width="6.28515625" style="1" customWidth="1"/>
    <col min="2" max="2" width="40.140625" style="2" bestFit="1" customWidth="1"/>
    <col min="3" max="3" width="41.85546875" style="2" bestFit="1" customWidth="1"/>
    <col min="4" max="4" width="9.7109375" style="2" bestFit="1" customWidth="1"/>
    <col min="5" max="5" width="8" style="2" bestFit="1" customWidth="1"/>
    <col min="6" max="6" width="12" style="2" bestFit="1" customWidth="1"/>
    <col min="7" max="7" width="32.42578125" style="2" bestFit="1" customWidth="1"/>
    <col min="8" max="8" width="12" style="1" bestFit="1" customWidth="1"/>
    <col min="9" max="9" width="11.28515625" style="1" bestFit="1" customWidth="1"/>
    <col min="10" max="10" width="10.7109375" style="1" bestFit="1" customWidth="1"/>
    <col min="11" max="12" width="9" style="1" bestFit="1" customWidth="1"/>
    <col min="13" max="13" width="9.140625" style="1"/>
    <col min="14" max="14" width="10.42578125" style="1" bestFit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56" t="s">
        <v>182</v>
      </c>
      <c r="C1" s="76" t="s" vm="1">
        <v>250</v>
      </c>
    </row>
    <row r="2" spans="2:61">
      <c r="B2" s="56" t="s">
        <v>181</v>
      </c>
      <c r="C2" s="76" t="s">
        <v>251</v>
      </c>
    </row>
    <row r="3" spans="2:61">
      <c r="B3" s="56" t="s">
        <v>183</v>
      </c>
      <c r="C3" s="76" t="s">
        <v>252</v>
      </c>
    </row>
    <row r="4" spans="2:61">
      <c r="B4" s="56" t="s">
        <v>184</v>
      </c>
      <c r="C4" s="76">
        <v>8602</v>
      </c>
    </row>
    <row r="6" spans="2:61" ht="26.25" customHeight="1">
      <c r="B6" s="184" t="s">
        <v>212</v>
      </c>
      <c r="C6" s="185"/>
      <c r="D6" s="185"/>
      <c r="E6" s="185"/>
      <c r="F6" s="185"/>
      <c r="G6" s="185"/>
      <c r="H6" s="185"/>
      <c r="I6" s="185"/>
      <c r="J6" s="185"/>
      <c r="K6" s="185"/>
      <c r="L6" s="185"/>
      <c r="M6" s="185"/>
      <c r="N6" s="186"/>
      <c r="BI6" s="3"/>
    </row>
    <row r="7" spans="2:61" ht="26.25" customHeight="1">
      <c r="B7" s="184" t="s">
        <v>92</v>
      </c>
      <c r="C7" s="185"/>
      <c r="D7" s="185"/>
      <c r="E7" s="185"/>
      <c r="F7" s="185"/>
      <c r="G7" s="185"/>
      <c r="H7" s="185"/>
      <c r="I7" s="185"/>
      <c r="J7" s="185"/>
      <c r="K7" s="185"/>
      <c r="L7" s="185"/>
      <c r="M7" s="185"/>
      <c r="N7" s="186"/>
      <c r="BE7" s="3"/>
      <c r="BI7" s="3"/>
    </row>
    <row r="8" spans="2:61" s="3" customFormat="1" ht="63">
      <c r="B8" s="22" t="s">
        <v>118</v>
      </c>
      <c r="C8" s="30" t="s">
        <v>46</v>
      </c>
      <c r="D8" s="30" t="s">
        <v>122</v>
      </c>
      <c r="E8" s="30" t="s">
        <v>228</v>
      </c>
      <c r="F8" s="30" t="s">
        <v>120</v>
      </c>
      <c r="G8" s="30" t="s">
        <v>64</v>
      </c>
      <c r="H8" s="30" t="s">
        <v>104</v>
      </c>
      <c r="I8" s="13" t="s">
        <v>236</v>
      </c>
      <c r="J8" s="13" t="s">
        <v>235</v>
      </c>
      <c r="K8" s="13" t="s">
        <v>62</v>
      </c>
      <c r="L8" s="13" t="s">
        <v>59</v>
      </c>
      <c r="M8" s="30" t="s">
        <v>185</v>
      </c>
      <c r="N8" s="14" t="s">
        <v>187</v>
      </c>
      <c r="BE8" s="1"/>
      <c r="BF8" s="1"/>
      <c r="BG8" s="1"/>
      <c r="BI8" s="4"/>
    </row>
    <row r="9" spans="2:61" s="3" customFormat="1" ht="24" customHeight="1">
      <c r="B9" s="15"/>
      <c r="C9" s="16"/>
      <c r="D9" s="16"/>
      <c r="E9" s="16"/>
      <c r="F9" s="16"/>
      <c r="G9" s="16"/>
      <c r="H9" s="16"/>
      <c r="I9" s="16" t="s">
        <v>245</v>
      </c>
      <c r="J9" s="16"/>
      <c r="K9" s="16" t="s">
        <v>239</v>
      </c>
      <c r="L9" s="16" t="s">
        <v>20</v>
      </c>
      <c r="M9" s="16" t="s">
        <v>20</v>
      </c>
      <c r="N9" s="17" t="s">
        <v>20</v>
      </c>
      <c r="BE9" s="1"/>
      <c r="BG9" s="1"/>
      <c r="BI9" s="4"/>
    </row>
    <row r="10" spans="2:61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20" t="s">
        <v>10</v>
      </c>
      <c r="M10" s="20" t="s">
        <v>11</v>
      </c>
      <c r="N10" s="20" t="s">
        <v>12</v>
      </c>
      <c r="BE10" s="1"/>
      <c r="BF10" s="3"/>
      <c r="BG10" s="1"/>
      <c r="BI10" s="1"/>
    </row>
    <row r="11" spans="2:61" s="130" customFormat="1" ht="18" customHeight="1">
      <c r="B11" s="121" t="s">
        <v>30</v>
      </c>
      <c r="C11" s="94"/>
      <c r="D11" s="94"/>
      <c r="E11" s="94"/>
      <c r="F11" s="94"/>
      <c r="G11" s="94"/>
      <c r="H11" s="94"/>
      <c r="I11" s="96"/>
      <c r="J11" s="98"/>
      <c r="K11" s="96">
        <v>1928.3649899999998</v>
      </c>
      <c r="L11" s="94"/>
      <c r="M11" s="99">
        <v>1</v>
      </c>
      <c r="N11" s="99">
        <f>K11/'סכום נכסי הקרן'!$C$42</f>
        <v>2.2493976230038907E-2</v>
      </c>
      <c r="BE11" s="127"/>
      <c r="BF11" s="131"/>
      <c r="BG11" s="127"/>
      <c r="BI11" s="127"/>
    </row>
    <row r="12" spans="2:61" s="127" customFormat="1" ht="20.25">
      <c r="B12" s="122" t="s">
        <v>233</v>
      </c>
      <c r="C12" s="80"/>
      <c r="D12" s="80"/>
      <c r="E12" s="80"/>
      <c r="F12" s="80"/>
      <c r="G12" s="80"/>
      <c r="H12" s="80"/>
      <c r="I12" s="86"/>
      <c r="J12" s="88"/>
      <c r="K12" s="86">
        <v>1833.0637399999998</v>
      </c>
      <c r="L12" s="80"/>
      <c r="M12" s="87">
        <v>0.95057924692980456</v>
      </c>
      <c r="N12" s="87">
        <f>K12/'סכום נכסי הקרן'!$C$42</f>
        <v>2.1382306985207308E-2</v>
      </c>
      <c r="BF12" s="130"/>
    </row>
    <row r="13" spans="2:61" s="127" customFormat="1">
      <c r="B13" s="122" t="s">
        <v>679</v>
      </c>
      <c r="C13" s="80"/>
      <c r="D13" s="80"/>
      <c r="E13" s="80"/>
      <c r="F13" s="80"/>
      <c r="G13" s="80"/>
      <c r="H13" s="80"/>
      <c r="I13" s="86"/>
      <c r="J13" s="88"/>
      <c r="K13" s="86">
        <v>1471.1464799999994</v>
      </c>
      <c r="L13" s="80"/>
      <c r="M13" s="87">
        <v>0.7628983556686536</v>
      </c>
      <c r="N13" s="87">
        <f>K13/'סכום נכסי הקרן'!$C$42</f>
        <v>1.7160617478346463E-2</v>
      </c>
    </row>
    <row r="14" spans="2:61" s="127" customFormat="1">
      <c r="B14" s="119" t="s">
        <v>680</v>
      </c>
      <c r="C14" s="78" t="s">
        <v>681</v>
      </c>
      <c r="D14" s="89" t="s">
        <v>123</v>
      </c>
      <c r="E14" s="89" t="s">
        <v>280</v>
      </c>
      <c r="F14" s="78" t="s">
        <v>682</v>
      </c>
      <c r="G14" s="89" t="s">
        <v>683</v>
      </c>
      <c r="H14" s="89" t="s">
        <v>167</v>
      </c>
      <c r="I14" s="83">
        <v>196.94</v>
      </c>
      <c r="J14" s="85">
        <v>20540</v>
      </c>
      <c r="K14" s="83">
        <v>40.451639999999998</v>
      </c>
      <c r="L14" s="84">
        <v>3.9620612616672482E-6</v>
      </c>
      <c r="M14" s="84">
        <v>2.0977169887325117E-2</v>
      </c>
      <c r="N14" s="84">
        <f>K14/'סכום נכסי הקרן'!$C$42</f>
        <v>4.7185996081897916E-4</v>
      </c>
    </row>
    <row r="15" spans="2:61" s="127" customFormat="1">
      <c r="B15" s="119" t="s">
        <v>684</v>
      </c>
      <c r="C15" s="78" t="s">
        <v>685</v>
      </c>
      <c r="D15" s="89" t="s">
        <v>123</v>
      </c>
      <c r="E15" s="89" t="s">
        <v>280</v>
      </c>
      <c r="F15" s="78" t="s">
        <v>330</v>
      </c>
      <c r="G15" s="89" t="s">
        <v>319</v>
      </c>
      <c r="H15" s="89" t="s">
        <v>167</v>
      </c>
      <c r="I15" s="83">
        <v>54</v>
      </c>
      <c r="J15" s="85">
        <v>4830</v>
      </c>
      <c r="K15" s="83">
        <v>2.6081999999999996</v>
      </c>
      <c r="L15" s="84">
        <v>4.9667674509627829E-7</v>
      </c>
      <c r="M15" s="84">
        <v>1.3525447793988419E-3</v>
      </c>
      <c r="N15" s="84">
        <f>K15/'סכום נכסי הקרן'!$C$42</f>
        <v>3.0424110117860768E-5</v>
      </c>
    </row>
    <row r="16" spans="2:61" s="127" customFormat="1" ht="20.25">
      <c r="B16" s="119" t="s">
        <v>686</v>
      </c>
      <c r="C16" s="78" t="s">
        <v>687</v>
      </c>
      <c r="D16" s="89" t="s">
        <v>123</v>
      </c>
      <c r="E16" s="89" t="s">
        <v>280</v>
      </c>
      <c r="F16" s="78" t="s">
        <v>688</v>
      </c>
      <c r="G16" s="89" t="s">
        <v>596</v>
      </c>
      <c r="H16" s="89" t="s">
        <v>167</v>
      </c>
      <c r="I16" s="83">
        <v>117</v>
      </c>
      <c r="J16" s="85">
        <v>43030</v>
      </c>
      <c r="K16" s="83">
        <v>50.345099999999995</v>
      </c>
      <c r="L16" s="84">
        <v>2.7368316700921116E-6</v>
      </c>
      <c r="M16" s="84">
        <v>2.610766128874804E-2</v>
      </c>
      <c r="N16" s="84">
        <f>K16/'סכום נכסי הקרן'!$C$42</f>
        <v>5.8726511245100533E-4</v>
      </c>
      <c r="BE16" s="130"/>
    </row>
    <row r="17" spans="2:14" s="127" customFormat="1">
      <c r="B17" s="119" t="s">
        <v>689</v>
      </c>
      <c r="C17" s="78" t="s">
        <v>690</v>
      </c>
      <c r="D17" s="89" t="s">
        <v>123</v>
      </c>
      <c r="E17" s="89" t="s">
        <v>280</v>
      </c>
      <c r="F17" s="78" t="s">
        <v>691</v>
      </c>
      <c r="G17" s="89" t="s">
        <v>319</v>
      </c>
      <c r="H17" s="89" t="s">
        <v>167</v>
      </c>
      <c r="I17" s="83">
        <v>1123</v>
      </c>
      <c r="J17" s="85">
        <v>3529</v>
      </c>
      <c r="K17" s="83">
        <v>39.630669999999995</v>
      </c>
      <c r="L17" s="84">
        <v>6.8214887464873585E-6</v>
      </c>
      <c r="M17" s="84">
        <v>2.0551436167693542E-2</v>
      </c>
      <c r="N17" s="84">
        <f>K17/'סכום נכסי הקרן'!$C$42</f>
        <v>4.622835166492605E-4</v>
      </c>
    </row>
    <row r="18" spans="2:14" s="127" customFormat="1">
      <c r="B18" s="119" t="s">
        <v>692</v>
      </c>
      <c r="C18" s="78" t="s">
        <v>693</v>
      </c>
      <c r="D18" s="89" t="s">
        <v>123</v>
      </c>
      <c r="E18" s="89" t="s">
        <v>280</v>
      </c>
      <c r="F18" s="78" t="s">
        <v>338</v>
      </c>
      <c r="G18" s="89" t="s">
        <v>339</v>
      </c>
      <c r="H18" s="89" t="s">
        <v>167</v>
      </c>
      <c r="I18" s="83">
        <v>10308</v>
      </c>
      <c r="J18" s="85">
        <v>579.5</v>
      </c>
      <c r="K18" s="83">
        <v>59.734859999999998</v>
      </c>
      <c r="L18" s="84">
        <v>3.7273741109741311E-6</v>
      </c>
      <c r="M18" s="84">
        <v>3.0976946952350551E-2</v>
      </c>
      <c r="N18" s="84">
        <f>K18/'סכום נכסי הקרן'!$C$42</f>
        <v>6.9679470842534956E-4</v>
      </c>
    </row>
    <row r="19" spans="2:14" s="127" customFormat="1">
      <c r="B19" s="119" t="s">
        <v>694</v>
      </c>
      <c r="C19" s="78" t="s">
        <v>695</v>
      </c>
      <c r="D19" s="89" t="s">
        <v>123</v>
      </c>
      <c r="E19" s="89" t="s">
        <v>280</v>
      </c>
      <c r="F19" s="78" t="s">
        <v>306</v>
      </c>
      <c r="G19" s="89" t="s">
        <v>282</v>
      </c>
      <c r="H19" s="89" t="s">
        <v>167</v>
      </c>
      <c r="I19" s="83">
        <v>411</v>
      </c>
      <c r="J19" s="85">
        <v>6326</v>
      </c>
      <c r="K19" s="83">
        <v>25.999860000000002</v>
      </c>
      <c r="L19" s="84">
        <v>4.0964799774823177E-6</v>
      </c>
      <c r="M19" s="84">
        <v>1.3482852123342067E-2</v>
      </c>
      <c r="N19" s="84">
        <f>K19/'סכום נכסי הקרן'!$C$42</f>
        <v>3.0328295517558607E-4</v>
      </c>
    </row>
    <row r="20" spans="2:14" s="127" customFormat="1">
      <c r="B20" s="119" t="s">
        <v>696</v>
      </c>
      <c r="C20" s="78" t="s">
        <v>697</v>
      </c>
      <c r="D20" s="89" t="s">
        <v>123</v>
      </c>
      <c r="E20" s="89" t="s">
        <v>280</v>
      </c>
      <c r="F20" s="78" t="s">
        <v>537</v>
      </c>
      <c r="G20" s="89" t="s">
        <v>367</v>
      </c>
      <c r="H20" s="89" t="s">
        <v>167</v>
      </c>
      <c r="I20" s="83">
        <v>12523</v>
      </c>
      <c r="J20" s="85">
        <v>153.6</v>
      </c>
      <c r="K20" s="83">
        <v>19.235330000000001</v>
      </c>
      <c r="L20" s="84">
        <v>3.9166842317219941E-6</v>
      </c>
      <c r="M20" s="84">
        <v>9.9749425548324253E-3</v>
      </c>
      <c r="N20" s="84">
        <f>K20/'סכום נכסי הקרן'!$C$42</f>
        <v>2.2437612072440414E-4</v>
      </c>
    </row>
    <row r="21" spans="2:14" s="127" customFormat="1">
      <c r="B21" s="119" t="s">
        <v>698</v>
      </c>
      <c r="C21" s="78" t="s">
        <v>699</v>
      </c>
      <c r="D21" s="89" t="s">
        <v>123</v>
      </c>
      <c r="E21" s="89" t="s">
        <v>280</v>
      </c>
      <c r="F21" s="78" t="s">
        <v>388</v>
      </c>
      <c r="G21" s="89" t="s">
        <v>319</v>
      </c>
      <c r="H21" s="89" t="s">
        <v>167</v>
      </c>
      <c r="I21" s="83">
        <v>545</v>
      </c>
      <c r="J21" s="85">
        <v>3372</v>
      </c>
      <c r="K21" s="83">
        <v>18.568150000000003</v>
      </c>
      <c r="L21" s="84">
        <v>2.7870050942464381E-6</v>
      </c>
      <c r="M21" s="84">
        <v>9.6289603349415734E-3</v>
      </c>
      <c r="N21" s="84">
        <f>K21/'סכום נכסי הקרן'!$C$42</f>
        <v>2.1659360489416325E-4</v>
      </c>
    </row>
    <row r="22" spans="2:14" s="127" customFormat="1">
      <c r="B22" s="119" t="s">
        <v>700</v>
      </c>
      <c r="C22" s="78" t="s">
        <v>701</v>
      </c>
      <c r="D22" s="89" t="s">
        <v>123</v>
      </c>
      <c r="E22" s="89" t="s">
        <v>280</v>
      </c>
      <c r="F22" s="78" t="s">
        <v>355</v>
      </c>
      <c r="G22" s="89" t="s">
        <v>282</v>
      </c>
      <c r="H22" s="89" t="s">
        <v>167</v>
      </c>
      <c r="I22" s="83">
        <v>3756</v>
      </c>
      <c r="J22" s="85">
        <v>919.9</v>
      </c>
      <c r="K22" s="83">
        <v>34.551439999999999</v>
      </c>
      <c r="L22" s="84">
        <v>3.2267570169398721E-6</v>
      </c>
      <c r="M22" s="84">
        <v>1.7917479408293968E-2</v>
      </c>
      <c r="N22" s="84">
        <f>K22/'סכום נכסי הקרן'!$C$42</f>
        <v>4.0303535591237612E-4</v>
      </c>
    </row>
    <row r="23" spans="2:14" s="127" customFormat="1">
      <c r="B23" s="119" t="s">
        <v>702</v>
      </c>
      <c r="C23" s="78" t="s">
        <v>703</v>
      </c>
      <c r="D23" s="89" t="s">
        <v>123</v>
      </c>
      <c r="E23" s="89" t="s">
        <v>280</v>
      </c>
      <c r="F23" s="78" t="s">
        <v>704</v>
      </c>
      <c r="G23" s="89" t="s">
        <v>705</v>
      </c>
      <c r="H23" s="89" t="s">
        <v>167</v>
      </c>
      <c r="I23" s="83">
        <v>3723.53</v>
      </c>
      <c r="J23" s="85">
        <v>1383</v>
      </c>
      <c r="K23" s="83">
        <v>51.496459999999999</v>
      </c>
      <c r="L23" s="84">
        <v>3.1721614708522999E-6</v>
      </c>
      <c r="M23" s="84">
        <v>2.6704726681435968E-2</v>
      </c>
      <c r="N23" s="84">
        <f>K23/'סכום נכסי הקרן'!$C$42</f>
        <v>6.0069548720190647E-4</v>
      </c>
    </row>
    <row r="24" spans="2:14" s="127" customFormat="1">
      <c r="B24" s="119" t="s">
        <v>706</v>
      </c>
      <c r="C24" s="78" t="s">
        <v>707</v>
      </c>
      <c r="D24" s="89" t="s">
        <v>123</v>
      </c>
      <c r="E24" s="89" t="s">
        <v>280</v>
      </c>
      <c r="F24" s="78" t="s">
        <v>403</v>
      </c>
      <c r="G24" s="89" t="s">
        <v>363</v>
      </c>
      <c r="H24" s="89" t="s">
        <v>167</v>
      </c>
      <c r="I24" s="83">
        <v>756</v>
      </c>
      <c r="J24" s="85">
        <v>2067</v>
      </c>
      <c r="K24" s="83">
        <v>16.155719999999999</v>
      </c>
      <c r="L24" s="84">
        <v>3.5286876259478346E-6</v>
      </c>
      <c r="M24" s="84">
        <v>8.377936792971958E-3</v>
      </c>
      <c r="N24" s="84">
        <f>K24/'סכום נכסי הקרן'!$C$42</f>
        <v>1.8845311107787961E-4</v>
      </c>
    </row>
    <row r="25" spans="2:14" s="127" customFormat="1">
      <c r="B25" s="119" t="s">
        <v>708</v>
      </c>
      <c r="C25" s="78" t="s">
        <v>709</v>
      </c>
      <c r="D25" s="89" t="s">
        <v>123</v>
      </c>
      <c r="E25" s="89" t="s">
        <v>280</v>
      </c>
      <c r="F25" s="78" t="s">
        <v>710</v>
      </c>
      <c r="G25" s="89" t="s">
        <v>711</v>
      </c>
      <c r="H25" s="89" t="s">
        <v>167</v>
      </c>
      <c r="I25" s="83">
        <v>331.25</v>
      </c>
      <c r="J25" s="85">
        <v>8416</v>
      </c>
      <c r="K25" s="83">
        <v>27.878</v>
      </c>
      <c r="L25" s="84">
        <v>3.3846429883684765E-6</v>
      </c>
      <c r="M25" s="84">
        <v>1.4456806747979802E-2</v>
      </c>
      <c r="N25" s="84">
        <f>K25/'סכום נכסי הקרן'!$C$42</f>
        <v>3.2519106735132375E-4</v>
      </c>
    </row>
    <row r="26" spans="2:14" s="127" customFormat="1">
      <c r="B26" s="119" t="s">
        <v>712</v>
      </c>
      <c r="C26" s="78" t="s">
        <v>713</v>
      </c>
      <c r="D26" s="89" t="s">
        <v>123</v>
      </c>
      <c r="E26" s="89" t="s">
        <v>280</v>
      </c>
      <c r="F26" s="78" t="s">
        <v>714</v>
      </c>
      <c r="G26" s="89" t="s">
        <v>367</v>
      </c>
      <c r="H26" s="89" t="s">
        <v>167</v>
      </c>
      <c r="I26" s="83">
        <v>545</v>
      </c>
      <c r="J26" s="85">
        <v>11540</v>
      </c>
      <c r="K26" s="83">
        <v>62.893000000000001</v>
      </c>
      <c r="L26" s="84">
        <v>5.3728412553542841E-7</v>
      </c>
      <c r="M26" s="84">
        <v>3.2614676332616888E-2</v>
      </c>
      <c r="N26" s="84">
        <f>K26/'סכום נכסי הקרן'!$C$42</f>
        <v>7.3363375417629685E-4</v>
      </c>
    </row>
    <row r="27" spans="2:14" s="127" customFormat="1">
      <c r="B27" s="119" t="s">
        <v>715</v>
      </c>
      <c r="C27" s="78" t="s">
        <v>716</v>
      </c>
      <c r="D27" s="89" t="s">
        <v>123</v>
      </c>
      <c r="E27" s="89" t="s">
        <v>280</v>
      </c>
      <c r="F27" s="78" t="s">
        <v>717</v>
      </c>
      <c r="G27" s="89" t="s">
        <v>705</v>
      </c>
      <c r="H27" s="89" t="s">
        <v>167</v>
      </c>
      <c r="I27" s="83">
        <v>158633.35999999999</v>
      </c>
      <c r="J27" s="85">
        <v>52.5</v>
      </c>
      <c r="K27" s="83">
        <v>83.282509999999988</v>
      </c>
      <c r="L27" s="84">
        <v>1.2247519245931293E-5</v>
      </c>
      <c r="M27" s="84">
        <v>4.3188146658895726E-2</v>
      </c>
      <c r="N27" s="84">
        <f>K27/'סכום נכסי הקרן'!$C$42</f>
        <v>9.7147314436463487E-4</v>
      </c>
    </row>
    <row r="28" spans="2:14" s="127" customFormat="1">
      <c r="B28" s="119" t="s">
        <v>718</v>
      </c>
      <c r="C28" s="78" t="s">
        <v>719</v>
      </c>
      <c r="D28" s="89" t="s">
        <v>123</v>
      </c>
      <c r="E28" s="89" t="s">
        <v>280</v>
      </c>
      <c r="F28" s="78" t="s">
        <v>720</v>
      </c>
      <c r="G28" s="89" t="s">
        <v>367</v>
      </c>
      <c r="H28" s="89" t="s">
        <v>167</v>
      </c>
      <c r="I28" s="83">
        <v>2780</v>
      </c>
      <c r="J28" s="85">
        <v>1647</v>
      </c>
      <c r="K28" s="83">
        <v>45.7866</v>
      </c>
      <c r="L28" s="84">
        <v>2.1780178492119649E-6</v>
      </c>
      <c r="M28" s="84">
        <v>2.3743741582862903E-2</v>
      </c>
      <c r="N28" s="84">
        <f>K28/'סכום נכסי הקרן'!$C$42</f>
        <v>5.3409115877710452E-4</v>
      </c>
    </row>
    <row r="29" spans="2:14" s="127" customFormat="1">
      <c r="B29" s="119" t="s">
        <v>721</v>
      </c>
      <c r="C29" s="78" t="s">
        <v>722</v>
      </c>
      <c r="D29" s="89" t="s">
        <v>123</v>
      </c>
      <c r="E29" s="89" t="s">
        <v>280</v>
      </c>
      <c r="F29" s="78" t="s">
        <v>281</v>
      </c>
      <c r="G29" s="89" t="s">
        <v>282</v>
      </c>
      <c r="H29" s="89" t="s">
        <v>167</v>
      </c>
      <c r="I29" s="83">
        <v>4820</v>
      </c>
      <c r="J29" s="85">
        <v>1697</v>
      </c>
      <c r="K29" s="83">
        <v>81.795400000000001</v>
      </c>
      <c r="L29" s="84">
        <v>3.1637353924208017E-6</v>
      </c>
      <c r="M29" s="84">
        <v>4.2416970036362259E-2</v>
      </c>
      <c r="N29" s="84">
        <f>K29/'סכום נכסי הקרן'!$C$42</f>
        <v>9.5412631574820527E-4</v>
      </c>
    </row>
    <row r="30" spans="2:14" s="127" customFormat="1">
      <c r="B30" s="119" t="s">
        <v>723</v>
      </c>
      <c r="C30" s="78" t="s">
        <v>724</v>
      </c>
      <c r="D30" s="89" t="s">
        <v>123</v>
      </c>
      <c r="E30" s="89" t="s">
        <v>280</v>
      </c>
      <c r="F30" s="78" t="s">
        <v>286</v>
      </c>
      <c r="G30" s="89" t="s">
        <v>282</v>
      </c>
      <c r="H30" s="89" t="s">
        <v>167</v>
      </c>
      <c r="I30" s="83">
        <v>1074</v>
      </c>
      <c r="J30" s="85">
        <v>6350</v>
      </c>
      <c r="K30" s="83">
        <v>68.198999999999998</v>
      </c>
      <c r="L30" s="84">
        <v>4.622898723045611E-6</v>
      </c>
      <c r="M30" s="84">
        <v>3.5366230124308576E-2</v>
      </c>
      <c r="N30" s="84">
        <f>K30/'סכום נכסי הקרן'!$C$42</f>
        <v>7.955271397622831E-4</v>
      </c>
    </row>
    <row r="31" spans="2:14" s="127" customFormat="1">
      <c r="B31" s="119" t="s">
        <v>725</v>
      </c>
      <c r="C31" s="78" t="s">
        <v>726</v>
      </c>
      <c r="D31" s="89" t="s">
        <v>123</v>
      </c>
      <c r="E31" s="89" t="s">
        <v>280</v>
      </c>
      <c r="F31" s="78"/>
      <c r="G31" s="89" t="s">
        <v>727</v>
      </c>
      <c r="H31" s="89" t="s">
        <v>167</v>
      </c>
      <c r="I31" s="83">
        <v>800</v>
      </c>
      <c r="J31" s="85">
        <v>13590</v>
      </c>
      <c r="K31" s="83">
        <v>108.72</v>
      </c>
      <c r="L31" s="84">
        <v>1.6268795545395538E-6</v>
      </c>
      <c r="M31" s="84">
        <v>5.6379368306204318E-2</v>
      </c>
      <c r="N31" s="84">
        <f>K31/'סכום נכסי הקרן'!$C$42</f>
        <v>1.2681961705443689E-3</v>
      </c>
    </row>
    <row r="32" spans="2:14" s="127" customFormat="1">
      <c r="B32" s="119" t="s">
        <v>728</v>
      </c>
      <c r="C32" s="78" t="s">
        <v>729</v>
      </c>
      <c r="D32" s="89" t="s">
        <v>123</v>
      </c>
      <c r="E32" s="89" t="s">
        <v>280</v>
      </c>
      <c r="F32" s="78" t="s">
        <v>417</v>
      </c>
      <c r="G32" s="89" t="s">
        <v>319</v>
      </c>
      <c r="H32" s="89" t="s">
        <v>167</v>
      </c>
      <c r="I32" s="83">
        <v>267.44</v>
      </c>
      <c r="J32" s="85">
        <v>18350</v>
      </c>
      <c r="K32" s="83">
        <v>49.075240000000001</v>
      </c>
      <c r="L32" s="84">
        <v>6.0150543693981091E-6</v>
      </c>
      <c r="M32" s="84">
        <v>2.5449144873761688E-2</v>
      </c>
      <c r="N32" s="84">
        <f>K32/'סכום נכסי הקרן'!$C$42</f>
        <v>5.7245245986521187E-4</v>
      </c>
    </row>
    <row r="33" spans="2:14" s="127" customFormat="1">
      <c r="B33" s="119" t="s">
        <v>730</v>
      </c>
      <c r="C33" s="78" t="s">
        <v>731</v>
      </c>
      <c r="D33" s="89" t="s">
        <v>123</v>
      </c>
      <c r="E33" s="89" t="s">
        <v>280</v>
      </c>
      <c r="F33" s="78" t="s">
        <v>732</v>
      </c>
      <c r="G33" s="89" t="s">
        <v>195</v>
      </c>
      <c r="H33" s="89" t="s">
        <v>167</v>
      </c>
      <c r="I33" s="83">
        <v>261</v>
      </c>
      <c r="J33" s="85">
        <v>27980</v>
      </c>
      <c r="K33" s="83">
        <v>73.027799999999999</v>
      </c>
      <c r="L33" s="84">
        <v>4.3282903057607089E-6</v>
      </c>
      <c r="M33" s="84">
        <v>3.7870320389917472E-2</v>
      </c>
      <c r="N33" s="84">
        <f>K33/'סכום נכסי הקרן'!$C$42</f>
        <v>8.5185408667476142E-4</v>
      </c>
    </row>
    <row r="34" spans="2:14" s="127" customFormat="1">
      <c r="B34" s="119" t="s">
        <v>733</v>
      </c>
      <c r="C34" s="78" t="s">
        <v>734</v>
      </c>
      <c r="D34" s="89" t="s">
        <v>123</v>
      </c>
      <c r="E34" s="89" t="s">
        <v>280</v>
      </c>
      <c r="F34" s="78" t="s">
        <v>487</v>
      </c>
      <c r="G34" s="89" t="s">
        <v>339</v>
      </c>
      <c r="H34" s="89" t="s">
        <v>167</v>
      </c>
      <c r="I34" s="83">
        <v>120</v>
      </c>
      <c r="J34" s="85">
        <v>3361</v>
      </c>
      <c r="K34" s="83">
        <v>4.0331999999999999</v>
      </c>
      <c r="L34" s="84">
        <v>1.1927693961375323E-6</v>
      </c>
      <c r="M34" s="84">
        <v>2.0915127690634958E-3</v>
      </c>
      <c r="N34" s="84">
        <f>K34/'סכום נכסי הקרן'!$C$42</f>
        <v>4.7046438512137128E-5</v>
      </c>
    </row>
    <row r="35" spans="2:14" s="127" customFormat="1">
      <c r="B35" s="119" t="s">
        <v>735</v>
      </c>
      <c r="C35" s="78" t="s">
        <v>736</v>
      </c>
      <c r="D35" s="89" t="s">
        <v>123</v>
      </c>
      <c r="E35" s="89" t="s">
        <v>280</v>
      </c>
      <c r="F35" s="78" t="s">
        <v>299</v>
      </c>
      <c r="G35" s="89" t="s">
        <v>282</v>
      </c>
      <c r="H35" s="89" t="s">
        <v>167</v>
      </c>
      <c r="I35" s="83">
        <v>6358</v>
      </c>
      <c r="J35" s="85">
        <v>2354</v>
      </c>
      <c r="K35" s="83">
        <v>149.66732000000002</v>
      </c>
      <c r="L35" s="84">
        <v>4.7683146591854338E-6</v>
      </c>
      <c r="M35" s="84">
        <v>7.7613584967646629E-2</v>
      </c>
      <c r="N35" s="84">
        <f>K35/'סכום נכסי הקרן'!$C$42</f>
        <v>1.7458381353903482E-3</v>
      </c>
    </row>
    <row r="36" spans="2:14" s="127" customFormat="1">
      <c r="B36" s="119" t="s">
        <v>737</v>
      </c>
      <c r="C36" s="78" t="s">
        <v>738</v>
      </c>
      <c r="D36" s="89" t="s">
        <v>123</v>
      </c>
      <c r="E36" s="89" t="s">
        <v>280</v>
      </c>
      <c r="F36" s="78" t="s">
        <v>443</v>
      </c>
      <c r="G36" s="89" t="s">
        <v>444</v>
      </c>
      <c r="H36" s="89" t="s">
        <v>167</v>
      </c>
      <c r="I36" s="83">
        <v>105</v>
      </c>
      <c r="J36" s="85">
        <v>59610</v>
      </c>
      <c r="K36" s="83">
        <v>62.590499999999999</v>
      </c>
      <c r="L36" s="84">
        <v>1.033775106459145E-5</v>
      </c>
      <c r="M36" s="84">
        <v>3.2457807689196851E-2</v>
      </c>
      <c r="N36" s="84">
        <f>K36/'סכום נכסי הקרן'!$C$42</f>
        <v>7.3010515463996803E-4</v>
      </c>
    </row>
    <row r="37" spans="2:14" s="127" customFormat="1">
      <c r="B37" s="119" t="s">
        <v>739</v>
      </c>
      <c r="C37" s="78" t="s">
        <v>740</v>
      </c>
      <c r="D37" s="89" t="s">
        <v>123</v>
      </c>
      <c r="E37" s="89" t="s">
        <v>280</v>
      </c>
      <c r="F37" s="78" t="s">
        <v>741</v>
      </c>
      <c r="G37" s="89" t="s">
        <v>628</v>
      </c>
      <c r="H37" s="89" t="s">
        <v>167</v>
      </c>
      <c r="I37" s="83">
        <v>240</v>
      </c>
      <c r="J37" s="85">
        <v>24410</v>
      </c>
      <c r="K37" s="83">
        <v>58.584000000000003</v>
      </c>
      <c r="L37" s="84">
        <v>4.0382441236691397E-6</v>
      </c>
      <c r="M37" s="84">
        <v>3.0380140846676545E-2</v>
      </c>
      <c r="N37" s="84">
        <f>K37/'סכום נכסי הקרן'!$C$42</f>
        <v>6.8337016607037629E-4</v>
      </c>
    </row>
    <row r="38" spans="2:14" s="127" customFormat="1">
      <c r="B38" s="119" t="s">
        <v>742</v>
      </c>
      <c r="C38" s="78" t="s">
        <v>743</v>
      </c>
      <c r="D38" s="89" t="s">
        <v>123</v>
      </c>
      <c r="E38" s="89" t="s">
        <v>280</v>
      </c>
      <c r="F38" s="78" t="s">
        <v>492</v>
      </c>
      <c r="G38" s="89" t="s">
        <v>339</v>
      </c>
      <c r="H38" s="89" t="s">
        <v>167</v>
      </c>
      <c r="I38" s="83">
        <v>447</v>
      </c>
      <c r="J38" s="85">
        <v>1853</v>
      </c>
      <c r="K38" s="83">
        <v>8.2829099999999993</v>
      </c>
      <c r="L38" s="84">
        <v>2.6378984114752808E-6</v>
      </c>
      <c r="M38" s="84">
        <v>4.2953020008935135E-3</v>
      </c>
      <c r="N38" s="84">
        <f>K38/'סכום נכסי הקרן'!$C$42</f>
        <v>9.661842110893726E-5</v>
      </c>
    </row>
    <row r="39" spans="2:14" s="127" customFormat="1">
      <c r="B39" s="119" t="s">
        <v>744</v>
      </c>
      <c r="C39" s="78" t="s">
        <v>745</v>
      </c>
      <c r="D39" s="89" t="s">
        <v>123</v>
      </c>
      <c r="E39" s="89" t="s">
        <v>280</v>
      </c>
      <c r="F39" s="78" t="s">
        <v>746</v>
      </c>
      <c r="G39" s="89" t="s">
        <v>367</v>
      </c>
      <c r="H39" s="89" t="s">
        <v>167</v>
      </c>
      <c r="I39" s="83">
        <v>207</v>
      </c>
      <c r="J39" s="85">
        <v>26580</v>
      </c>
      <c r="K39" s="83">
        <v>55.020600000000002</v>
      </c>
      <c r="L39" s="84">
        <v>1.4726275461570205E-6</v>
      </c>
      <c r="M39" s="84">
        <v>2.853225415588986E-2</v>
      </c>
      <c r="N39" s="84">
        <f>K39/'סכום נכסי הקרן'!$C$42</f>
        <v>6.4180384677201539E-4</v>
      </c>
    </row>
    <row r="40" spans="2:14" s="127" customFormat="1">
      <c r="B40" s="119" t="s">
        <v>1272</v>
      </c>
      <c r="C40" s="78" t="s">
        <v>747</v>
      </c>
      <c r="D40" s="89" t="s">
        <v>123</v>
      </c>
      <c r="E40" s="89" t="s">
        <v>280</v>
      </c>
      <c r="F40" s="78" t="s">
        <v>318</v>
      </c>
      <c r="G40" s="89" t="s">
        <v>319</v>
      </c>
      <c r="H40" s="89" t="s">
        <v>167</v>
      </c>
      <c r="I40" s="83">
        <v>680</v>
      </c>
      <c r="J40" s="85">
        <v>19400</v>
      </c>
      <c r="K40" s="83">
        <v>131.91999999999999</v>
      </c>
      <c r="L40" s="84">
        <v>5.6071948886130735E-6</v>
      </c>
      <c r="M40" s="84">
        <v>6.8410285751972708E-2</v>
      </c>
      <c r="N40" s="84">
        <f>K40/'סכום נכסי הקרן'!$C$42</f>
        <v>1.5388193415950436E-3</v>
      </c>
    </row>
    <row r="41" spans="2:14" s="127" customFormat="1">
      <c r="B41" s="119" t="s">
        <v>748</v>
      </c>
      <c r="C41" s="78" t="s">
        <v>749</v>
      </c>
      <c r="D41" s="89" t="s">
        <v>123</v>
      </c>
      <c r="E41" s="89" t="s">
        <v>280</v>
      </c>
      <c r="F41" s="78" t="s">
        <v>750</v>
      </c>
      <c r="G41" s="89" t="s">
        <v>628</v>
      </c>
      <c r="H41" s="89" t="s">
        <v>167</v>
      </c>
      <c r="I41" s="83">
        <v>609</v>
      </c>
      <c r="J41" s="85">
        <v>6833</v>
      </c>
      <c r="K41" s="83">
        <v>41.612970000000004</v>
      </c>
      <c r="L41" s="84">
        <v>5.4591042099428411E-6</v>
      </c>
      <c r="M41" s="84">
        <v>2.157940546307056E-2</v>
      </c>
      <c r="N41" s="84">
        <f>K41/'סכום נכסי הקרן'!$C$42</f>
        <v>4.8540663354468098E-4</v>
      </c>
    </row>
    <row r="42" spans="2:14" s="127" customFormat="1">
      <c r="B42" s="101"/>
      <c r="C42" s="78"/>
      <c r="D42" s="78"/>
      <c r="E42" s="78"/>
      <c r="F42" s="78"/>
      <c r="G42" s="78"/>
      <c r="H42" s="78"/>
      <c r="I42" s="83"/>
      <c r="J42" s="85"/>
      <c r="K42" s="78"/>
      <c r="L42" s="78"/>
      <c r="M42" s="84"/>
      <c r="N42" s="78"/>
    </row>
    <row r="43" spans="2:14" s="127" customFormat="1">
      <c r="B43" s="123" t="s">
        <v>751</v>
      </c>
      <c r="C43" s="80"/>
      <c r="D43" s="80"/>
      <c r="E43" s="80"/>
      <c r="F43" s="80"/>
      <c r="G43" s="80"/>
      <c r="H43" s="80"/>
      <c r="I43" s="86"/>
      <c r="J43" s="88"/>
      <c r="K43" s="86">
        <v>324.27620000000002</v>
      </c>
      <c r="L43" s="80"/>
      <c r="M43" s="87">
        <v>0.1681612151649777</v>
      </c>
      <c r="N43" s="87">
        <f>K43/'סכום נכסי הקרן'!$C$42</f>
        <v>3.7826143767354667E-3</v>
      </c>
    </row>
    <row r="44" spans="2:14" s="127" customFormat="1">
      <c r="B44" s="104" t="s">
        <v>752</v>
      </c>
      <c r="C44" s="78" t="s">
        <v>753</v>
      </c>
      <c r="D44" s="89" t="s">
        <v>123</v>
      </c>
      <c r="E44" s="89" t="s">
        <v>280</v>
      </c>
      <c r="F44" s="78" t="s">
        <v>754</v>
      </c>
      <c r="G44" s="89" t="s">
        <v>755</v>
      </c>
      <c r="H44" s="89" t="s">
        <v>167</v>
      </c>
      <c r="I44" s="83">
        <v>729</v>
      </c>
      <c r="J44" s="85">
        <v>447.1</v>
      </c>
      <c r="K44" s="83">
        <v>3.25936</v>
      </c>
      <c r="L44" s="84">
        <v>2.4808240130805649E-6</v>
      </c>
      <c r="M44" s="84">
        <v>1.6902194433637795E-3</v>
      </c>
      <c r="N44" s="84">
        <f>K44/'סכום נכסי הקרן'!$C$42</f>
        <v>3.801975598257445E-5</v>
      </c>
    </row>
    <row r="45" spans="2:14" s="127" customFormat="1">
      <c r="B45" s="104" t="s">
        <v>756</v>
      </c>
      <c r="C45" s="78" t="s">
        <v>757</v>
      </c>
      <c r="D45" s="89" t="s">
        <v>123</v>
      </c>
      <c r="E45" s="89" t="s">
        <v>280</v>
      </c>
      <c r="F45" s="78" t="s">
        <v>758</v>
      </c>
      <c r="G45" s="89" t="s">
        <v>363</v>
      </c>
      <c r="H45" s="89" t="s">
        <v>167</v>
      </c>
      <c r="I45" s="83">
        <v>23</v>
      </c>
      <c r="J45" s="85">
        <v>20350</v>
      </c>
      <c r="K45" s="83">
        <v>4.6805000000000003</v>
      </c>
      <c r="L45" s="84">
        <v>1.5673006034175466E-6</v>
      </c>
      <c r="M45" s="84">
        <v>2.4271857372809911E-3</v>
      </c>
      <c r="N45" s="84">
        <f>K45/'סכום נכסי הקרן'!$C$42</f>
        <v>5.4597058280288072E-5</v>
      </c>
    </row>
    <row r="46" spans="2:14" s="127" customFormat="1">
      <c r="B46" s="104" t="s">
        <v>759</v>
      </c>
      <c r="C46" s="78" t="s">
        <v>760</v>
      </c>
      <c r="D46" s="89" t="s">
        <v>123</v>
      </c>
      <c r="E46" s="89" t="s">
        <v>280</v>
      </c>
      <c r="F46" s="78" t="s">
        <v>761</v>
      </c>
      <c r="G46" s="89" t="s">
        <v>762</v>
      </c>
      <c r="H46" s="89" t="s">
        <v>167</v>
      </c>
      <c r="I46" s="83">
        <v>140</v>
      </c>
      <c r="J46" s="85">
        <v>1664</v>
      </c>
      <c r="K46" s="83">
        <v>2.3296000000000001</v>
      </c>
      <c r="L46" s="84">
        <v>1.286588982423908E-6</v>
      </c>
      <c r="M46" s="84">
        <v>1.2080700552440544E-3</v>
      </c>
      <c r="N46" s="84">
        <f>K46/'סכום נכסי הקרן'!$C$42</f>
        <v>2.717429910688155E-5</v>
      </c>
    </row>
    <row r="47" spans="2:14" s="127" customFormat="1">
      <c r="B47" s="104" t="s">
        <v>763</v>
      </c>
      <c r="C47" s="78" t="s">
        <v>764</v>
      </c>
      <c r="D47" s="89" t="s">
        <v>123</v>
      </c>
      <c r="E47" s="89" t="s">
        <v>280</v>
      </c>
      <c r="F47" s="78" t="s">
        <v>765</v>
      </c>
      <c r="G47" s="89" t="s">
        <v>154</v>
      </c>
      <c r="H47" s="89" t="s">
        <v>167</v>
      </c>
      <c r="I47" s="83">
        <v>16</v>
      </c>
      <c r="J47" s="85">
        <v>7000</v>
      </c>
      <c r="K47" s="83">
        <v>1.1200000000000001</v>
      </c>
      <c r="L47" s="84">
        <v>7.3775512090815071E-7</v>
      </c>
      <c r="M47" s="84">
        <v>5.8080291117502622E-4</v>
      </c>
      <c r="N47" s="84">
        <f>K47/'סכום נכסי הקרן'!$C$42</f>
        <v>1.3064566878308438E-5</v>
      </c>
    </row>
    <row r="48" spans="2:14" s="127" customFormat="1">
      <c r="B48" s="104" t="s">
        <v>766</v>
      </c>
      <c r="C48" s="78" t="s">
        <v>767</v>
      </c>
      <c r="D48" s="89" t="s">
        <v>123</v>
      </c>
      <c r="E48" s="89" t="s">
        <v>280</v>
      </c>
      <c r="F48" s="78" t="s">
        <v>768</v>
      </c>
      <c r="G48" s="89" t="s">
        <v>444</v>
      </c>
      <c r="H48" s="89" t="s">
        <v>167</v>
      </c>
      <c r="I48" s="83">
        <v>57</v>
      </c>
      <c r="J48" s="85">
        <v>69970</v>
      </c>
      <c r="K48" s="83">
        <v>39.882899999999999</v>
      </c>
      <c r="L48" s="84">
        <v>1.5896974220127911E-5</v>
      </c>
      <c r="M48" s="84">
        <v>2.0682236094734328E-2</v>
      </c>
      <c r="N48" s="84">
        <f>K48/'סכום נכסי הקרן'!$C$42</f>
        <v>4.6522572709900675E-4</v>
      </c>
    </row>
    <row r="49" spans="2:14" s="127" customFormat="1">
      <c r="B49" s="104" t="s">
        <v>769</v>
      </c>
      <c r="C49" s="78" t="s">
        <v>770</v>
      </c>
      <c r="D49" s="89" t="s">
        <v>123</v>
      </c>
      <c r="E49" s="89" t="s">
        <v>280</v>
      </c>
      <c r="F49" s="78" t="s">
        <v>771</v>
      </c>
      <c r="G49" s="89" t="s">
        <v>772</v>
      </c>
      <c r="H49" s="89" t="s">
        <v>167</v>
      </c>
      <c r="I49" s="83">
        <v>12</v>
      </c>
      <c r="J49" s="85">
        <v>16250</v>
      </c>
      <c r="K49" s="83">
        <v>1.95</v>
      </c>
      <c r="L49" s="84">
        <v>2.6200661697711177E-6</v>
      </c>
      <c r="M49" s="84">
        <v>1.0112193542779473E-3</v>
      </c>
      <c r="N49" s="84">
        <f>K49/'סכום נכסי הקרן'!$C$42</f>
        <v>2.2746344118483439E-5</v>
      </c>
    </row>
    <row r="50" spans="2:14" s="127" customFormat="1">
      <c r="B50" s="104" t="s">
        <v>773</v>
      </c>
      <c r="C50" s="78" t="s">
        <v>774</v>
      </c>
      <c r="D50" s="89" t="s">
        <v>123</v>
      </c>
      <c r="E50" s="89" t="s">
        <v>280</v>
      </c>
      <c r="F50" s="78" t="s">
        <v>775</v>
      </c>
      <c r="G50" s="89" t="s">
        <v>776</v>
      </c>
      <c r="H50" s="89" t="s">
        <v>167</v>
      </c>
      <c r="I50" s="83">
        <v>58</v>
      </c>
      <c r="J50" s="85">
        <v>3860</v>
      </c>
      <c r="K50" s="83">
        <v>2.2388000000000003</v>
      </c>
      <c r="L50" s="84">
        <v>2.3452605196256252E-6</v>
      </c>
      <c r="M50" s="84">
        <v>1.1609835335166505E-3</v>
      </c>
      <c r="N50" s="84">
        <f>K50/'סכום נכסי הקרן'!$C$42</f>
        <v>2.611513600639012E-5</v>
      </c>
    </row>
    <row r="51" spans="2:14" s="127" customFormat="1">
      <c r="B51" s="104" t="s">
        <v>777</v>
      </c>
      <c r="C51" s="78" t="s">
        <v>778</v>
      </c>
      <c r="D51" s="89" t="s">
        <v>123</v>
      </c>
      <c r="E51" s="89" t="s">
        <v>280</v>
      </c>
      <c r="F51" s="78" t="s">
        <v>383</v>
      </c>
      <c r="G51" s="89" t="s">
        <v>319</v>
      </c>
      <c r="H51" s="89" t="s">
        <v>167</v>
      </c>
      <c r="I51" s="83">
        <v>18</v>
      </c>
      <c r="J51" s="85">
        <v>155500</v>
      </c>
      <c r="K51" s="83">
        <v>27.99</v>
      </c>
      <c r="L51" s="84">
        <v>8.4239887118551267E-6</v>
      </c>
      <c r="M51" s="84">
        <v>1.4514887039097304E-2</v>
      </c>
      <c r="N51" s="84">
        <f>K51/'סכום נכסי הקרן'!$C$42</f>
        <v>3.264975240391546E-4</v>
      </c>
    </row>
    <row r="52" spans="2:14" s="127" customFormat="1">
      <c r="B52" s="104" t="s">
        <v>779</v>
      </c>
      <c r="C52" s="78" t="s">
        <v>780</v>
      </c>
      <c r="D52" s="89" t="s">
        <v>123</v>
      </c>
      <c r="E52" s="89" t="s">
        <v>280</v>
      </c>
      <c r="F52" s="78" t="s">
        <v>781</v>
      </c>
      <c r="G52" s="89" t="s">
        <v>190</v>
      </c>
      <c r="H52" s="89" t="s">
        <v>167</v>
      </c>
      <c r="I52" s="83">
        <v>28</v>
      </c>
      <c r="J52" s="85">
        <v>10300</v>
      </c>
      <c r="K52" s="83">
        <v>2.8839999999999999</v>
      </c>
      <c r="L52" s="84">
        <v>1.1041422210893373E-6</v>
      </c>
      <c r="M52" s="84">
        <v>1.4955674962756921E-3</v>
      </c>
      <c r="N52" s="84">
        <f>K52/'סכום נכסי הקרן'!$C$42</f>
        <v>3.3641259711644225E-5</v>
      </c>
    </row>
    <row r="53" spans="2:14" s="127" customFormat="1">
      <c r="B53" s="104" t="s">
        <v>782</v>
      </c>
      <c r="C53" s="78" t="s">
        <v>783</v>
      </c>
      <c r="D53" s="89" t="s">
        <v>123</v>
      </c>
      <c r="E53" s="89" t="s">
        <v>280</v>
      </c>
      <c r="F53" s="78" t="s">
        <v>784</v>
      </c>
      <c r="G53" s="89" t="s">
        <v>319</v>
      </c>
      <c r="H53" s="89" t="s">
        <v>167</v>
      </c>
      <c r="I53" s="83">
        <v>79</v>
      </c>
      <c r="J53" s="85">
        <v>5991</v>
      </c>
      <c r="K53" s="83">
        <v>4.7328900000000003</v>
      </c>
      <c r="L53" s="84">
        <v>4.4047447464358508E-6</v>
      </c>
      <c r="M53" s="84">
        <v>2.4543538305992585E-3</v>
      </c>
      <c r="N53" s="84">
        <f>K53/'סכום נכסי הקרן'!$C$42</f>
        <v>5.5208176725604661E-5</v>
      </c>
    </row>
    <row r="54" spans="2:14" s="127" customFormat="1">
      <c r="B54" s="104" t="s">
        <v>785</v>
      </c>
      <c r="C54" s="78" t="s">
        <v>786</v>
      </c>
      <c r="D54" s="89" t="s">
        <v>123</v>
      </c>
      <c r="E54" s="89" t="s">
        <v>280</v>
      </c>
      <c r="F54" s="78" t="s">
        <v>787</v>
      </c>
      <c r="G54" s="89" t="s">
        <v>348</v>
      </c>
      <c r="H54" s="89" t="s">
        <v>167</v>
      </c>
      <c r="I54" s="83">
        <v>41</v>
      </c>
      <c r="J54" s="85">
        <v>16570</v>
      </c>
      <c r="K54" s="83">
        <v>6.7936999999999994</v>
      </c>
      <c r="L54" s="84">
        <v>8.4516634935136581E-6</v>
      </c>
      <c r="M54" s="84">
        <v>3.5230363729015844E-3</v>
      </c>
      <c r="N54" s="84">
        <f>K54/'סכום נכסי הקרן'!$C$42</f>
        <v>7.9247096429610738E-5</v>
      </c>
    </row>
    <row r="55" spans="2:14" s="127" customFormat="1">
      <c r="B55" s="104" t="s">
        <v>788</v>
      </c>
      <c r="C55" s="78" t="s">
        <v>789</v>
      </c>
      <c r="D55" s="89" t="s">
        <v>123</v>
      </c>
      <c r="E55" s="89" t="s">
        <v>280</v>
      </c>
      <c r="F55" s="78" t="s">
        <v>790</v>
      </c>
      <c r="G55" s="89" t="s">
        <v>762</v>
      </c>
      <c r="H55" s="89" t="s">
        <v>167</v>
      </c>
      <c r="I55" s="83">
        <v>64</v>
      </c>
      <c r="J55" s="85">
        <v>5513</v>
      </c>
      <c r="K55" s="83">
        <v>3.5283200000000003</v>
      </c>
      <c r="L55" s="84">
        <v>4.5792518962038143E-6</v>
      </c>
      <c r="M55" s="84">
        <v>1.8296951138902396E-3</v>
      </c>
      <c r="N55" s="84">
        <f>K55/'סכום נכסי הקרן'!$C$42</f>
        <v>4.1157118400065379E-5</v>
      </c>
    </row>
    <row r="56" spans="2:14" s="127" customFormat="1">
      <c r="B56" s="104" t="s">
        <v>791</v>
      </c>
      <c r="C56" s="78" t="s">
        <v>792</v>
      </c>
      <c r="D56" s="89" t="s">
        <v>123</v>
      </c>
      <c r="E56" s="89" t="s">
        <v>280</v>
      </c>
      <c r="F56" s="78" t="s">
        <v>362</v>
      </c>
      <c r="G56" s="89" t="s">
        <v>363</v>
      </c>
      <c r="H56" s="89" t="s">
        <v>167</v>
      </c>
      <c r="I56" s="83">
        <v>616</v>
      </c>
      <c r="J56" s="85">
        <v>1484</v>
      </c>
      <c r="K56" s="83">
        <v>9.1414400000000011</v>
      </c>
      <c r="L56" s="84">
        <v>2.4645446939518995E-6</v>
      </c>
      <c r="M56" s="84">
        <v>4.7405133610105635E-3</v>
      </c>
      <c r="N56" s="84">
        <f>K56/'סכום נכסי הקרן'!$C$42</f>
        <v>1.0663299486075348E-4</v>
      </c>
    </row>
    <row r="57" spans="2:14" s="127" customFormat="1">
      <c r="B57" s="104" t="s">
        <v>793</v>
      </c>
      <c r="C57" s="78" t="s">
        <v>794</v>
      </c>
      <c r="D57" s="89" t="s">
        <v>123</v>
      </c>
      <c r="E57" s="89" t="s">
        <v>280</v>
      </c>
      <c r="F57" s="78" t="s">
        <v>795</v>
      </c>
      <c r="G57" s="89" t="s">
        <v>796</v>
      </c>
      <c r="H57" s="89" t="s">
        <v>167</v>
      </c>
      <c r="I57" s="83">
        <v>37</v>
      </c>
      <c r="J57" s="85">
        <v>13820</v>
      </c>
      <c r="K57" s="83">
        <v>5.1133999999999995</v>
      </c>
      <c r="L57" s="84">
        <v>5.447331955698174E-6</v>
      </c>
      <c r="M57" s="84">
        <v>2.6516764339306947E-3</v>
      </c>
      <c r="N57" s="84">
        <f>K57/'סכום נכסי הקרן'!$C$42</f>
        <v>5.964674667459139E-5</v>
      </c>
    </row>
    <row r="58" spans="2:14" s="127" customFormat="1">
      <c r="B58" s="104" t="s">
        <v>797</v>
      </c>
      <c r="C58" s="78" t="s">
        <v>798</v>
      </c>
      <c r="D58" s="89" t="s">
        <v>123</v>
      </c>
      <c r="E58" s="89" t="s">
        <v>280</v>
      </c>
      <c r="F58" s="78" t="s">
        <v>344</v>
      </c>
      <c r="G58" s="89" t="s">
        <v>319</v>
      </c>
      <c r="H58" s="89" t="s">
        <v>167</v>
      </c>
      <c r="I58" s="83">
        <v>25</v>
      </c>
      <c r="J58" s="85">
        <v>9988</v>
      </c>
      <c r="K58" s="83">
        <v>2.4969999999999999</v>
      </c>
      <c r="L58" s="84">
        <v>1.4074492347135532E-6</v>
      </c>
      <c r="M58" s="84">
        <v>1.2948793475036074E-3</v>
      </c>
      <c r="N58" s="84">
        <f>K58/'סכום נכסי הקרן'!$C$42</f>
        <v>2.9126985263514433E-5</v>
      </c>
    </row>
    <row r="59" spans="2:14" s="127" customFormat="1">
      <c r="B59" s="104" t="s">
        <v>799</v>
      </c>
      <c r="C59" s="78" t="s">
        <v>800</v>
      </c>
      <c r="D59" s="89" t="s">
        <v>123</v>
      </c>
      <c r="E59" s="89" t="s">
        <v>280</v>
      </c>
      <c r="F59" s="78" t="s">
        <v>801</v>
      </c>
      <c r="G59" s="89" t="s">
        <v>796</v>
      </c>
      <c r="H59" s="89" t="s">
        <v>167</v>
      </c>
      <c r="I59" s="83">
        <v>189</v>
      </c>
      <c r="J59" s="85">
        <v>6338</v>
      </c>
      <c r="K59" s="83">
        <v>11.978819999999999</v>
      </c>
      <c r="L59" s="84">
        <v>8.4064722363800361E-6</v>
      </c>
      <c r="M59" s="84">
        <v>6.2119049361085941E-3</v>
      </c>
      <c r="N59" s="84">
        <f>K59/'סכום נכסי הקרן'!$C$42</f>
        <v>1.3973044197608807E-4</v>
      </c>
    </row>
    <row r="60" spans="2:14" s="127" customFormat="1">
      <c r="B60" s="104" t="s">
        <v>1273</v>
      </c>
      <c r="C60" s="78" t="s">
        <v>802</v>
      </c>
      <c r="D60" s="89" t="s">
        <v>123</v>
      </c>
      <c r="E60" s="89" t="s">
        <v>280</v>
      </c>
      <c r="F60" s="78" t="s">
        <v>803</v>
      </c>
      <c r="G60" s="89" t="s">
        <v>444</v>
      </c>
      <c r="H60" s="89" t="s">
        <v>167</v>
      </c>
      <c r="I60" s="83">
        <v>36</v>
      </c>
      <c r="J60" s="85">
        <v>20940</v>
      </c>
      <c r="K60" s="83">
        <v>7.5383999999999993</v>
      </c>
      <c r="L60" s="84">
        <v>2.0842548441556336E-6</v>
      </c>
      <c r="M60" s="84">
        <v>3.9092184514301935E-3</v>
      </c>
      <c r="N60" s="84">
        <f>K60/'סכום נכסי הקרן'!$C$42</f>
        <v>8.7933866924500272E-5</v>
      </c>
    </row>
    <row r="61" spans="2:14" s="127" customFormat="1">
      <c r="B61" s="104" t="s">
        <v>804</v>
      </c>
      <c r="C61" s="78" t="s">
        <v>805</v>
      </c>
      <c r="D61" s="89" t="s">
        <v>123</v>
      </c>
      <c r="E61" s="89" t="s">
        <v>280</v>
      </c>
      <c r="F61" s="78" t="s">
        <v>477</v>
      </c>
      <c r="G61" s="89" t="s">
        <v>319</v>
      </c>
      <c r="H61" s="89" t="s">
        <v>167</v>
      </c>
      <c r="I61" s="83">
        <v>7</v>
      </c>
      <c r="J61" s="85">
        <v>41490</v>
      </c>
      <c r="K61" s="83">
        <v>2.9043000000000001</v>
      </c>
      <c r="L61" s="84">
        <v>1.3398216429428915E-6</v>
      </c>
      <c r="M61" s="84">
        <v>1.5060945490407397E-3</v>
      </c>
      <c r="N61" s="84">
        <f>K61/'סכום נכסי הקרן'!$C$42</f>
        <v>3.3878054986313567E-5</v>
      </c>
    </row>
    <row r="62" spans="2:14" s="127" customFormat="1">
      <c r="B62" s="104" t="s">
        <v>806</v>
      </c>
      <c r="C62" s="78" t="s">
        <v>807</v>
      </c>
      <c r="D62" s="89" t="s">
        <v>123</v>
      </c>
      <c r="E62" s="89" t="s">
        <v>280</v>
      </c>
      <c r="F62" s="78" t="s">
        <v>808</v>
      </c>
      <c r="G62" s="89" t="s">
        <v>363</v>
      </c>
      <c r="H62" s="89" t="s">
        <v>167</v>
      </c>
      <c r="I62" s="83">
        <v>174</v>
      </c>
      <c r="J62" s="85">
        <v>5900</v>
      </c>
      <c r="K62" s="83">
        <v>10.266</v>
      </c>
      <c r="L62" s="84">
        <v>3.1393106445490085E-6</v>
      </c>
      <c r="M62" s="84">
        <v>5.323680969752516E-3</v>
      </c>
      <c r="N62" s="84">
        <f>K62/'סכום נכסי הקרן'!$C$42</f>
        <v>1.1975075318992358E-4</v>
      </c>
    </row>
    <row r="63" spans="2:14" s="127" customFormat="1">
      <c r="B63" s="104" t="s">
        <v>809</v>
      </c>
      <c r="C63" s="78" t="s">
        <v>810</v>
      </c>
      <c r="D63" s="89" t="s">
        <v>123</v>
      </c>
      <c r="E63" s="89" t="s">
        <v>280</v>
      </c>
      <c r="F63" s="78" t="s">
        <v>811</v>
      </c>
      <c r="G63" s="89" t="s">
        <v>195</v>
      </c>
      <c r="H63" s="89" t="s">
        <v>167</v>
      </c>
      <c r="I63" s="83">
        <v>128</v>
      </c>
      <c r="J63" s="85">
        <v>3920</v>
      </c>
      <c r="K63" s="83">
        <v>5.0176000000000007</v>
      </c>
      <c r="L63" s="84">
        <v>2.3089278754968365E-6</v>
      </c>
      <c r="M63" s="84">
        <v>2.6019970420641174E-3</v>
      </c>
      <c r="N63" s="84">
        <f>K63/'סכום נכסי הקרן'!$C$42</f>
        <v>5.8529259614821802E-5</v>
      </c>
    </row>
    <row r="64" spans="2:14" s="127" customFormat="1">
      <c r="B64" s="104" t="s">
        <v>812</v>
      </c>
      <c r="C64" s="78" t="s">
        <v>813</v>
      </c>
      <c r="D64" s="89" t="s">
        <v>123</v>
      </c>
      <c r="E64" s="89" t="s">
        <v>280</v>
      </c>
      <c r="F64" s="78" t="s">
        <v>814</v>
      </c>
      <c r="G64" s="89" t="s">
        <v>815</v>
      </c>
      <c r="H64" s="89" t="s">
        <v>167</v>
      </c>
      <c r="I64" s="83">
        <v>135</v>
      </c>
      <c r="J64" s="85">
        <v>5990</v>
      </c>
      <c r="K64" s="83">
        <v>8.0864999999999991</v>
      </c>
      <c r="L64" s="84">
        <v>2.7907138273875278E-6</v>
      </c>
      <c r="M64" s="84">
        <v>4.1934488760864714E-3</v>
      </c>
      <c r="N64" s="84">
        <f>K64/'סכום נכסי הקרן'!$C$42</f>
        <v>9.4327339340572467E-5</v>
      </c>
    </row>
    <row r="65" spans="2:14" s="127" customFormat="1">
      <c r="B65" s="104" t="s">
        <v>816</v>
      </c>
      <c r="C65" s="78" t="s">
        <v>817</v>
      </c>
      <c r="D65" s="89" t="s">
        <v>123</v>
      </c>
      <c r="E65" s="89" t="s">
        <v>280</v>
      </c>
      <c r="F65" s="78" t="s">
        <v>818</v>
      </c>
      <c r="G65" s="89" t="s">
        <v>796</v>
      </c>
      <c r="H65" s="89" t="s">
        <v>167</v>
      </c>
      <c r="I65" s="83">
        <v>521</v>
      </c>
      <c r="J65" s="85">
        <v>3579</v>
      </c>
      <c r="K65" s="83">
        <v>18.64659</v>
      </c>
      <c r="L65" s="84">
        <v>8.5018930174654347E-6</v>
      </c>
      <c r="M65" s="84">
        <v>9.6696372816849376E-3</v>
      </c>
      <c r="N65" s="84">
        <f>K65/'סכום נכסי הקרן'!$C$42</f>
        <v>2.1750859116731903E-4</v>
      </c>
    </row>
    <row r="66" spans="2:14" s="127" customFormat="1">
      <c r="B66" s="104" t="s">
        <v>819</v>
      </c>
      <c r="C66" s="78" t="s">
        <v>820</v>
      </c>
      <c r="D66" s="89" t="s">
        <v>123</v>
      </c>
      <c r="E66" s="89" t="s">
        <v>280</v>
      </c>
      <c r="F66" s="78" t="s">
        <v>821</v>
      </c>
      <c r="G66" s="89" t="s">
        <v>776</v>
      </c>
      <c r="H66" s="89" t="s">
        <v>167</v>
      </c>
      <c r="I66" s="83">
        <v>1000</v>
      </c>
      <c r="J66" s="85">
        <v>1367</v>
      </c>
      <c r="K66" s="83">
        <v>13.67</v>
      </c>
      <c r="L66" s="84">
        <v>9.2881699783404526E-6</v>
      </c>
      <c r="M66" s="84">
        <v>7.0889069605023277E-3</v>
      </c>
      <c r="N66" s="84">
        <f>K66/'סכום נכסי הקרן'!$C$42</f>
        <v>1.5945770466649673E-4</v>
      </c>
    </row>
    <row r="67" spans="2:14" s="127" customFormat="1">
      <c r="B67" s="104" t="s">
        <v>822</v>
      </c>
      <c r="C67" s="78" t="s">
        <v>823</v>
      </c>
      <c r="D67" s="89" t="s">
        <v>123</v>
      </c>
      <c r="E67" s="89" t="s">
        <v>280</v>
      </c>
      <c r="F67" s="78" t="s">
        <v>824</v>
      </c>
      <c r="G67" s="89" t="s">
        <v>711</v>
      </c>
      <c r="H67" s="89" t="s">
        <v>167</v>
      </c>
      <c r="I67" s="83">
        <v>71</v>
      </c>
      <c r="J67" s="85">
        <v>8023</v>
      </c>
      <c r="K67" s="83">
        <v>5.6963299999999997</v>
      </c>
      <c r="L67" s="84">
        <v>2.5958422431352862E-6</v>
      </c>
      <c r="M67" s="84">
        <v>2.9539687919764609E-3</v>
      </c>
      <c r="N67" s="84">
        <f>K67/'סכום נכסי הקרן'!$C$42</f>
        <v>6.6446503790995256E-5</v>
      </c>
    </row>
    <row r="68" spans="2:14" s="127" customFormat="1">
      <c r="B68" s="104" t="s">
        <v>825</v>
      </c>
      <c r="C68" s="78" t="s">
        <v>826</v>
      </c>
      <c r="D68" s="89" t="s">
        <v>123</v>
      </c>
      <c r="E68" s="89" t="s">
        <v>280</v>
      </c>
      <c r="F68" s="78" t="s">
        <v>827</v>
      </c>
      <c r="G68" s="89" t="s">
        <v>705</v>
      </c>
      <c r="H68" s="89" t="s">
        <v>167</v>
      </c>
      <c r="I68" s="83">
        <v>854.75</v>
      </c>
      <c r="J68" s="85">
        <v>2769</v>
      </c>
      <c r="K68" s="83">
        <v>23.668029999999998</v>
      </c>
      <c r="L68" s="84">
        <v>8.7316872588404523E-6</v>
      </c>
      <c r="M68" s="84">
        <v>1.2273625648015939E-2</v>
      </c>
      <c r="N68" s="84">
        <f>K68/'סכום נכסי הקרן'!$C$42</f>
        <v>2.7608264358286645E-4</v>
      </c>
    </row>
    <row r="69" spans="2:14" s="127" customFormat="1">
      <c r="B69" s="104" t="s">
        <v>828</v>
      </c>
      <c r="C69" s="78" t="s">
        <v>829</v>
      </c>
      <c r="D69" s="89" t="s">
        <v>123</v>
      </c>
      <c r="E69" s="89" t="s">
        <v>280</v>
      </c>
      <c r="F69" s="78" t="s">
        <v>830</v>
      </c>
      <c r="G69" s="89" t="s">
        <v>195</v>
      </c>
      <c r="H69" s="89" t="s">
        <v>167</v>
      </c>
      <c r="I69" s="83">
        <v>104</v>
      </c>
      <c r="J69" s="85">
        <v>4000</v>
      </c>
      <c r="K69" s="83">
        <v>4.16</v>
      </c>
      <c r="L69" s="84">
        <v>2.1208928934609628E-6</v>
      </c>
      <c r="M69" s="84">
        <v>2.1572679557929544E-3</v>
      </c>
      <c r="N69" s="84">
        <f>K69/'סכום נכסי הקרן'!$C$42</f>
        <v>4.8525534119431335E-5</v>
      </c>
    </row>
    <row r="70" spans="2:14" s="127" customFormat="1">
      <c r="B70" s="104" t="s">
        <v>831</v>
      </c>
      <c r="C70" s="78" t="s">
        <v>832</v>
      </c>
      <c r="D70" s="89" t="s">
        <v>123</v>
      </c>
      <c r="E70" s="89" t="s">
        <v>280</v>
      </c>
      <c r="F70" s="78" t="s">
        <v>833</v>
      </c>
      <c r="G70" s="89" t="s">
        <v>755</v>
      </c>
      <c r="H70" s="89" t="s">
        <v>167</v>
      </c>
      <c r="I70" s="83">
        <v>251</v>
      </c>
      <c r="J70" s="85">
        <v>1053</v>
      </c>
      <c r="K70" s="83">
        <v>2.64303</v>
      </c>
      <c r="L70" s="84">
        <v>3.7879827138804453E-6</v>
      </c>
      <c r="M70" s="84">
        <v>1.3706067127883298E-3</v>
      </c>
      <c r="N70" s="84">
        <f>K70/'סכום נכסי הקרן'!$C$42</f>
        <v>3.083039481819245E-5</v>
      </c>
    </row>
    <row r="71" spans="2:14" s="127" customFormat="1">
      <c r="B71" s="104" t="s">
        <v>834</v>
      </c>
      <c r="C71" s="78" t="s">
        <v>835</v>
      </c>
      <c r="D71" s="89" t="s">
        <v>123</v>
      </c>
      <c r="E71" s="89" t="s">
        <v>280</v>
      </c>
      <c r="F71" s="78" t="s">
        <v>836</v>
      </c>
      <c r="G71" s="89" t="s">
        <v>154</v>
      </c>
      <c r="H71" s="89" t="s">
        <v>167</v>
      </c>
      <c r="I71" s="83">
        <v>40</v>
      </c>
      <c r="J71" s="85">
        <v>11020</v>
      </c>
      <c r="K71" s="83">
        <v>4.4080000000000004</v>
      </c>
      <c r="L71" s="84">
        <v>3.6717890571873804E-6</v>
      </c>
      <c r="M71" s="84">
        <v>2.2858743146959956E-3</v>
      </c>
      <c r="N71" s="84">
        <f>K71/'סכום נכסי הקרן'!$C$42</f>
        <v>5.1418402499628206E-5</v>
      </c>
    </row>
    <row r="72" spans="2:14" s="127" customFormat="1">
      <c r="B72" s="104" t="s">
        <v>1274</v>
      </c>
      <c r="C72" s="78" t="s">
        <v>837</v>
      </c>
      <c r="D72" s="89" t="s">
        <v>123</v>
      </c>
      <c r="E72" s="89" t="s">
        <v>280</v>
      </c>
      <c r="F72" s="78" t="s">
        <v>838</v>
      </c>
      <c r="G72" s="89" t="s">
        <v>839</v>
      </c>
      <c r="H72" s="89" t="s">
        <v>167</v>
      </c>
      <c r="I72" s="83">
        <v>87</v>
      </c>
      <c r="J72" s="85">
        <v>914.9</v>
      </c>
      <c r="K72" s="83">
        <v>0.79596</v>
      </c>
      <c r="L72" s="84">
        <v>1.1162828366625314E-6</v>
      </c>
      <c r="M72" s="84">
        <v>4.12764183195423E-4</v>
      </c>
      <c r="N72" s="84">
        <f>K72/'סכום נכסי הקרן'!$C$42</f>
        <v>9.2847077254092704E-6</v>
      </c>
    </row>
    <row r="73" spans="2:14" s="127" customFormat="1">
      <c r="B73" s="104" t="s">
        <v>840</v>
      </c>
      <c r="C73" s="78" t="s">
        <v>841</v>
      </c>
      <c r="D73" s="89" t="s">
        <v>123</v>
      </c>
      <c r="E73" s="89" t="s">
        <v>280</v>
      </c>
      <c r="F73" s="78" t="s">
        <v>842</v>
      </c>
      <c r="G73" s="89" t="s">
        <v>190</v>
      </c>
      <c r="H73" s="89" t="s">
        <v>167</v>
      </c>
      <c r="I73" s="83">
        <v>84</v>
      </c>
      <c r="J73" s="85">
        <v>7338</v>
      </c>
      <c r="K73" s="83">
        <v>6.1639200000000001</v>
      </c>
      <c r="L73" s="84">
        <v>6.2332060547285881E-6</v>
      </c>
      <c r="M73" s="84">
        <v>3.1964488216517564E-3</v>
      </c>
      <c r="N73" s="84">
        <f>K73/'סכום נכסי הקרן'!$C$42</f>
        <v>7.1900843814770484E-5</v>
      </c>
    </row>
    <row r="74" spans="2:14" s="127" customFormat="1">
      <c r="B74" s="104" t="s">
        <v>843</v>
      </c>
      <c r="C74" s="78" t="s">
        <v>844</v>
      </c>
      <c r="D74" s="89" t="s">
        <v>123</v>
      </c>
      <c r="E74" s="89" t="s">
        <v>280</v>
      </c>
      <c r="F74" s="78" t="s">
        <v>845</v>
      </c>
      <c r="G74" s="89" t="s">
        <v>796</v>
      </c>
      <c r="H74" s="89" t="s">
        <v>167</v>
      </c>
      <c r="I74" s="83">
        <v>64</v>
      </c>
      <c r="J74" s="85">
        <v>13090</v>
      </c>
      <c r="K74" s="83">
        <v>8.377600000000001</v>
      </c>
      <c r="L74" s="84">
        <v>4.3452337063580684E-6</v>
      </c>
      <c r="M74" s="84">
        <v>4.3444057755891961E-3</v>
      </c>
      <c r="N74" s="84">
        <f>K74/'סכום נכסי הקרן'!$C$42</f>
        <v>9.7722960249747119E-5</v>
      </c>
    </row>
    <row r="75" spans="2:14" s="127" customFormat="1">
      <c r="B75" s="104" t="s">
        <v>846</v>
      </c>
      <c r="C75" s="78" t="s">
        <v>847</v>
      </c>
      <c r="D75" s="89" t="s">
        <v>123</v>
      </c>
      <c r="E75" s="89" t="s">
        <v>280</v>
      </c>
      <c r="F75" s="78" t="s">
        <v>848</v>
      </c>
      <c r="G75" s="89" t="s">
        <v>367</v>
      </c>
      <c r="H75" s="89" t="s">
        <v>167</v>
      </c>
      <c r="I75" s="83">
        <v>28</v>
      </c>
      <c r="J75" s="85">
        <v>13420</v>
      </c>
      <c r="K75" s="83">
        <v>3.7576000000000001</v>
      </c>
      <c r="L75" s="84">
        <v>2.9325651409123733E-6</v>
      </c>
      <c r="M75" s="84">
        <v>1.9485937669922126E-3</v>
      </c>
      <c r="N75" s="84">
        <f>K75/'סכום נכסי הקרן'!$C$42</f>
        <v>4.3831621876724806E-5</v>
      </c>
    </row>
    <row r="76" spans="2:14" s="127" customFormat="1">
      <c r="B76" s="104" t="s">
        <v>1275</v>
      </c>
      <c r="C76" s="78" t="s">
        <v>849</v>
      </c>
      <c r="D76" s="89" t="s">
        <v>123</v>
      </c>
      <c r="E76" s="89" t="s">
        <v>280</v>
      </c>
      <c r="F76" s="78" t="s">
        <v>850</v>
      </c>
      <c r="G76" s="89" t="s">
        <v>851</v>
      </c>
      <c r="H76" s="89" t="s">
        <v>167</v>
      </c>
      <c r="I76" s="83">
        <v>57</v>
      </c>
      <c r="J76" s="85">
        <v>2078</v>
      </c>
      <c r="K76" s="83">
        <v>1.1844600000000001</v>
      </c>
      <c r="L76" s="84">
        <v>1.5651271654838606E-6</v>
      </c>
      <c r="M76" s="84">
        <v>6.1423019300926027E-4</v>
      </c>
      <c r="N76" s="84">
        <f>K76/'סכום נכסי הקרן'!$C$42</f>
        <v>1.381647936132251E-5</v>
      </c>
    </row>
    <row r="77" spans="2:14" s="127" customFormat="1">
      <c r="B77" s="104" t="s">
        <v>852</v>
      </c>
      <c r="C77" s="78" t="s">
        <v>853</v>
      </c>
      <c r="D77" s="89" t="s">
        <v>123</v>
      </c>
      <c r="E77" s="89" t="s">
        <v>280</v>
      </c>
      <c r="F77" s="78" t="s">
        <v>854</v>
      </c>
      <c r="G77" s="89" t="s">
        <v>851</v>
      </c>
      <c r="H77" s="89" t="s">
        <v>167</v>
      </c>
      <c r="I77" s="83">
        <v>1985</v>
      </c>
      <c r="J77" s="85">
        <v>300</v>
      </c>
      <c r="K77" s="83">
        <v>5.9550000000000001</v>
      </c>
      <c r="L77" s="84">
        <v>1.1564880107674452E-5</v>
      </c>
      <c r="M77" s="84">
        <v>3.0881083357565003E-3</v>
      </c>
      <c r="N77" s="84">
        <f>K77/'סכום נכסי הקרן'!$C$42</f>
        <v>6.9463835500291736E-5</v>
      </c>
    </row>
    <row r="78" spans="2:14" s="127" customFormat="1">
      <c r="B78" s="104" t="s">
        <v>855</v>
      </c>
      <c r="C78" s="78" t="s">
        <v>856</v>
      </c>
      <c r="D78" s="89" t="s">
        <v>123</v>
      </c>
      <c r="E78" s="89" t="s">
        <v>280</v>
      </c>
      <c r="F78" s="78" t="s">
        <v>451</v>
      </c>
      <c r="G78" s="89" t="s">
        <v>319</v>
      </c>
      <c r="H78" s="89" t="s">
        <v>167</v>
      </c>
      <c r="I78" s="83">
        <v>818</v>
      </c>
      <c r="J78" s="85">
        <v>1305</v>
      </c>
      <c r="K78" s="83">
        <v>10.674899999999999</v>
      </c>
      <c r="L78" s="84">
        <v>4.9526458338806419E-6</v>
      </c>
      <c r="M78" s="84">
        <v>5.5357258897341839E-3</v>
      </c>
      <c r="N78" s="84">
        <f>K78/'סכום נכסי הקרן'!$C$42</f>
        <v>1.2452048657969172E-4</v>
      </c>
    </row>
    <row r="79" spans="2:14" s="127" customFormat="1">
      <c r="B79" s="104" t="s">
        <v>857</v>
      </c>
      <c r="C79" s="78" t="s">
        <v>858</v>
      </c>
      <c r="D79" s="89" t="s">
        <v>123</v>
      </c>
      <c r="E79" s="89" t="s">
        <v>280</v>
      </c>
      <c r="F79" s="78" t="s">
        <v>859</v>
      </c>
      <c r="G79" s="89" t="s">
        <v>154</v>
      </c>
      <c r="H79" s="89" t="s">
        <v>167</v>
      </c>
      <c r="I79" s="83">
        <v>19</v>
      </c>
      <c r="J79" s="85">
        <v>17140</v>
      </c>
      <c r="K79" s="83">
        <v>3.2565999999999997</v>
      </c>
      <c r="L79" s="84">
        <v>1.4096242765196138E-6</v>
      </c>
      <c r="M79" s="84">
        <v>1.6887881790469553E-3</v>
      </c>
      <c r="N79" s="84">
        <f>K79/'סכום נכסי הקרן'!$C$42</f>
        <v>3.7987561157052901E-5</v>
      </c>
    </row>
    <row r="80" spans="2:14" s="127" customFormat="1">
      <c r="B80" s="104" t="s">
        <v>860</v>
      </c>
      <c r="C80" s="78" t="s">
        <v>861</v>
      </c>
      <c r="D80" s="89" t="s">
        <v>123</v>
      </c>
      <c r="E80" s="89" t="s">
        <v>280</v>
      </c>
      <c r="F80" s="78" t="s">
        <v>862</v>
      </c>
      <c r="G80" s="89" t="s">
        <v>705</v>
      </c>
      <c r="H80" s="89" t="s">
        <v>167</v>
      </c>
      <c r="I80" s="83">
        <v>1437.88</v>
      </c>
      <c r="J80" s="85">
        <v>245.2</v>
      </c>
      <c r="K80" s="83">
        <v>3.5256699999999999</v>
      </c>
      <c r="L80" s="84">
        <v>1.3766396140853345E-6</v>
      </c>
      <c r="M80" s="84">
        <v>1.8283208927164769E-3</v>
      </c>
      <c r="N80" s="84">
        <f>K80/'סכום נכסי הקרן'!$C$42</f>
        <v>4.112620670164795E-5</v>
      </c>
    </row>
    <row r="81" spans="2:14" s="127" customFormat="1">
      <c r="B81" s="104" t="s">
        <v>863</v>
      </c>
      <c r="C81" s="78" t="s">
        <v>864</v>
      </c>
      <c r="D81" s="89" t="s">
        <v>123</v>
      </c>
      <c r="E81" s="89" t="s">
        <v>280</v>
      </c>
      <c r="F81" s="78" t="s">
        <v>502</v>
      </c>
      <c r="G81" s="89" t="s">
        <v>154</v>
      </c>
      <c r="H81" s="89" t="s">
        <v>167</v>
      </c>
      <c r="I81" s="83">
        <v>79</v>
      </c>
      <c r="J81" s="85">
        <v>1830</v>
      </c>
      <c r="K81" s="83">
        <v>1.4457</v>
      </c>
      <c r="L81" s="84">
        <v>3.4006809351318133E-7</v>
      </c>
      <c r="M81" s="84">
        <v>7.4970247204083501E-4</v>
      </c>
      <c r="N81" s="84">
        <f>K81/'סכום נכסי הקרן'!$C$42</f>
        <v>1.6863789585687954E-5</v>
      </c>
    </row>
    <row r="82" spans="2:14" s="127" customFormat="1">
      <c r="B82" s="104" t="s">
        <v>865</v>
      </c>
      <c r="C82" s="78" t="s">
        <v>866</v>
      </c>
      <c r="D82" s="89" t="s">
        <v>123</v>
      </c>
      <c r="E82" s="89" t="s">
        <v>280</v>
      </c>
      <c r="F82" s="78" t="s">
        <v>524</v>
      </c>
      <c r="G82" s="89" t="s">
        <v>319</v>
      </c>
      <c r="H82" s="89" t="s">
        <v>167</v>
      </c>
      <c r="I82" s="83">
        <v>4101</v>
      </c>
      <c r="J82" s="85">
        <v>906.8</v>
      </c>
      <c r="K82" s="83">
        <v>37.187870000000004</v>
      </c>
      <c r="L82" s="84">
        <v>1.0120511077665631E-5</v>
      </c>
      <c r="M82" s="84">
        <v>1.9284663532498591E-2</v>
      </c>
      <c r="N82" s="84">
        <f>K82/'סכום נכסי הקרן'!$C$42</f>
        <v>4.3378876310432143E-4</v>
      </c>
    </row>
    <row r="83" spans="2:14" s="127" customFormat="1">
      <c r="B83" s="104" t="s">
        <v>867</v>
      </c>
      <c r="C83" s="78" t="s">
        <v>868</v>
      </c>
      <c r="D83" s="89" t="s">
        <v>123</v>
      </c>
      <c r="E83" s="89" t="s">
        <v>280</v>
      </c>
      <c r="F83" s="78" t="s">
        <v>645</v>
      </c>
      <c r="G83" s="89" t="s">
        <v>319</v>
      </c>
      <c r="H83" s="89" t="s">
        <v>167</v>
      </c>
      <c r="I83" s="83">
        <v>463</v>
      </c>
      <c r="J83" s="85">
        <v>1107</v>
      </c>
      <c r="K83" s="83">
        <v>5.1254099999999996</v>
      </c>
      <c r="L83" s="84">
        <v>1.3224792916309627E-6</v>
      </c>
      <c r="M83" s="84">
        <v>2.6579045080049914E-3</v>
      </c>
      <c r="N83" s="84">
        <f>K83/'סכום נכסי הקרן'!$C$42</f>
        <v>5.9786840824777534E-5</v>
      </c>
    </row>
    <row r="84" spans="2:14" s="127" customFormat="1">
      <c r="B84" s="104"/>
      <c r="C84" s="78"/>
      <c r="D84" s="78"/>
      <c r="E84" s="78"/>
      <c r="F84" s="78"/>
      <c r="G84" s="78"/>
      <c r="H84" s="78"/>
      <c r="I84" s="83"/>
      <c r="J84" s="85"/>
      <c r="K84" s="78"/>
      <c r="L84" s="78"/>
      <c r="M84" s="84"/>
      <c r="N84" s="78"/>
    </row>
    <row r="85" spans="2:14" s="127" customFormat="1">
      <c r="B85" s="123" t="s">
        <v>29</v>
      </c>
      <c r="C85" s="80"/>
      <c r="D85" s="80"/>
      <c r="E85" s="80"/>
      <c r="F85" s="80"/>
      <c r="G85" s="80"/>
      <c r="H85" s="80"/>
      <c r="I85" s="86"/>
      <c r="J85" s="88"/>
      <c r="K85" s="86">
        <v>37.641060000000003</v>
      </c>
      <c r="L85" s="80"/>
      <c r="M85" s="87">
        <v>1.9519676096173062E-2</v>
      </c>
      <c r="N85" s="87">
        <f>K85/'סכום נכסי הקרן'!$C$42</f>
        <v>4.3907513012537557E-4</v>
      </c>
    </row>
    <row r="86" spans="2:14" s="127" customFormat="1">
      <c r="B86" s="104" t="s">
        <v>869</v>
      </c>
      <c r="C86" s="78" t="s">
        <v>870</v>
      </c>
      <c r="D86" s="89" t="s">
        <v>123</v>
      </c>
      <c r="E86" s="89" t="s">
        <v>280</v>
      </c>
      <c r="F86" s="78" t="s">
        <v>871</v>
      </c>
      <c r="G86" s="89" t="s">
        <v>851</v>
      </c>
      <c r="H86" s="89" t="s">
        <v>167</v>
      </c>
      <c r="I86" s="83">
        <v>0.5</v>
      </c>
      <c r="J86" s="85">
        <v>1752</v>
      </c>
      <c r="K86" s="83">
        <v>8.7600000000000004E-3</v>
      </c>
      <c r="L86" s="84">
        <v>1.9420966976937329E-8</v>
      </c>
      <c r="M86" s="84">
        <v>4.54270848383324E-6</v>
      </c>
      <c r="N86" s="84">
        <f>K86/'סכום נכסי הקרן'!$C$42</f>
        <v>1.0218357665534099E-7</v>
      </c>
    </row>
    <row r="87" spans="2:14" s="127" customFormat="1">
      <c r="B87" s="104" t="s">
        <v>1276</v>
      </c>
      <c r="C87" s="78" t="s">
        <v>872</v>
      </c>
      <c r="D87" s="89" t="s">
        <v>123</v>
      </c>
      <c r="E87" s="89" t="s">
        <v>280</v>
      </c>
      <c r="F87" s="78" t="s">
        <v>873</v>
      </c>
      <c r="G87" s="89" t="s">
        <v>815</v>
      </c>
      <c r="H87" s="89" t="s">
        <v>167</v>
      </c>
      <c r="I87" s="83">
        <v>0.3</v>
      </c>
      <c r="J87" s="85">
        <v>46</v>
      </c>
      <c r="K87" s="83">
        <v>1.4000000000000001E-4</v>
      </c>
      <c r="L87" s="84">
        <v>6.9306173814755265E-9</v>
      </c>
      <c r="M87" s="84">
        <v>7.2600363896878277E-8</v>
      </c>
      <c r="N87" s="84">
        <f>K87/'סכום נכסי הקרן'!$C$42</f>
        <v>1.6330708597885548E-9</v>
      </c>
    </row>
    <row r="88" spans="2:14" s="127" customFormat="1">
      <c r="B88" s="104" t="s">
        <v>874</v>
      </c>
      <c r="C88" s="78" t="s">
        <v>875</v>
      </c>
      <c r="D88" s="89" t="s">
        <v>123</v>
      </c>
      <c r="E88" s="89" t="s">
        <v>280</v>
      </c>
      <c r="F88" s="78" t="s">
        <v>876</v>
      </c>
      <c r="G88" s="89" t="s">
        <v>815</v>
      </c>
      <c r="H88" s="89" t="s">
        <v>167</v>
      </c>
      <c r="I88" s="83">
        <v>0.5</v>
      </c>
      <c r="J88" s="85">
        <v>120.1</v>
      </c>
      <c r="K88" s="83">
        <v>5.9999999999999995E-4</v>
      </c>
      <c r="L88" s="84">
        <v>1.8903922233044717E-9</v>
      </c>
      <c r="M88" s="84">
        <v>3.1114441670090684E-7</v>
      </c>
      <c r="N88" s="84">
        <f>K88/'סכום נכסי הקרן'!$C$42</f>
        <v>6.9988751133795192E-9</v>
      </c>
    </row>
    <row r="89" spans="2:14" s="127" customFormat="1">
      <c r="B89" s="104" t="s">
        <v>877</v>
      </c>
      <c r="C89" s="78" t="s">
        <v>878</v>
      </c>
      <c r="D89" s="89" t="s">
        <v>123</v>
      </c>
      <c r="E89" s="89" t="s">
        <v>280</v>
      </c>
      <c r="F89" s="78" t="s">
        <v>879</v>
      </c>
      <c r="G89" s="89" t="s">
        <v>195</v>
      </c>
      <c r="H89" s="89" t="s">
        <v>167</v>
      </c>
      <c r="I89" s="83">
        <v>235</v>
      </c>
      <c r="J89" s="85">
        <v>1785</v>
      </c>
      <c r="K89" s="83">
        <v>4.19475</v>
      </c>
      <c r="L89" s="84">
        <v>7.108778436890942E-6</v>
      </c>
      <c r="M89" s="84">
        <v>2.1752884032602148E-3</v>
      </c>
      <c r="N89" s="84">
        <f>K89/'סכום נכסי הקרן'!$C$42</f>
        <v>4.8930885636414568E-5</v>
      </c>
    </row>
    <row r="90" spans="2:14" s="127" customFormat="1">
      <c r="B90" s="104" t="s">
        <v>880</v>
      </c>
      <c r="C90" s="78" t="s">
        <v>881</v>
      </c>
      <c r="D90" s="89" t="s">
        <v>123</v>
      </c>
      <c r="E90" s="89" t="s">
        <v>280</v>
      </c>
      <c r="F90" s="78" t="s">
        <v>882</v>
      </c>
      <c r="G90" s="89" t="s">
        <v>348</v>
      </c>
      <c r="H90" s="89" t="s">
        <v>167</v>
      </c>
      <c r="I90" s="83">
        <v>231</v>
      </c>
      <c r="J90" s="85">
        <v>2320</v>
      </c>
      <c r="K90" s="83">
        <v>5.3591999999999995</v>
      </c>
      <c r="L90" s="84">
        <v>3.4724257825359534E-5</v>
      </c>
      <c r="M90" s="84">
        <v>2.7791419299724998E-3</v>
      </c>
      <c r="N90" s="84">
        <f>K90/'סכום נכסי הקרן'!$C$42</f>
        <v>6.2513952512705865E-5</v>
      </c>
    </row>
    <row r="91" spans="2:14" s="127" customFormat="1">
      <c r="B91" s="104" t="s">
        <v>883</v>
      </c>
      <c r="C91" s="78" t="s">
        <v>884</v>
      </c>
      <c r="D91" s="89" t="s">
        <v>123</v>
      </c>
      <c r="E91" s="89" t="s">
        <v>280</v>
      </c>
      <c r="F91" s="78" t="s">
        <v>885</v>
      </c>
      <c r="G91" s="89" t="s">
        <v>762</v>
      </c>
      <c r="H91" s="89" t="s">
        <v>167</v>
      </c>
      <c r="I91" s="83">
        <v>73</v>
      </c>
      <c r="J91" s="85">
        <v>4794</v>
      </c>
      <c r="K91" s="83">
        <v>3.4996199999999997</v>
      </c>
      <c r="L91" s="84">
        <v>4.6175323274703323E-5</v>
      </c>
      <c r="M91" s="84">
        <v>1.8148120392913792E-3</v>
      </c>
      <c r="N91" s="84">
        <f>K91/'סכום נכסי הקרן'!$C$42</f>
        <v>4.0822338873808724E-5</v>
      </c>
    </row>
    <row r="92" spans="2:14" s="127" customFormat="1">
      <c r="B92" s="104" t="s">
        <v>886</v>
      </c>
      <c r="C92" s="78" t="s">
        <v>887</v>
      </c>
      <c r="D92" s="89" t="s">
        <v>123</v>
      </c>
      <c r="E92" s="89" t="s">
        <v>280</v>
      </c>
      <c r="F92" s="78" t="s">
        <v>888</v>
      </c>
      <c r="G92" s="89" t="s">
        <v>815</v>
      </c>
      <c r="H92" s="89" t="s">
        <v>167</v>
      </c>
      <c r="I92" s="83">
        <v>551</v>
      </c>
      <c r="J92" s="85">
        <v>477.9</v>
      </c>
      <c r="K92" s="83">
        <v>2.6332300000000002</v>
      </c>
      <c r="L92" s="84">
        <v>2.1614423245790473E-5</v>
      </c>
      <c r="M92" s="84">
        <v>1.3655246873155483E-3</v>
      </c>
      <c r="N92" s="84">
        <f>K92/'סכום נכסי הקרן'!$C$42</f>
        <v>3.0716079858007253E-5</v>
      </c>
    </row>
    <row r="93" spans="2:14" s="127" customFormat="1">
      <c r="B93" s="104" t="s">
        <v>889</v>
      </c>
      <c r="C93" s="78" t="s">
        <v>890</v>
      </c>
      <c r="D93" s="89" t="s">
        <v>123</v>
      </c>
      <c r="E93" s="89" t="s">
        <v>280</v>
      </c>
      <c r="F93" s="78" t="s">
        <v>330</v>
      </c>
      <c r="G93" s="89" t="s">
        <v>319</v>
      </c>
      <c r="H93" s="89" t="s">
        <v>167</v>
      </c>
      <c r="I93" s="83">
        <v>3.6</v>
      </c>
      <c r="J93" s="85">
        <v>1181</v>
      </c>
      <c r="K93" s="83">
        <v>4.2520000000000002E-2</v>
      </c>
      <c r="L93" s="84">
        <v>2.6996784960908352E-4</v>
      </c>
      <c r="M93" s="84">
        <v>2.2049767663537601E-5</v>
      </c>
      <c r="N93" s="84">
        <f>K93/'סכום נכסי הקרן'!$C$42</f>
        <v>4.959869497014953E-7</v>
      </c>
    </row>
    <row r="94" spans="2:14" s="127" customFormat="1">
      <c r="B94" s="104" t="s">
        <v>891</v>
      </c>
      <c r="C94" s="78" t="s">
        <v>892</v>
      </c>
      <c r="D94" s="89" t="s">
        <v>123</v>
      </c>
      <c r="E94" s="89" t="s">
        <v>280</v>
      </c>
      <c r="F94" s="78" t="s">
        <v>893</v>
      </c>
      <c r="G94" s="89" t="s">
        <v>190</v>
      </c>
      <c r="H94" s="89" t="s">
        <v>167</v>
      </c>
      <c r="I94" s="83">
        <v>204</v>
      </c>
      <c r="J94" s="85">
        <v>1176</v>
      </c>
      <c r="K94" s="83">
        <v>2.3990399999999998</v>
      </c>
      <c r="L94" s="84">
        <v>3.3816578876175621E-5</v>
      </c>
      <c r="M94" s="84">
        <v>1.2440798357369058E-3</v>
      </c>
      <c r="N94" s="84">
        <f>K94/'סכום נכסי הקרן'!$C$42</f>
        <v>2.798430225333667E-5</v>
      </c>
    </row>
    <row r="95" spans="2:14" s="127" customFormat="1">
      <c r="B95" s="104" t="s">
        <v>894</v>
      </c>
      <c r="C95" s="78" t="s">
        <v>895</v>
      </c>
      <c r="D95" s="89" t="s">
        <v>123</v>
      </c>
      <c r="E95" s="89" t="s">
        <v>280</v>
      </c>
      <c r="F95" s="78" t="s">
        <v>896</v>
      </c>
      <c r="G95" s="89" t="s">
        <v>367</v>
      </c>
      <c r="H95" s="89" t="s">
        <v>167</v>
      </c>
      <c r="I95" s="83">
        <v>957.55</v>
      </c>
      <c r="J95" s="85">
        <v>1013</v>
      </c>
      <c r="K95" s="83">
        <v>9.7000299999999999</v>
      </c>
      <c r="L95" s="84">
        <v>3.6364527088354157E-5</v>
      </c>
      <c r="M95" s="84">
        <v>5.0301836272188287E-3</v>
      </c>
      <c r="N95" s="84">
        <f>K95/'סכום נכסי הקרן'!$C$42</f>
        <v>1.1314883094339124E-4</v>
      </c>
    </row>
    <row r="96" spans="2:14" s="127" customFormat="1">
      <c r="B96" s="104" t="s">
        <v>1277</v>
      </c>
      <c r="C96" s="78" t="s">
        <v>897</v>
      </c>
      <c r="D96" s="89" t="s">
        <v>123</v>
      </c>
      <c r="E96" s="89" t="s">
        <v>280</v>
      </c>
      <c r="F96" s="78" t="s">
        <v>898</v>
      </c>
      <c r="G96" s="89" t="s">
        <v>851</v>
      </c>
      <c r="H96" s="89" t="s">
        <v>167</v>
      </c>
      <c r="I96" s="83">
        <v>0.2</v>
      </c>
      <c r="J96" s="85">
        <v>15.3</v>
      </c>
      <c r="K96" s="83">
        <v>2.9999999999999997E-5</v>
      </c>
      <c r="L96" s="84">
        <v>1.3690721963383152E-9</v>
      </c>
      <c r="M96" s="84">
        <v>1.5557220835045342E-8</v>
      </c>
      <c r="N96" s="84">
        <f>K96/'סכום נכסי הקרן'!$C$42</f>
        <v>3.4994375566897597E-10</v>
      </c>
    </row>
    <row r="97" spans="2:14" s="127" customFormat="1">
      <c r="B97" s="104" t="s">
        <v>899</v>
      </c>
      <c r="C97" s="78" t="s">
        <v>900</v>
      </c>
      <c r="D97" s="89" t="s">
        <v>123</v>
      </c>
      <c r="E97" s="89" t="s">
        <v>280</v>
      </c>
      <c r="F97" s="78" t="s">
        <v>901</v>
      </c>
      <c r="G97" s="89" t="s">
        <v>815</v>
      </c>
      <c r="H97" s="89" t="s">
        <v>167</v>
      </c>
      <c r="I97" s="83">
        <v>66.790000000000006</v>
      </c>
      <c r="J97" s="85">
        <v>286.3</v>
      </c>
      <c r="K97" s="83">
        <v>0.19122</v>
      </c>
      <c r="L97" s="84">
        <v>3.685481993062752E-5</v>
      </c>
      <c r="M97" s="84">
        <v>9.9161725602579006E-5</v>
      </c>
      <c r="N97" s="84">
        <f>K97/'סכום נכסי הקרן'!$C$42</f>
        <v>2.2305414986340529E-6</v>
      </c>
    </row>
    <row r="98" spans="2:14" s="127" customFormat="1">
      <c r="B98" s="104" t="s">
        <v>902</v>
      </c>
      <c r="C98" s="78" t="s">
        <v>903</v>
      </c>
      <c r="D98" s="89" t="s">
        <v>123</v>
      </c>
      <c r="E98" s="89" t="s">
        <v>280</v>
      </c>
      <c r="F98" s="78" t="s">
        <v>904</v>
      </c>
      <c r="G98" s="89" t="s">
        <v>755</v>
      </c>
      <c r="H98" s="89" t="s">
        <v>167</v>
      </c>
      <c r="I98" s="83">
        <v>90</v>
      </c>
      <c r="J98" s="85">
        <v>5951</v>
      </c>
      <c r="K98" s="83">
        <v>5.3558999999999992</v>
      </c>
      <c r="L98" s="84">
        <v>8.5464046984714466E-6</v>
      </c>
      <c r="M98" s="84">
        <v>2.7774306356806444E-3</v>
      </c>
      <c r="N98" s="84">
        <f>K98/'סכום נכסי הקרן'!$C$42</f>
        <v>6.2475458699582279E-5</v>
      </c>
    </row>
    <row r="99" spans="2:14" s="127" customFormat="1">
      <c r="B99" s="104" t="s">
        <v>905</v>
      </c>
      <c r="C99" s="78" t="s">
        <v>906</v>
      </c>
      <c r="D99" s="89" t="s">
        <v>123</v>
      </c>
      <c r="E99" s="89" t="s">
        <v>280</v>
      </c>
      <c r="F99" s="78" t="s">
        <v>907</v>
      </c>
      <c r="G99" s="89" t="s">
        <v>319</v>
      </c>
      <c r="H99" s="89" t="s">
        <v>167</v>
      </c>
      <c r="I99" s="83">
        <v>7.02</v>
      </c>
      <c r="J99" s="85">
        <v>569.79999999999995</v>
      </c>
      <c r="K99" s="83">
        <v>0.04</v>
      </c>
      <c r="L99" s="84">
        <v>1.0239799474969598E-6</v>
      </c>
      <c r="M99" s="84">
        <v>2.0742961113393789E-5</v>
      </c>
      <c r="N99" s="84">
        <f>K99/'סכום נכסי הקרן'!$C$42</f>
        <v>4.6659167422530132E-7</v>
      </c>
    </row>
    <row r="100" spans="2:14" s="127" customFormat="1">
      <c r="B100" s="104" t="s">
        <v>908</v>
      </c>
      <c r="C100" s="78" t="s">
        <v>909</v>
      </c>
      <c r="D100" s="89" t="s">
        <v>123</v>
      </c>
      <c r="E100" s="89" t="s">
        <v>280</v>
      </c>
      <c r="F100" s="78" t="s">
        <v>910</v>
      </c>
      <c r="G100" s="89" t="s">
        <v>367</v>
      </c>
      <c r="H100" s="89" t="s">
        <v>167</v>
      </c>
      <c r="I100" s="83">
        <v>124</v>
      </c>
      <c r="J100" s="85">
        <v>541.20000000000005</v>
      </c>
      <c r="K100" s="83">
        <v>0.67109000000000008</v>
      </c>
      <c r="L100" s="84">
        <v>9.4473505629135263E-6</v>
      </c>
      <c r="M100" s="84">
        <v>3.4800984433968599E-4</v>
      </c>
      <c r="N100" s="84">
        <f>K100/'סכום נכסי הקרן'!$C$42</f>
        <v>7.8281251663964382E-6</v>
      </c>
    </row>
    <row r="101" spans="2:14" s="127" customFormat="1">
      <c r="B101" s="104" t="s">
        <v>911</v>
      </c>
      <c r="C101" s="78" t="s">
        <v>912</v>
      </c>
      <c r="D101" s="89" t="s">
        <v>123</v>
      </c>
      <c r="E101" s="89" t="s">
        <v>280</v>
      </c>
      <c r="F101" s="78" t="s">
        <v>913</v>
      </c>
      <c r="G101" s="89" t="s">
        <v>195</v>
      </c>
      <c r="H101" s="89" t="s">
        <v>167</v>
      </c>
      <c r="I101" s="83">
        <v>232</v>
      </c>
      <c r="J101" s="85">
        <v>676.1</v>
      </c>
      <c r="K101" s="83">
        <v>1.5685499999999999</v>
      </c>
      <c r="L101" s="84">
        <v>2.9916156489815633E-6</v>
      </c>
      <c r="M101" s="84">
        <v>8.1340929136034564E-4</v>
      </c>
      <c r="N101" s="84">
        <f>K101/'סכום נכסי הקרן'!$C$42</f>
        <v>1.8296809265152407E-5</v>
      </c>
    </row>
    <row r="102" spans="2:14" s="127" customFormat="1">
      <c r="B102" s="104" t="s">
        <v>914</v>
      </c>
      <c r="C102" s="78" t="s">
        <v>915</v>
      </c>
      <c r="D102" s="89" t="s">
        <v>123</v>
      </c>
      <c r="E102" s="89" t="s">
        <v>280</v>
      </c>
      <c r="F102" s="78" t="s">
        <v>916</v>
      </c>
      <c r="G102" s="89" t="s">
        <v>762</v>
      </c>
      <c r="H102" s="89" t="s">
        <v>167</v>
      </c>
      <c r="I102" s="83">
        <v>5201</v>
      </c>
      <c r="J102" s="85">
        <v>38</v>
      </c>
      <c r="K102" s="83">
        <v>1.97638</v>
      </c>
      <c r="L102" s="84">
        <v>1.6394475607047146E-5</v>
      </c>
      <c r="M102" s="84">
        <v>1.0248993371322305E-3</v>
      </c>
      <c r="N102" s="84">
        <f>K102/'סכום נכסי הקרן'!$C$42</f>
        <v>2.3054061327635024E-5</v>
      </c>
    </row>
    <row r="103" spans="2:14" s="127" customFormat="1">
      <c r="B103" s="104"/>
      <c r="C103" s="78"/>
      <c r="D103" s="78"/>
      <c r="E103" s="78"/>
      <c r="F103" s="78"/>
      <c r="G103" s="78"/>
      <c r="H103" s="78"/>
      <c r="I103" s="83"/>
      <c r="J103" s="85"/>
      <c r="K103" s="78"/>
      <c r="L103" s="78"/>
      <c r="M103" s="84"/>
      <c r="N103" s="78"/>
    </row>
    <row r="104" spans="2:14" s="127" customFormat="1">
      <c r="B104" s="123" t="s">
        <v>232</v>
      </c>
      <c r="C104" s="80"/>
      <c r="D104" s="80"/>
      <c r="E104" s="80"/>
      <c r="F104" s="80"/>
      <c r="G104" s="80"/>
      <c r="H104" s="80"/>
      <c r="I104" s="86"/>
      <c r="J104" s="88"/>
      <c r="K104" s="86">
        <v>95.301249999999996</v>
      </c>
      <c r="L104" s="80"/>
      <c r="M104" s="87">
        <v>4.9420753070195493E-2</v>
      </c>
      <c r="N104" s="87">
        <f>K104/'סכום נכסי הקרן'!$C$42</f>
        <v>1.1116692448315999E-3</v>
      </c>
    </row>
    <row r="105" spans="2:14" s="127" customFormat="1">
      <c r="B105" s="123" t="s">
        <v>63</v>
      </c>
      <c r="C105" s="80"/>
      <c r="D105" s="80"/>
      <c r="E105" s="80"/>
      <c r="F105" s="80"/>
      <c r="G105" s="80"/>
      <c r="H105" s="80"/>
      <c r="I105" s="86"/>
      <c r="J105" s="88"/>
      <c r="K105" s="86">
        <v>95.301249999999996</v>
      </c>
      <c r="L105" s="80"/>
      <c r="M105" s="87">
        <v>4.9420753070195493E-2</v>
      </c>
      <c r="N105" s="87">
        <f>K105/'סכום נכסי הקרן'!$C$42</f>
        <v>1.1116692448315999E-3</v>
      </c>
    </row>
    <row r="106" spans="2:14" s="127" customFormat="1">
      <c r="B106" s="104" t="s">
        <v>1278</v>
      </c>
      <c r="C106" s="78" t="s">
        <v>917</v>
      </c>
      <c r="D106" s="89" t="s">
        <v>918</v>
      </c>
      <c r="E106" s="89" t="s">
        <v>919</v>
      </c>
      <c r="F106" s="78" t="s">
        <v>850</v>
      </c>
      <c r="G106" s="89" t="s">
        <v>851</v>
      </c>
      <c r="H106" s="89" t="s">
        <v>166</v>
      </c>
      <c r="I106" s="83">
        <v>225</v>
      </c>
      <c r="J106" s="85">
        <v>600</v>
      </c>
      <c r="K106" s="83">
        <v>4.7196000000000007</v>
      </c>
      <c r="L106" s="84">
        <v>6.1781335479626081E-6</v>
      </c>
      <c r="M106" s="84">
        <v>2.4474619817693335E-3</v>
      </c>
      <c r="N106" s="84">
        <f>K106/'סכום נכסי הקרן'!$C$42</f>
        <v>5.5053151641843311E-5</v>
      </c>
    </row>
    <row r="107" spans="2:14" s="127" customFormat="1">
      <c r="B107" s="104" t="s">
        <v>920</v>
      </c>
      <c r="C107" s="78" t="s">
        <v>921</v>
      </c>
      <c r="D107" s="89" t="s">
        <v>126</v>
      </c>
      <c r="E107" s="89" t="s">
        <v>919</v>
      </c>
      <c r="F107" s="78"/>
      <c r="G107" s="89" t="s">
        <v>634</v>
      </c>
      <c r="H107" s="89" t="s">
        <v>166</v>
      </c>
      <c r="I107" s="83">
        <v>3.93</v>
      </c>
      <c r="J107" s="85">
        <v>17.5</v>
      </c>
      <c r="K107" s="83">
        <v>2.4199999999999998E-3</v>
      </c>
      <c r="L107" s="84">
        <v>7.5021901384199332E-9</v>
      </c>
      <c r="M107" s="84">
        <v>1.2549491473603241E-6</v>
      </c>
      <c r="N107" s="84">
        <f>K107/'סכום נכסי הקרן'!$C$42</f>
        <v>2.8228796290630727E-8</v>
      </c>
    </row>
    <row r="108" spans="2:14" s="127" customFormat="1">
      <c r="B108" s="104" t="s">
        <v>922</v>
      </c>
      <c r="C108" s="78" t="s">
        <v>923</v>
      </c>
      <c r="D108" s="89" t="s">
        <v>918</v>
      </c>
      <c r="E108" s="89" t="s">
        <v>919</v>
      </c>
      <c r="F108" s="78" t="s">
        <v>924</v>
      </c>
      <c r="G108" s="89" t="s">
        <v>851</v>
      </c>
      <c r="H108" s="89" t="s">
        <v>166</v>
      </c>
      <c r="I108" s="83">
        <v>133</v>
      </c>
      <c r="J108" s="85">
        <v>570</v>
      </c>
      <c r="K108" s="83">
        <v>2.6503200000000002</v>
      </c>
      <c r="L108" s="84">
        <v>9.6810311331770683E-6</v>
      </c>
      <c r="M108" s="84">
        <v>1.3743871174512459E-3</v>
      </c>
      <c r="N108" s="84">
        <f>K108/'סכום נכסי הקרן'!$C$42</f>
        <v>3.091543115082002E-5</v>
      </c>
    </row>
    <row r="109" spans="2:14" s="127" customFormat="1">
      <c r="B109" s="104" t="s">
        <v>925</v>
      </c>
      <c r="C109" s="78" t="s">
        <v>926</v>
      </c>
      <c r="D109" s="89" t="s">
        <v>927</v>
      </c>
      <c r="E109" s="89" t="s">
        <v>919</v>
      </c>
      <c r="F109" s="78" t="s">
        <v>720</v>
      </c>
      <c r="G109" s="89" t="s">
        <v>367</v>
      </c>
      <c r="H109" s="89" t="s">
        <v>166</v>
      </c>
      <c r="I109" s="83">
        <v>1894</v>
      </c>
      <c r="J109" s="85">
        <v>473</v>
      </c>
      <c r="K109" s="83">
        <v>31.319330000000001</v>
      </c>
      <c r="L109" s="84">
        <v>1.4838725922329E-6</v>
      </c>
      <c r="M109" s="84">
        <v>1.6241391107188689E-2</v>
      </c>
      <c r="N109" s="84">
        <f>K109/'סכום נכסי הקרן'!$C$42</f>
        <v>3.6533346550786768E-4</v>
      </c>
    </row>
    <row r="110" spans="2:14" s="127" customFormat="1">
      <c r="B110" s="104" t="s">
        <v>928</v>
      </c>
      <c r="C110" s="78" t="s">
        <v>929</v>
      </c>
      <c r="D110" s="89" t="s">
        <v>927</v>
      </c>
      <c r="E110" s="89" t="s">
        <v>919</v>
      </c>
      <c r="F110" s="78" t="s">
        <v>682</v>
      </c>
      <c r="G110" s="89" t="s">
        <v>683</v>
      </c>
      <c r="H110" s="89" t="s">
        <v>166</v>
      </c>
      <c r="I110" s="83">
        <v>180</v>
      </c>
      <c r="J110" s="85">
        <v>5868</v>
      </c>
      <c r="K110" s="83">
        <v>36.92615</v>
      </c>
      <c r="L110" s="84">
        <v>3.6212604199253819E-6</v>
      </c>
      <c r="M110" s="84">
        <v>1.9148942337933652E-2</v>
      </c>
      <c r="N110" s="84">
        <f>K110/'סכום נכסי הקרן'!$C$42</f>
        <v>4.3073585377986524E-4</v>
      </c>
    </row>
    <row r="111" spans="2:14" s="127" customFormat="1">
      <c r="B111" s="104" t="s">
        <v>930</v>
      </c>
      <c r="C111" s="78" t="s">
        <v>931</v>
      </c>
      <c r="D111" s="89" t="s">
        <v>918</v>
      </c>
      <c r="E111" s="89" t="s">
        <v>919</v>
      </c>
      <c r="F111" s="78" t="s">
        <v>830</v>
      </c>
      <c r="G111" s="89" t="s">
        <v>195</v>
      </c>
      <c r="H111" s="89" t="s">
        <v>166</v>
      </c>
      <c r="I111" s="83">
        <v>43</v>
      </c>
      <c r="J111" s="85">
        <v>1119</v>
      </c>
      <c r="K111" s="83">
        <v>1.6821700000000002</v>
      </c>
      <c r="L111" s="84">
        <v>8.7690763864251355E-7</v>
      </c>
      <c r="M111" s="84">
        <v>8.7232967240294087E-4</v>
      </c>
      <c r="N111" s="84">
        <f>K111/'סכום נכסי הקרן'!$C$42</f>
        <v>1.9622162915789379E-5</v>
      </c>
    </row>
    <row r="112" spans="2:14" s="127" customFormat="1">
      <c r="B112" s="104" t="s">
        <v>932</v>
      </c>
      <c r="C112" s="78" t="s">
        <v>933</v>
      </c>
      <c r="D112" s="89" t="s">
        <v>918</v>
      </c>
      <c r="E112" s="89" t="s">
        <v>919</v>
      </c>
      <c r="F112" s="78" t="s">
        <v>714</v>
      </c>
      <c r="G112" s="89" t="s">
        <v>367</v>
      </c>
      <c r="H112" s="89" t="s">
        <v>166</v>
      </c>
      <c r="I112" s="83">
        <v>155</v>
      </c>
      <c r="J112" s="85">
        <v>3322</v>
      </c>
      <c r="K112" s="83">
        <v>18.001259999999998</v>
      </c>
      <c r="L112" s="84">
        <v>1.5270935960591133E-7</v>
      </c>
      <c r="M112" s="84">
        <v>9.3349859043022759E-3</v>
      </c>
      <c r="N112" s="84">
        <f>K112/'סכום נכסי הקרן'!$C$42</f>
        <v>2.0998095103912367E-4</v>
      </c>
    </row>
    <row r="113" spans="2:4" s="127" customFormat="1">
      <c r="B113" s="128"/>
      <c r="C113" s="128"/>
      <c r="D113" s="128"/>
    </row>
    <row r="114" spans="2:4" s="127" customFormat="1">
      <c r="B114" s="128"/>
      <c r="C114" s="128"/>
      <c r="D114" s="128"/>
    </row>
    <row r="115" spans="2:4" s="127" customFormat="1">
      <c r="B115" s="128"/>
      <c r="C115" s="128"/>
      <c r="D115" s="128"/>
    </row>
    <row r="116" spans="2:4" s="127" customFormat="1">
      <c r="B116" s="129" t="s">
        <v>249</v>
      </c>
      <c r="C116" s="128"/>
      <c r="D116" s="128"/>
    </row>
    <row r="117" spans="2:4" s="127" customFormat="1">
      <c r="B117" s="129" t="s">
        <v>115</v>
      </c>
      <c r="C117" s="128"/>
      <c r="D117" s="128"/>
    </row>
    <row r="118" spans="2:4" s="127" customFormat="1">
      <c r="B118" s="129" t="s">
        <v>234</v>
      </c>
      <c r="C118" s="128"/>
      <c r="D118" s="128"/>
    </row>
    <row r="119" spans="2:4" s="127" customFormat="1">
      <c r="B119" s="129" t="s">
        <v>244</v>
      </c>
      <c r="C119" s="128"/>
      <c r="D119" s="128"/>
    </row>
    <row r="120" spans="2:4" s="127" customFormat="1">
      <c r="B120" s="128"/>
      <c r="C120" s="128"/>
      <c r="D120" s="128"/>
    </row>
    <row r="121" spans="2:4" s="127" customFormat="1">
      <c r="B121" s="128"/>
      <c r="C121" s="128"/>
      <c r="D121" s="128"/>
    </row>
    <row r="122" spans="2:4" s="127" customFormat="1">
      <c r="B122" s="128"/>
      <c r="C122" s="128"/>
      <c r="D122" s="128"/>
    </row>
    <row r="123" spans="2:4" s="127" customFormat="1">
      <c r="B123" s="128"/>
      <c r="C123" s="128"/>
      <c r="D123" s="128"/>
    </row>
    <row r="124" spans="2:4" s="127" customFormat="1">
      <c r="B124" s="128"/>
      <c r="C124" s="128"/>
      <c r="D124" s="128"/>
    </row>
    <row r="125" spans="2:4" s="127" customFormat="1">
      <c r="B125" s="128"/>
      <c r="C125" s="128"/>
      <c r="D125" s="128"/>
    </row>
    <row r="126" spans="2:4" s="127" customFormat="1">
      <c r="B126" s="128"/>
      <c r="C126" s="128"/>
      <c r="D126" s="128"/>
    </row>
    <row r="127" spans="2:4" s="127" customFormat="1">
      <c r="B127" s="128"/>
      <c r="C127" s="128"/>
      <c r="D127" s="128"/>
    </row>
    <row r="128" spans="2:4" s="127" customFormat="1">
      <c r="B128" s="128"/>
      <c r="C128" s="128"/>
      <c r="D128" s="128"/>
    </row>
    <row r="129" spans="2:4" s="127" customFormat="1">
      <c r="B129" s="128"/>
      <c r="C129" s="128"/>
      <c r="D129" s="128"/>
    </row>
    <row r="130" spans="2:4" s="127" customFormat="1">
      <c r="B130" s="128"/>
      <c r="C130" s="128"/>
      <c r="D130" s="128"/>
    </row>
    <row r="131" spans="2:4" s="127" customFormat="1">
      <c r="B131" s="128"/>
      <c r="C131" s="128"/>
      <c r="D131" s="128"/>
    </row>
    <row r="132" spans="2:4" s="127" customFormat="1">
      <c r="B132" s="128"/>
      <c r="C132" s="128"/>
      <c r="D132" s="128"/>
    </row>
    <row r="133" spans="2:4" s="127" customFormat="1">
      <c r="B133" s="128"/>
      <c r="C133" s="128"/>
      <c r="D133" s="128"/>
    </row>
    <row r="134" spans="2:4" s="127" customFormat="1">
      <c r="B134" s="128"/>
      <c r="C134" s="128"/>
      <c r="D134" s="128"/>
    </row>
    <row r="135" spans="2:4" s="127" customFormat="1">
      <c r="B135" s="128"/>
      <c r="C135" s="128"/>
      <c r="D135" s="128"/>
    </row>
    <row r="136" spans="2:4" s="127" customFormat="1">
      <c r="B136" s="128"/>
      <c r="C136" s="128"/>
      <c r="D136" s="128"/>
    </row>
    <row r="137" spans="2:4" s="127" customFormat="1">
      <c r="B137" s="128"/>
      <c r="C137" s="128"/>
      <c r="D137" s="128"/>
    </row>
    <row r="138" spans="2:4" s="127" customFormat="1">
      <c r="B138" s="128"/>
      <c r="C138" s="128"/>
      <c r="D138" s="128"/>
    </row>
    <row r="139" spans="2:4" s="127" customFormat="1">
      <c r="B139" s="128"/>
      <c r="C139" s="128"/>
      <c r="D139" s="128"/>
    </row>
    <row r="140" spans="2:4" s="127" customFormat="1">
      <c r="B140" s="128"/>
      <c r="C140" s="128"/>
      <c r="D140" s="128"/>
    </row>
    <row r="141" spans="2:4" s="127" customFormat="1">
      <c r="B141" s="128"/>
      <c r="C141" s="128"/>
      <c r="D141" s="128"/>
    </row>
    <row r="142" spans="2:4" s="127" customFormat="1">
      <c r="B142" s="128"/>
      <c r="C142" s="128"/>
      <c r="D142" s="128"/>
    </row>
    <row r="143" spans="2:4" s="127" customFormat="1">
      <c r="B143" s="128"/>
      <c r="C143" s="128"/>
      <c r="D143" s="128"/>
    </row>
    <row r="144" spans="2:4" s="127" customFormat="1">
      <c r="B144" s="128"/>
      <c r="C144" s="128"/>
      <c r="D144" s="128"/>
    </row>
    <row r="145" spans="2:4" s="127" customFormat="1">
      <c r="B145" s="128"/>
      <c r="C145" s="128"/>
      <c r="D145" s="128"/>
    </row>
    <row r="146" spans="2:4" s="127" customFormat="1">
      <c r="B146" s="128"/>
      <c r="C146" s="128"/>
      <c r="D146" s="128"/>
    </row>
    <row r="147" spans="2:4" s="127" customFormat="1">
      <c r="B147" s="128"/>
      <c r="C147" s="128"/>
      <c r="D147" s="128"/>
    </row>
    <row r="148" spans="2:4" s="127" customFormat="1">
      <c r="B148" s="128"/>
      <c r="C148" s="128"/>
      <c r="D148" s="128"/>
    </row>
    <row r="149" spans="2:4" s="127" customFormat="1">
      <c r="B149" s="128"/>
      <c r="C149" s="128"/>
      <c r="D149" s="128"/>
    </row>
    <row r="150" spans="2:4" s="127" customFormat="1">
      <c r="B150" s="128"/>
      <c r="C150" s="128"/>
      <c r="D150" s="128"/>
    </row>
    <row r="151" spans="2:4" s="127" customFormat="1">
      <c r="B151" s="128"/>
      <c r="C151" s="128"/>
      <c r="D151" s="128"/>
    </row>
    <row r="152" spans="2:4" s="127" customFormat="1">
      <c r="B152" s="128"/>
      <c r="C152" s="128"/>
      <c r="D152" s="128"/>
    </row>
    <row r="153" spans="2:4" s="127" customFormat="1">
      <c r="B153" s="128"/>
      <c r="C153" s="128"/>
      <c r="D153" s="128"/>
    </row>
    <row r="154" spans="2:4" s="127" customFormat="1">
      <c r="B154" s="128"/>
      <c r="C154" s="128"/>
      <c r="D154" s="128"/>
    </row>
    <row r="155" spans="2:4" s="127" customFormat="1">
      <c r="B155" s="128"/>
      <c r="C155" s="128"/>
      <c r="D155" s="128"/>
    </row>
    <row r="156" spans="2:4" s="127" customFormat="1">
      <c r="B156" s="128"/>
      <c r="C156" s="128"/>
      <c r="D156" s="128"/>
    </row>
    <row r="157" spans="2:4" s="127" customFormat="1">
      <c r="B157" s="128"/>
      <c r="C157" s="128"/>
      <c r="D157" s="128"/>
    </row>
    <row r="158" spans="2:4" s="127" customFormat="1">
      <c r="B158" s="128"/>
      <c r="C158" s="128"/>
      <c r="D158" s="128"/>
    </row>
    <row r="159" spans="2:4" s="127" customFormat="1">
      <c r="B159" s="128"/>
      <c r="C159" s="128"/>
      <c r="D159" s="128"/>
    </row>
    <row r="160" spans="2:4" s="127" customFormat="1">
      <c r="B160" s="128"/>
      <c r="C160" s="128"/>
      <c r="D160" s="128"/>
    </row>
    <row r="161" spans="2:4" s="127" customFormat="1">
      <c r="B161" s="128"/>
      <c r="C161" s="128"/>
      <c r="D161" s="128"/>
    </row>
    <row r="162" spans="2:4" s="127" customFormat="1">
      <c r="B162" s="128"/>
      <c r="C162" s="128"/>
      <c r="D162" s="128"/>
    </row>
    <row r="163" spans="2:4" s="127" customFormat="1">
      <c r="B163" s="128"/>
      <c r="C163" s="128"/>
      <c r="D163" s="128"/>
    </row>
    <row r="164" spans="2:4" s="127" customFormat="1">
      <c r="B164" s="128"/>
      <c r="C164" s="128"/>
      <c r="D164" s="128"/>
    </row>
    <row r="165" spans="2:4" s="127" customFormat="1">
      <c r="B165" s="128"/>
      <c r="C165" s="128"/>
      <c r="D165" s="128"/>
    </row>
    <row r="166" spans="2:4" s="127" customFormat="1">
      <c r="B166" s="128"/>
      <c r="C166" s="128"/>
      <c r="D166" s="128"/>
    </row>
    <row r="167" spans="2:4" s="127" customFormat="1">
      <c r="B167" s="128"/>
      <c r="C167" s="128"/>
      <c r="D167" s="128"/>
    </row>
    <row r="168" spans="2:4" s="127" customFormat="1">
      <c r="B168" s="128"/>
      <c r="C168" s="128"/>
      <c r="D168" s="128"/>
    </row>
    <row r="169" spans="2:4" s="127" customFormat="1">
      <c r="B169" s="128"/>
      <c r="C169" s="128"/>
      <c r="D169" s="128"/>
    </row>
    <row r="170" spans="2:4" s="127" customFormat="1">
      <c r="B170" s="128"/>
      <c r="C170" s="128"/>
      <c r="D170" s="128"/>
    </row>
    <row r="171" spans="2:4" s="127" customFormat="1">
      <c r="B171" s="128"/>
      <c r="C171" s="128"/>
      <c r="D171" s="128"/>
    </row>
    <row r="172" spans="2:4" s="127" customFormat="1">
      <c r="B172" s="128"/>
      <c r="C172" s="128"/>
      <c r="D172" s="128"/>
    </row>
    <row r="173" spans="2:4" s="127" customFormat="1">
      <c r="B173" s="128"/>
      <c r="C173" s="128"/>
      <c r="D173" s="128"/>
    </row>
    <row r="174" spans="2:4" s="127" customFormat="1">
      <c r="B174" s="128"/>
      <c r="C174" s="128"/>
      <c r="D174" s="128"/>
    </row>
    <row r="175" spans="2:4" s="127" customFormat="1">
      <c r="B175" s="128"/>
      <c r="C175" s="128"/>
      <c r="D175" s="128"/>
    </row>
    <row r="176" spans="2:4" s="127" customFormat="1">
      <c r="B176" s="128"/>
      <c r="C176" s="128"/>
      <c r="D176" s="128"/>
    </row>
    <row r="177" spans="2:4" s="127" customFormat="1">
      <c r="B177" s="128"/>
      <c r="C177" s="128"/>
      <c r="D177" s="128"/>
    </row>
    <row r="178" spans="2:4" s="127" customFormat="1">
      <c r="B178" s="128"/>
      <c r="C178" s="128"/>
      <c r="D178" s="128"/>
    </row>
    <row r="179" spans="2:4" s="127" customFormat="1">
      <c r="B179" s="128"/>
      <c r="C179" s="128"/>
      <c r="D179" s="128"/>
    </row>
    <row r="180" spans="2:4" s="127" customFormat="1">
      <c r="B180" s="128"/>
      <c r="C180" s="128"/>
      <c r="D180" s="128"/>
    </row>
    <row r="181" spans="2:4" s="127" customFormat="1">
      <c r="B181" s="128"/>
      <c r="C181" s="128"/>
      <c r="D181" s="128"/>
    </row>
    <row r="182" spans="2:4" s="127" customFormat="1">
      <c r="B182" s="128"/>
      <c r="C182" s="128"/>
      <c r="D182" s="128"/>
    </row>
    <row r="183" spans="2:4" s="127" customFormat="1">
      <c r="B183" s="128"/>
      <c r="C183" s="128"/>
      <c r="D183" s="128"/>
    </row>
    <row r="184" spans="2:4" s="127" customFormat="1">
      <c r="B184" s="128"/>
      <c r="C184" s="128"/>
      <c r="D184" s="128"/>
    </row>
    <row r="185" spans="2:4" s="127" customFormat="1">
      <c r="B185" s="128"/>
      <c r="C185" s="128"/>
      <c r="D185" s="128"/>
    </row>
    <row r="186" spans="2:4" s="127" customFormat="1">
      <c r="B186" s="128"/>
      <c r="C186" s="128"/>
      <c r="D186" s="128"/>
    </row>
    <row r="187" spans="2:4" s="127" customFormat="1">
      <c r="B187" s="128"/>
      <c r="C187" s="128"/>
      <c r="D187" s="128"/>
    </row>
    <row r="188" spans="2:4" s="127" customFormat="1">
      <c r="B188" s="128"/>
      <c r="C188" s="128"/>
      <c r="D188" s="128"/>
    </row>
    <row r="189" spans="2:4" s="127" customFormat="1">
      <c r="B189" s="128"/>
      <c r="C189" s="128"/>
      <c r="D189" s="128"/>
    </row>
    <row r="190" spans="2:4" s="127" customFormat="1">
      <c r="B190" s="128"/>
      <c r="C190" s="128"/>
      <c r="D190" s="128"/>
    </row>
    <row r="191" spans="2:4" s="127" customFormat="1">
      <c r="B191" s="128"/>
      <c r="C191" s="128"/>
      <c r="D191" s="128"/>
    </row>
    <row r="192" spans="2:4" s="127" customFormat="1">
      <c r="B192" s="128"/>
      <c r="C192" s="128"/>
      <c r="D192" s="128"/>
    </row>
    <row r="193" spans="2:4" s="127" customFormat="1">
      <c r="B193" s="128"/>
      <c r="C193" s="128"/>
      <c r="D193" s="128"/>
    </row>
    <row r="194" spans="2:4" s="127" customFormat="1">
      <c r="B194" s="128"/>
      <c r="C194" s="128"/>
      <c r="D194" s="128"/>
    </row>
    <row r="195" spans="2:4" s="127" customFormat="1">
      <c r="B195" s="128"/>
      <c r="C195" s="128"/>
      <c r="D195" s="128"/>
    </row>
    <row r="196" spans="2:4" s="127" customFormat="1">
      <c r="B196" s="128"/>
      <c r="C196" s="128"/>
      <c r="D196" s="128"/>
    </row>
    <row r="197" spans="2:4" s="127" customFormat="1">
      <c r="B197" s="128"/>
      <c r="C197" s="128"/>
      <c r="D197" s="128"/>
    </row>
    <row r="198" spans="2:4" s="127" customFormat="1">
      <c r="B198" s="128"/>
      <c r="C198" s="128"/>
      <c r="D198" s="128"/>
    </row>
    <row r="199" spans="2:4" s="127" customFormat="1">
      <c r="B199" s="128"/>
      <c r="C199" s="128"/>
      <c r="D199" s="128"/>
    </row>
    <row r="200" spans="2:4" s="127" customFormat="1">
      <c r="B200" s="128"/>
      <c r="C200" s="128"/>
      <c r="D200" s="128"/>
    </row>
    <row r="201" spans="2:4" s="127" customFormat="1">
      <c r="B201" s="128"/>
      <c r="C201" s="128"/>
      <c r="D201" s="128"/>
    </row>
    <row r="202" spans="2:4" s="127" customFormat="1">
      <c r="B202" s="128"/>
      <c r="C202" s="128"/>
      <c r="D202" s="128"/>
    </row>
    <row r="203" spans="2:4" s="127" customFormat="1">
      <c r="B203" s="128"/>
      <c r="C203" s="128"/>
      <c r="D203" s="128"/>
    </row>
    <row r="204" spans="2:4" s="127" customFormat="1">
      <c r="B204" s="128"/>
      <c r="C204" s="128"/>
      <c r="D204" s="128"/>
    </row>
    <row r="205" spans="2:4" s="127" customFormat="1">
      <c r="B205" s="128"/>
      <c r="C205" s="128"/>
      <c r="D205" s="128"/>
    </row>
    <row r="206" spans="2:4" s="127" customFormat="1">
      <c r="B206" s="128"/>
      <c r="C206" s="128"/>
      <c r="D206" s="128"/>
    </row>
    <row r="207" spans="2:4" s="127" customFormat="1">
      <c r="B207" s="128"/>
      <c r="C207" s="128"/>
      <c r="D207" s="128"/>
    </row>
    <row r="208" spans="2:4" s="127" customFormat="1">
      <c r="B208" s="128"/>
      <c r="C208" s="128"/>
      <c r="D208" s="128"/>
    </row>
    <row r="209" spans="2:4" s="127" customFormat="1">
      <c r="B209" s="128"/>
      <c r="C209" s="128"/>
      <c r="D209" s="128"/>
    </row>
    <row r="210" spans="2:4" s="127" customFormat="1">
      <c r="B210" s="128"/>
      <c r="C210" s="128"/>
      <c r="D210" s="128"/>
    </row>
    <row r="211" spans="2:4" s="127" customFormat="1">
      <c r="B211" s="128"/>
      <c r="C211" s="128"/>
      <c r="D211" s="128"/>
    </row>
    <row r="212" spans="2:4" s="127" customFormat="1">
      <c r="B212" s="128"/>
      <c r="C212" s="128"/>
      <c r="D212" s="128"/>
    </row>
    <row r="213" spans="2:4" s="127" customFormat="1">
      <c r="B213" s="128"/>
      <c r="C213" s="128"/>
      <c r="D213" s="128"/>
    </row>
    <row r="214" spans="2:4" s="127" customFormat="1">
      <c r="B214" s="128"/>
      <c r="C214" s="128"/>
      <c r="D214" s="128"/>
    </row>
    <row r="215" spans="2:4" s="127" customFormat="1">
      <c r="B215" s="128"/>
      <c r="C215" s="128"/>
      <c r="D215" s="128"/>
    </row>
    <row r="216" spans="2:4" s="127" customFormat="1">
      <c r="B216" s="128"/>
      <c r="C216" s="128"/>
      <c r="D216" s="128"/>
    </row>
    <row r="217" spans="2:4" s="127" customFormat="1">
      <c r="B217" s="128"/>
      <c r="C217" s="128"/>
      <c r="D217" s="128"/>
    </row>
    <row r="218" spans="2:4" s="127" customFormat="1">
      <c r="B218" s="128"/>
      <c r="C218" s="128"/>
      <c r="D218" s="128"/>
    </row>
    <row r="219" spans="2:4" s="127" customFormat="1">
      <c r="B219" s="128"/>
      <c r="C219" s="128"/>
      <c r="D219" s="128"/>
    </row>
    <row r="220" spans="2:4" s="127" customFormat="1">
      <c r="B220" s="128"/>
      <c r="C220" s="128"/>
      <c r="D220" s="128"/>
    </row>
    <row r="221" spans="2:4" s="127" customFormat="1">
      <c r="B221" s="128"/>
      <c r="C221" s="128"/>
      <c r="D221" s="128"/>
    </row>
    <row r="222" spans="2:4" s="127" customFormat="1">
      <c r="B222" s="128"/>
      <c r="C222" s="128"/>
      <c r="D222" s="128"/>
    </row>
    <row r="223" spans="2:4" s="127" customFormat="1">
      <c r="B223" s="128"/>
      <c r="C223" s="128"/>
      <c r="D223" s="128"/>
    </row>
    <row r="224" spans="2:4" s="127" customFormat="1">
      <c r="B224" s="128"/>
      <c r="C224" s="128"/>
      <c r="D224" s="128"/>
    </row>
    <row r="225" spans="2:4" s="127" customFormat="1">
      <c r="B225" s="128"/>
      <c r="C225" s="128"/>
      <c r="D225" s="128"/>
    </row>
    <row r="226" spans="2:4" s="127" customFormat="1">
      <c r="B226" s="128"/>
      <c r="C226" s="128"/>
      <c r="D226" s="128"/>
    </row>
    <row r="227" spans="2:4" s="127" customFormat="1">
      <c r="B227" s="128"/>
      <c r="C227" s="128"/>
      <c r="D227" s="128"/>
    </row>
    <row r="228" spans="2:4" s="127" customFormat="1">
      <c r="B228" s="128"/>
      <c r="C228" s="128"/>
      <c r="D228" s="128"/>
    </row>
    <row r="229" spans="2:4" s="127" customFormat="1">
      <c r="B229" s="128"/>
      <c r="C229" s="128"/>
      <c r="D229" s="128"/>
    </row>
    <row r="230" spans="2:4" s="127" customFormat="1">
      <c r="B230" s="128"/>
      <c r="C230" s="128"/>
      <c r="D230" s="128"/>
    </row>
    <row r="231" spans="2:4" s="127" customFormat="1">
      <c r="B231" s="128"/>
      <c r="C231" s="128"/>
      <c r="D231" s="128"/>
    </row>
    <row r="232" spans="2:4" s="127" customFormat="1">
      <c r="B232" s="128"/>
      <c r="C232" s="128"/>
      <c r="D232" s="128"/>
    </row>
    <row r="233" spans="2:4" s="127" customFormat="1">
      <c r="B233" s="128"/>
      <c r="C233" s="128"/>
      <c r="D233" s="128"/>
    </row>
    <row r="234" spans="2:4" s="127" customFormat="1">
      <c r="B234" s="128"/>
      <c r="C234" s="128"/>
      <c r="D234" s="128"/>
    </row>
    <row r="235" spans="2:4" s="127" customFormat="1">
      <c r="B235" s="128"/>
      <c r="C235" s="128"/>
      <c r="D235" s="128"/>
    </row>
    <row r="236" spans="2:4" s="127" customFormat="1">
      <c r="B236" s="128"/>
      <c r="C236" s="128"/>
      <c r="D236" s="128"/>
    </row>
    <row r="237" spans="2:4" s="127" customFormat="1">
      <c r="B237" s="128"/>
      <c r="C237" s="128"/>
      <c r="D237" s="128"/>
    </row>
    <row r="238" spans="2:4" s="127" customFormat="1">
      <c r="B238" s="128"/>
      <c r="C238" s="128"/>
      <c r="D238" s="128"/>
    </row>
    <row r="239" spans="2:4" s="127" customFormat="1">
      <c r="B239" s="128"/>
      <c r="C239" s="128"/>
      <c r="D239" s="128"/>
    </row>
    <row r="240" spans="2:4" s="127" customFormat="1">
      <c r="B240" s="128"/>
      <c r="C240" s="128"/>
      <c r="D240" s="128"/>
    </row>
    <row r="241" spans="2:4" s="127" customFormat="1">
      <c r="B241" s="128"/>
      <c r="C241" s="128"/>
      <c r="D241" s="128"/>
    </row>
    <row r="242" spans="2:4" s="127" customFormat="1">
      <c r="B242" s="128"/>
      <c r="C242" s="128"/>
      <c r="D242" s="128"/>
    </row>
    <row r="243" spans="2:4" s="127" customFormat="1">
      <c r="B243" s="128"/>
      <c r="C243" s="128"/>
      <c r="D243" s="128"/>
    </row>
    <row r="244" spans="2:4" s="127" customFormat="1">
      <c r="B244" s="128"/>
      <c r="C244" s="128"/>
      <c r="D244" s="128"/>
    </row>
    <row r="245" spans="2:4" s="127" customFormat="1">
      <c r="B245" s="128"/>
      <c r="C245" s="128"/>
      <c r="D245" s="128"/>
    </row>
    <row r="246" spans="2:4" s="127" customFormat="1">
      <c r="B246" s="128"/>
      <c r="C246" s="128"/>
      <c r="D246" s="128"/>
    </row>
    <row r="247" spans="2:4" s="127" customFormat="1">
      <c r="B247" s="128"/>
      <c r="C247" s="128"/>
      <c r="D247" s="128"/>
    </row>
    <row r="248" spans="2:4" s="127" customFormat="1">
      <c r="B248" s="128"/>
      <c r="C248" s="128"/>
      <c r="D248" s="128"/>
    </row>
    <row r="249" spans="2:4" s="127" customFormat="1">
      <c r="B249" s="128"/>
      <c r="C249" s="128"/>
      <c r="D249" s="128"/>
    </row>
    <row r="250" spans="2:4" s="127" customFormat="1">
      <c r="B250" s="128"/>
      <c r="C250" s="128"/>
      <c r="D250" s="128"/>
    </row>
    <row r="251" spans="2:4" s="127" customFormat="1">
      <c r="B251" s="128"/>
      <c r="C251" s="128"/>
      <c r="D251" s="128"/>
    </row>
    <row r="252" spans="2:4" s="127" customFormat="1">
      <c r="B252" s="128"/>
      <c r="C252" s="128"/>
      <c r="D252" s="128"/>
    </row>
    <row r="253" spans="2:4" s="127" customFormat="1">
      <c r="B253" s="128"/>
      <c r="C253" s="128"/>
      <c r="D253" s="128"/>
    </row>
    <row r="254" spans="2:4" s="127" customFormat="1">
      <c r="B254" s="128"/>
      <c r="C254" s="128"/>
      <c r="D254" s="128"/>
    </row>
    <row r="255" spans="2:4" s="127" customFormat="1">
      <c r="B255" s="128"/>
      <c r="C255" s="128"/>
      <c r="D255" s="128"/>
    </row>
    <row r="256" spans="2:4" s="127" customFormat="1">
      <c r="B256" s="128"/>
      <c r="C256" s="128"/>
      <c r="D256" s="128"/>
    </row>
    <row r="257" spans="2:4" s="127" customFormat="1">
      <c r="B257" s="128"/>
      <c r="C257" s="128"/>
      <c r="D257" s="128"/>
    </row>
    <row r="258" spans="2:4" s="127" customFormat="1">
      <c r="B258" s="128"/>
      <c r="C258" s="128"/>
      <c r="D258" s="128"/>
    </row>
    <row r="259" spans="2:4" s="127" customFormat="1">
      <c r="B259" s="128"/>
      <c r="C259" s="128"/>
      <c r="D259" s="128"/>
    </row>
    <row r="260" spans="2:4" s="127" customFormat="1">
      <c r="B260" s="128"/>
      <c r="C260" s="128"/>
      <c r="D260" s="128"/>
    </row>
    <row r="261" spans="2:4" s="127" customFormat="1">
      <c r="B261" s="128"/>
      <c r="C261" s="128"/>
      <c r="D261" s="128"/>
    </row>
    <row r="262" spans="2:4" s="127" customFormat="1">
      <c r="B262" s="128"/>
      <c r="C262" s="128"/>
      <c r="D262" s="128"/>
    </row>
    <row r="263" spans="2:4" s="127" customFormat="1">
      <c r="B263" s="128"/>
      <c r="C263" s="128"/>
      <c r="D263" s="128"/>
    </row>
    <row r="264" spans="2:4" s="127" customFormat="1">
      <c r="B264" s="128"/>
      <c r="C264" s="128"/>
      <c r="D264" s="128"/>
    </row>
    <row r="265" spans="2:4" s="127" customFormat="1">
      <c r="B265" s="128"/>
      <c r="C265" s="128"/>
      <c r="D265" s="128"/>
    </row>
    <row r="266" spans="2:4" s="127" customFormat="1">
      <c r="B266" s="128"/>
      <c r="C266" s="128"/>
      <c r="D266" s="128"/>
    </row>
    <row r="267" spans="2:4" s="127" customFormat="1">
      <c r="B267" s="128"/>
      <c r="C267" s="128"/>
      <c r="D267" s="128"/>
    </row>
    <row r="268" spans="2:4" s="127" customFormat="1">
      <c r="B268" s="128"/>
      <c r="C268" s="128"/>
      <c r="D268" s="128"/>
    </row>
    <row r="269" spans="2:4" s="127" customFormat="1">
      <c r="B269" s="128"/>
      <c r="C269" s="128"/>
      <c r="D269" s="128"/>
    </row>
    <row r="270" spans="2:4" s="127" customFormat="1">
      <c r="B270" s="128"/>
      <c r="C270" s="128"/>
      <c r="D270" s="128"/>
    </row>
    <row r="271" spans="2:4" s="127" customFormat="1">
      <c r="B271" s="128"/>
      <c r="C271" s="128"/>
      <c r="D271" s="128"/>
    </row>
    <row r="272" spans="2:4" s="127" customFormat="1">
      <c r="B272" s="128"/>
      <c r="C272" s="128"/>
      <c r="D272" s="128"/>
    </row>
    <row r="273" spans="2:7" s="127" customFormat="1">
      <c r="B273" s="132"/>
      <c r="C273" s="128"/>
      <c r="D273" s="128"/>
    </row>
    <row r="274" spans="2:7" s="127" customFormat="1">
      <c r="B274" s="132"/>
      <c r="C274" s="128"/>
      <c r="D274" s="128"/>
    </row>
    <row r="275" spans="2:7" s="127" customFormat="1">
      <c r="B275" s="131"/>
      <c r="C275" s="128"/>
      <c r="D275" s="128"/>
    </row>
    <row r="276" spans="2:7" s="127" customFormat="1">
      <c r="B276" s="128"/>
      <c r="C276" s="128"/>
      <c r="D276" s="128"/>
    </row>
    <row r="277" spans="2:7" s="127" customFormat="1">
      <c r="B277" s="128"/>
      <c r="C277" s="128"/>
      <c r="D277" s="128"/>
    </row>
    <row r="278" spans="2:7" s="127" customFormat="1">
      <c r="B278" s="128"/>
      <c r="C278" s="128"/>
      <c r="D278" s="128"/>
    </row>
    <row r="279" spans="2:7" s="127" customFormat="1">
      <c r="B279" s="128"/>
      <c r="C279" s="128"/>
      <c r="D279" s="128"/>
    </row>
    <row r="280" spans="2:7" s="127" customFormat="1">
      <c r="B280" s="128"/>
      <c r="C280" s="128"/>
      <c r="D280" s="128"/>
    </row>
    <row r="281" spans="2:7" s="127" customFormat="1">
      <c r="B281" s="128"/>
      <c r="C281" s="128"/>
      <c r="D281" s="128"/>
    </row>
    <row r="282" spans="2:7" s="127" customFormat="1">
      <c r="B282" s="128"/>
      <c r="C282" s="128"/>
      <c r="D282" s="128"/>
    </row>
    <row r="283" spans="2:7" s="127" customFormat="1">
      <c r="B283" s="128"/>
      <c r="C283" s="128"/>
      <c r="D283" s="128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43"/>
      <c r="E294" s="1"/>
      <c r="F294" s="1"/>
      <c r="G294" s="1"/>
    </row>
    <row r="295" spans="2:7">
      <c r="B295" s="43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43"/>
      <c r="E361" s="1"/>
      <c r="F361" s="1"/>
      <c r="G361" s="1"/>
    </row>
    <row r="362" spans="2:7">
      <c r="B362" s="43"/>
      <c r="E362" s="1"/>
      <c r="F362" s="1"/>
      <c r="G362" s="1"/>
    </row>
    <row r="363" spans="2:7">
      <c r="B363" s="3"/>
    </row>
  </sheetData>
  <sheetProtection sheet="1" objects="1" scenarios="1"/>
  <mergeCells count="2">
    <mergeCell ref="B6:N6"/>
    <mergeCell ref="B7:N7"/>
  </mergeCells>
  <phoneticPr fontId="5" type="noConversion"/>
  <dataValidations count="4">
    <dataValidation allowBlank="1" showInputMessage="1" showErrorMessage="1" sqref="A1 B34 B118"/>
    <dataValidation type="list" allowBlank="1" showInputMessage="1" showErrorMessage="1" sqref="E12:E357">
      <formula1>$BE$6:$BE$23</formula1>
    </dataValidation>
    <dataValidation type="list" allowBlank="1" showInputMessage="1" showErrorMessage="1" sqref="H12:H357">
      <formula1>$BI$6:$BI$19</formula1>
    </dataValidation>
    <dataValidation type="list" allowBlank="1" showInputMessage="1" showErrorMessage="1" sqref="G12:G363">
      <formula1>$BG$6:$BG$29</formula1>
    </dataValidation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B1:BK255"/>
  <sheetViews>
    <sheetView rightToLeft="1" workbookViewId="0">
      <selection activeCell="E28" sqref="E28"/>
    </sheetView>
  </sheetViews>
  <sheetFormatPr defaultColWidth="9.140625" defaultRowHeight="18"/>
  <cols>
    <col min="1" max="1" width="6.28515625" style="1" customWidth="1"/>
    <col min="2" max="2" width="47.5703125" style="2" bestFit="1" customWidth="1"/>
    <col min="3" max="3" width="41.85546875" style="2" bestFit="1" customWidth="1"/>
    <col min="4" max="4" width="6.5703125" style="2" bestFit="1" customWidth="1"/>
    <col min="5" max="5" width="11.28515625" style="2" bestFit="1" customWidth="1"/>
    <col min="6" max="6" width="5.28515625" style="2" bestFit="1" customWidth="1"/>
    <col min="7" max="7" width="12" style="2" bestFit="1" customWidth="1"/>
    <col min="8" max="8" width="10.140625" style="1" bestFit="1" customWidth="1"/>
    <col min="9" max="9" width="11.85546875" style="1" bestFit="1" customWidth="1"/>
    <col min="10" max="10" width="8" style="1" customWidth="1"/>
    <col min="11" max="11" width="9" style="1" bestFit="1" customWidth="1"/>
    <col min="12" max="12" width="11.28515625" style="1" bestFit="1" customWidth="1"/>
    <col min="13" max="13" width="11.85546875" style="1" bestFit="1" customWidth="1"/>
    <col min="14" max="14" width="11.5703125" style="1" customWidth="1"/>
    <col min="15" max="15" width="7.5703125" style="1" customWidth="1"/>
    <col min="16" max="16" width="6.7109375" style="1" customWidth="1"/>
    <col min="17" max="17" width="7.7109375" style="1" customWidth="1"/>
    <col min="18" max="18" width="7.140625" style="1" customWidth="1"/>
    <col min="19" max="19" width="6" style="1" customWidth="1"/>
    <col min="20" max="20" width="7.85546875" style="1" customWidth="1"/>
    <col min="21" max="21" width="8.140625" style="1" customWidth="1"/>
    <col min="22" max="22" width="6.28515625" style="1" customWidth="1"/>
    <col min="23" max="23" width="8" style="1" customWidth="1"/>
    <col min="24" max="24" width="8.7109375" style="1" customWidth="1"/>
    <col min="25" max="25" width="10" style="1" customWidth="1"/>
    <col min="26" max="26" width="9.5703125" style="1" customWidth="1"/>
    <col min="27" max="27" width="6.140625" style="1" customWidth="1"/>
    <col min="28" max="29" width="5.7109375" style="1" customWidth="1"/>
    <col min="30" max="30" width="6.85546875" style="1" customWidth="1"/>
    <col min="31" max="31" width="6.42578125" style="1" customWidth="1"/>
    <col min="32" max="32" width="6.7109375" style="1" customWidth="1"/>
    <col min="33" max="33" width="7.28515625" style="1" customWidth="1"/>
    <col min="34" max="45" width="5.7109375" style="1" customWidth="1"/>
    <col min="46" max="16384" width="9.140625" style="1"/>
  </cols>
  <sheetData>
    <row r="1" spans="2:63">
      <c r="B1" s="56" t="s">
        <v>182</v>
      </c>
      <c r="C1" s="76" t="s" vm="1">
        <v>250</v>
      </c>
    </row>
    <row r="2" spans="2:63">
      <c r="B2" s="56" t="s">
        <v>181</v>
      </c>
      <c r="C2" s="76" t="s">
        <v>251</v>
      </c>
    </row>
    <row r="3" spans="2:63">
      <c r="B3" s="56" t="s">
        <v>183</v>
      </c>
      <c r="C3" s="76" t="s">
        <v>252</v>
      </c>
    </row>
    <row r="4" spans="2:63">
      <c r="B4" s="56" t="s">
        <v>184</v>
      </c>
      <c r="C4" s="76">
        <v>8602</v>
      </c>
    </row>
    <row r="6" spans="2:63" ht="26.25" customHeight="1">
      <c r="B6" s="184" t="s">
        <v>212</v>
      </c>
      <c r="C6" s="185"/>
      <c r="D6" s="185"/>
      <c r="E6" s="185"/>
      <c r="F6" s="185"/>
      <c r="G6" s="185"/>
      <c r="H6" s="185"/>
      <c r="I6" s="185"/>
      <c r="J6" s="185"/>
      <c r="K6" s="185"/>
      <c r="L6" s="185"/>
      <c r="M6" s="185"/>
      <c r="N6" s="186"/>
      <c r="BK6" s="3"/>
    </row>
    <row r="7" spans="2:63" ht="26.25" customHeight="1">
      <c r="B7" s="184" t="s">
        <v>93</v>
      </c>
      <c r="C7" s="185"/>
      <c r="D7" s="185"/>
      <c r="E7" s="185"/>
      <c r="F7" s="185"/>
      <c r="G7" s="185"/>
      <c r="H7" s="185"/>
      <c r="I7" s="185"/>
      <c r="J7" s="185"/>
      <c r="K7" s="185"/>
      <c r="L7" s="185"/>
      <c r="M7" s="185"/>
      <c r="N7" s="186"/>
      <c r="BH7" s="3"/>
      <c r="BK7" s="3"/>
    </row>
    <row r="8" spans="2:63" s="3" customFormat="1" ht="63">
      <c r="B8" s="22" t="s">
        <v>118</v>
      </c>
      <c r="C8" s="30" t="s">
        <v>46</v>
      </c>
      <c r="D8" s="30" t="s">
        <v>122</v>
      </c>
      <c r="E8" s="30" t="s">
        <v>120</v>
      </c>
      <c r="F8" s="30" t="s">
        <v>64</v>
      </c>
      <c r="G8" s="30" t="s">
        <v>104</v>
      </c>
      <c r="H8" s="30" t="s">
        <v>236</v>
      </c>
      <c r="I8" s="30" t="s">
        <v>235</v>
      </c>
      <c r="J8" s="30" t="s">
        <v>243</v>
      </c>
      <c r="K8" s="30" t="s">
        <v>62</v>
      </c>
      <c r="L8" s="30" t="s">
        <v>59</v>
      </c>
      <c r="M8" s="30" t="s">
        <v>185</v>
      </c>
      <c r="N8" s="30" t="s">
        <v>187</v>
      </c>
      <c r="O8" s="1"/>
      <c r="BH8" s="1"/>
      <c r="BI8" s="1"/>
      <c r="BK8" s="4"/>
    </row>
    <row r="9" spans="2:63" s="3" customFormat="1" ht="26.25" customHeight="1">
      <c r="B9" s="15"/>
      <c r="C9" s="16"/>
      <c r="D9" s="16"/>
      <c r="E9" s="16"/>
      <c r="F9" s="16"/>
      <c r="G9" s="16"/>
      <c r="H9" s="32" t="s">
        <v>245</v>
      </c>
      <c r="I9" s="32"/>
      <c r="J9" s="16" t="s">
        <v>239</v>
      </c>
      <c r="K9" s="32" t="s">
        <v>239</v>
      </c>
      <c r="L9" s="32" t="s">
        <v>20</v>
      </c>
      <c r="M9" s="17" t="s">
        <v>20</v>
      </c>
      <c r="N9" s="17" t="s">
        <v>20</v>
      </c>
      <c r="BH9" s="1"/>
      <c r="BK9" s="4"/>
    </row>
    <row r="10" spans="2:63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5"/>
      <c r="BH10" s="1"/>
      <c r="BI10" s="3"/>
      <c r="BK10" s="1"/>
    </row>
    <row r="11" spans="2:63" s="4" customFormat="1" ht="18" customHeight="1">
      <c r="B11" s="118" t="s">
        <v>31</v>
      </c>
      <c r="C11" s="113"/>
      <c r="D11" s="113"/>
      <c r="E11" s="113"/>
      <c r="F11" s="113"/>
      <c r="G11" s="113"/>
      <c r="H11" s="114"/>
      <c r="I11" s="116"/>
      <c r="J11" s="113"/>
      <c r="K11" s="114">
        <v>2634.3446899999999</v>
      </c>
      <c r="L11" s="113"/>
      <c r="M11" s="115">
        <v>1</v>
      </c>
      <c r="N11" s="115">
        <f>K11/'סכום נכסי הקרן'!$C$42</f>
        <v>3.0729082484840808E-2</v>
      </c>
      <c r="O11" s="5"/>
      <c r="BH11" s="1"/>
      <c r="BI11" s="3"/>
      <c r="BK11" s="1"/>
    </row>
    <row r="12" spans="2:63" ht="20.25">
      <c r="B12" s="118" t="s">
        <v>233</v>
      </c>
      <c r="C12" s="113"/>
      <c r="D12" s="113"/>
      <c r="E12" s="113"/>
      <c r="F12" s="113"/>
      <c r="G12" s="113"/>
      <c r="H12" s="114"/>
      <c r="I12" s="116"/>
      <c r="J12" s="113"/>
      <c r="K12" s="114">
        <v>126.508</v>
      </c>
      <c r="L12" s="113"/>
      <c r="M12" s="115">
        <v>4.8022569134641223E-2</v>
      </c>
      <c r="N12" s="115">
        <f>K12/'סכום נכסי הקרן'!$C$42</f>
        <v>1.4756894880723604E-3</v>
      </c>
      <c r="BI12" s="4"/>
    </row>
    <row r="13" spans="2:63">
      <c r="B13" s="117" t="s">
        <v>66</v>
      </c>
      <c r="C13" s="80"/>
      <c r="D13" s="80"/>
      <c r="E13" s="80"/>
      <c r="F13" s="80"/>
      <c r="G13" s="80"/>
      <c r="H13" s="86"/>
      <c r="I13" s="88"/>
      <c r="J13" s="80"/>
      <c r="K13" s="86">
        <v>126.508</v>
      </c>
      <c r="L13" s="80"/>
      <c r="M13" s="87">
        <v>4.8022569134641223E-2</v>
      </c>
      <c r="N13" s="87">
        <f>K13/'סכום נכסי הקרן'!$C$42</f>
        <v>1.4756894880723604E-3</v>
      </c>
    </row>
    <row r="14" spans="2:63">
      <c r="B14" s="77" t="s">
        <v>934</v>
      </c>
      <c r="C14" s="78" t="s">
        <v>935</v>
      </c>
      <c r="D14" s="89" t="s">
        <v>123</v>
      </c>
      <c r="E14" s="78" t="s">
        <v>936</v>
      </c>
      <c r="F14" s="89" t="s">
        <v>937</v>
      </c>
      <c r="G14" s="89" t="s">
        <v>167</v>
      </c>
      <c r="H14" s="83">
        <v>40000</v>
      </c>
      <c r="I14" s="85">
        <v>316.27</v>
      </c>
      <c r="J14" s="78"/>
      <c r="K14" s="83">
        <v>126.508</v>
      </c>
      <c r="L14" s="84">
        <v>1.53284360180983E-4</v>
      </c>
      <c r="M14" s="84">
        <v>4.8022569134641223E-2</v>
      </c>
      <c r="N14" s="84">
        <f>K14/'סכום נכסי הקרן'!$C$42</f>
        <v>1.4756894880723604E-3</v>
      </c>
    </row>
    <row r="15" spans="2:63">
      <c r="B15" s="77"/>
      <c r="C15" s="78"/>
      <c r="D15" s="78"/>
      <c r="E15" s="78"/>
      <c r="F15" s="78"/>
      <c r="G15" s="78"/>
      <c r="H15" s="83"/>
      <c r="I15" s="85"/>
      <c r="J15" s="78"/>
      <c r="K15" s="78"/>
      <c r="L15" s="78"/>
      <c r="M15" s="84"/>
      <c r="N15" s="78"/>
    </row>
    <row r="16" spans="2:63" ht="20.25">
      <c r="B16" s="118" t="s">
        <v>232</v>
      </c>
      <c r="C16" s="113"/>
      <c r="D16" s="113"/>
      <c r="E16" s="113"/>
      <c r="F16" s="113"/>
      <c r="G16" s="113"/>
      <c r="H16" s="114"/>
      <c r="I16" s="116"/>
      <c r="J16" s="113"/>
      <c r="K16" s="114">
        <v>2507.8366900000005</v>
      </c>
      <c r="L16" s="113"/>
      <c r="M16" s="115">
        <v>0.95197743086535902</v>
      </c>
      <c r="N16" s="115">
        <f>K16/'סכום נכסי הקרן'!$C$42</f>
        <v>2.9253392996768456E-2</v>
      </c>
      <c r="BH16" s="4"/>
    </row>
    <row r="17" spans="2:14">
      <c r="B17" s="117" t="s">
        <v>67</v>
      </c>
      <c r="C17" s="80"/>
      <c r="D17" s="80"/>
      <c r="E17" s="80"/>
      <c r="F17" s="80"/>
      <c r="G17" s="80"/>
      <c r="H17" s="86"/>
      <c r="I17" s="88"/>
      <c r="J17" s="80"/>
      <c r="K17" s="86">
        <v>2507.8366900000005</v>
      </c>
      <c r="L17" s="80"/>
      <c r="M17" s="87">
        <v>0.95197743086535902</v>
      </c>
      <c r="N17" s="87">
        <f>K17/'סכום נכסי הקרן'!$C$42</f>
        <v>2.9253392996768456E-2</v>
      </c>
    </row>
    <row r="18" spans="2:14">
      <c r="B18" s="77" t="s">
        <v>938</v>
      </c>
      <c r="C18" s="78" t="s">
        <v>939</v>
      </c>
      <c r="D18" s="89" t="s">
        <v>28</v>
      </c>
      <c r="E18" s="78"/>
      <c r="F18" s="89" t="s">
        <v>940</v>
      </c>
      <c r="G18" s="89" t="s">
        <v>176</v>
      </c>
      <c r="H18" s="83">
        <v>88</v>
      </c>
      <c r="I18" s="85">
        <v>20740</v>
      </c>
      <c r="J18" s="78"/>
      <c r="K18" s="83">
        <v>57.016750000000002</v>
      </c>
      <c r="L18" s="84">
        <v>8.5736686093722883E-7</v>
      </c>
      <c r="M18" s="84">
        <v>2.164361794279852E-2</v>
      </c>
      <c r="N18" s="84">
        <f>K18/'סכום נכסי הקרן'!$C$42</f>
        <v>6.6508852103463621E-4</v>
      </c>
    </row>
    <row r="19" spans="2:14">
      <c r="B19" s="77" t="s">
        <v>941</v>
      </c>
      <c r="C19" s="78" t="s">
        <v>942</v>
      </c>
      <c r="D19" s="89" t="s">
        <v>927</v>
      </c>
      <c r="E19" s="78"/>
      <c r="F19" s="89" t="s">
        <v>940</v>
      </c>
      <c r="G19" s="89" t="s">
        <v>166</v>
      </c>
      <c r="H19" s="83">
        <v>3350</v>
      </c>
      <c r="I19" s="85">
        <v>2738</v>
      </c>
      <c r="J19" s="78"/>
      <c r="K19" s="83">
        <v>320.66359999999997</v>
      </c>
      <c r="L19" s="84">
        <v>3.450051457774959E-5</v>
      </c>
      <c r="M19" s="84">
        <v>0.12172423799256125</v>
      </c>
      <c r="N19" s="84">
        <f>K19/'סכום נכסי הקרן'!$C$42</f>
        <v>3.7404741496778081E-3</v>
      </c>
    </row>
    <row r="20" spans="2:14">
      <c r="B20" s="77" t="s">
        <v>943</v>
      </c>
      <c r="C20" s="78" t="s">
        <v>944</v>
      </c>
      <c r="D20" s="89" t="s">
        <v>927</v>
      </c>
      <c r="E20" s="78"/>
      <c r="F20" s="89" t="s">
        <v>940</v>
      </c>
      <c r="G20" s="89" t="s">
        <v>166</v>
      </c>
      <c r="H20" s="83">
        <v>1690</v>
      </c>
      <c r="I20" s="85">
        <v>2410</v>
      </c>
      <c r="J20" s="78"/>
      <c r="K20" s="83">
        <v>142.38857999999999</v>
      </c>
      <c r="L20" s="84">
        <v>1.3739837398373984E-4</v>
      </c>
      <c r="M20" s="84">
        <v>5.4050853914640908E-2</v>
      </c>
      <c r="N20" s="84">
        <f>K20/'סכום נכסי הקרן'!$C$42</f>
        <v>1.6609331483190813E-3</v>
      </c>
    </row>
    <row r="21" spans="2:14">
      <c r="B21" s="77" t="s">
        <v>945</v>
      </c>
      <c r="C21" s="78" t="s">
        <v>946</v>
      </c>
      <c r="D21" s="89" t="s">
        <v>927</v>
      </c>
      <c r="E21" s="78"/>
      <c r="F21" s="89" t="s">
        <v>940</v>
      </c>
      <c r="G21" s="89" t="s">
        <v>166</v>
      </c>
      <c r="H21" s="83">
        <v>2410</v>
      </c>
      <c r="I21" s="85">
        <v>2980</v>
      </c>
      <c r="J21" s="78"/>
      <c r="K21" s="83">
        <v>251.07571999999999</v>
      </c>
      <c r="L21" s="84">
        <v>5.8566221142162817E-5</v>
      </c>
      <c r="M21" s="84">
        <v>9.5308605951638009E-2</v>
      </c>
      <c r="N21" s="84">
        <f>K21/'סכום נכסי הקרן'!$C$42</f>
        <v>2.928746013803074E-3</v>
      </c>
    </row>
    <row r="22" spans="2:14">
      <c r="B22" s="77" t="s">
        <v>947</v>
      </c>
      <c r="C22" s="78" t="s">
        <v>948</v>
      </c>
      <c r="D22" s="89" t="s">
        <v>28</v>
      </c>
      <c r="E22" s="78"/>
      <c r="F22" s="89" t="s">
        <v>940</v>
      </c>
      <c r="G22" s="89" t="s">
        <v>168</v>
      </c>
      <c r="H22" s="83">
        <v>845</v>
      </c>
      <c r="I22" s="85">
        <v>7665</v>
      </c>
      <c r="J22" s="78"/>
      <c r="K22" s="83">
        <v>258.16374999999999</v>
      </c>
      <c r="L22" s="84">
        <v>2.1039773138957369E-4</v>
      </c>
      <c r="M22" s="84">
        <v>9.7999229554124906E-2</v>
      </c>
      <c r="N22" s="84">
        <f>K22/'סכום נכסי הקרן'!$C$42</f>
        <v>3.0114264084195532E-3</v>
      </c>
    </row>
    <row r="23" spans="2:14">
      <c r="B23" s="77" t="s">
        <v>949</v>
      </c>
      <c r="C23" s="78" t="s">
        <v>950</v>
      </c>
      <c r="D23" s="89" t="s">
        <v>927</v>
      </c>
      <c r="E23" s="78"/>
      <c r="F23" s="89" t="s">
        <v>940</v>
      </c>
      <c r="G23" s="89" t="s">
        <v>166</v>
      </c>
      <c r="H23" s="83">
        <v>1145</v>
      </c>
      <c r="I23" s="85">
        <v>4083</v>
      </c>
      <c r="J23" s="78"/>
      <c r="K23" s="83">
        <v>163.43922999999995</v>
      </c>
      <c r="L23" s="84">
        <v>8.388835751129627E-7</v>
      </c>
      <c r="M23" s="84">
        <v>6.2041702674831042E-2</v>
      </c>
      <c r="N23" s="84">
        <f>K23/'סכום נכסי הקרן'!$C$42</f>
        <v>1.9064845989948517E-3</v>
      </c>
    </row>
    <row r="24" spans="2:14">
      <c r="B24" s="77" t="s">
        <v>951</v>
      </c>
      <c r="C24" s="78" t="s">
        <v>952</v>
      </c>
      <c r="D24" s="89" t="s">
        <v>927</v>
      </c>
      <c r="E24" s="78"/>
      <c r="F24" s="89" t="s">
        <v>940</v>
      </c>
      <c r="G24" s="89" t="s">
        <v>166</v>
      </c>
      <c r="H24" s="83">
        <v>1694</v>
      </c>
      <c r="I24" s="85">
        <v>22206</v>
      </c>
      <c r="J24" s="78"/>
      <c r="K24" s="83">
        <v>1315.08906</v>
      </c>
      <c r="L24" s="84">
        <v>5.3672609451757927E-6</v>
      </c>
      <c r="M24" s="84">
        <v>0.49920918283476412</v>
      </c>
      <c r="N24" s="84">
        <f>K24/'סכום נכסי הקרן'!$C$42</f>
        <v>1.5340240156519443E-2</v>
      </c>
    </row>
    <row r="25" spans="2:14">
      <c r="B25" s="81"/>
      <c r="C25" s="78"/>
      <c r="D25" s="78"/>
      <c r="E25" s="78"/>
      <c r="F25" s="78"/>
      <c r="G25" s="78"/>
      <c r="H25" s="83"/>
      <c r="I25" s="85"/>
      <c r="J25" s="78"/>
      <c r="K25" s="78"/>
      <c r="L25" s="78"/>
      <c r="M25" s="84"/>
      <c r="N25" s="78"/>
    </row>
    <row r="26" spans="2:14">
      <c r="B26" s="77"/>
      <c r="C26" s="77"/>
      <c r="D26" s="77"/>
      <c r="E26" s="77"/>
      <c r="F26" s="77"/>
      <c r="G26" s="77"/>
      <c r="H26" s="77"/>
      <c r="I26" s="77"/>
      <c r="J26" s="77"/>
      <c r="K26" s="77"/>
      <c r="L26" s="77"/>
      <c r="M26" s="77"/>
      <c r="N26" s="77"/>
    </row>
    <row r="27" spans="2:14">
      <c r="B27" s="77"/>
      <c r="C27" s="77"/>
      <c r="D27" s="77"/>
      <c r="E27" s="77"/>
      <c r="F27" s="77"/>
      <c r="G27" s="77"/>
      <c r="H27" s="77"/>
      <c r="I27" s="77"/>
      <c r="J27" s="77"/>
      <c r="K27" s="77"/>
      <c r="L27" s="77"/>
      <c r="M27" s="77"/>
      <c r="N27" s="77"/>
    </row>
    <row r="28" spans="2:14">
      <c r="B28" s="91" t="s">
        <v>249</v>
      </c>
      <c r="C28" s="77"/>
      <c r="D28" s="77"/>
      <c r="E28" s="77"/>
      <c r="F28" s="77"/>
      <c r="G28" s="77"/>
      <c r="H28" s="77"/>
      <c r="I28" s="77"/>
      <c r="J28" s="77"/>
      <c r="K28" s="77"/>
      <c r="L28" s="77"/>
      <c r="M28" s="77"/>
      <c r="N28" s="77"/>
    </row>
    <row r="29" spans="2:14">
      <c r="B29" s="91" t="s">
        <v>115</v>
      </c>
      <c r="C29" s="77"/>
      <c r="D29" s="77"/>
      <c r="E29" s="77"/>
      <c r="F29" s="77"/>
      <c r="G29" s="77"/>
      <c r="H29" s="77"/>
      <c r="I29" s="77"/>
      <c r="J29" s="77"/>
      <c r="K29" s="77"/>
      <c r="L29" s="77"/>
      <c r="M29" s="77"/>
      <c r="N29" s="77"/>
    </row>
    <row r="30" spans="2:14">
      <c r="B30" s="91" t="s">
        <v>234</v>
      </c>
      <c r="C30" s="77"/>
      <c r="D30" s="77"/>
      <c r="E30" s="77"/>
      <c r="F30" s="77"/>
      <c r="G30" s="77"/>
      <c r="H30" s="77"/>
      <c r="I30" s="77"/>
      <c r="J30" s="77"/>
      <c r="K30" s="77"/>
      <c r="L30" s="77"/>
      <c r="M30" s="77"/>
      <c r="N30" s="77"/>
    </row>
    <row r="31" spans="2:14">
      <c r="B31" s="91" t="s">
        <v>244</v>
      </c>
      <c r="C31" s="77"/>
      <c r="D31" s="77"/>
      <c r="E31" s="77"/>
      <c r="F31" s="77"/>
      <c r="G31" s="77"/>
      <c r="H31" s="77"/>
      <c r="I31" s="77"/>
      <c r="J31" s="77"/>
      <c r="K31" s="77"/>
      <c r="L31" s="77"/>
      <c r="M31" s="77"/>
      <c r="N31" s="77"/>
    </row>
    <row r="32" spans="2:14">
      <c r="B32" s="91" t="s">
        <v>242</v>
      </c>
      <c r="C32" s="77"/>
      <c r="D32" s="77"/>
      <c r="E32" s="77"/>
      <c r="F32" s="77"/>
      <c r="G32" s="77"/>
      <c r="H32" s="77"/>
      <c r="I32" s="77"/>
      <c r="J32" s="77"/>
      <c r="K32" s="77"/>
      <c r="L32" s="77"/>
      <c r="M32" s="77"/>
      <c r="N32" s="77"/>
    </row>
    <row r="33" spans="2:14">
      <c r="B33" s="77"/>
      <c r="C33" s="77"/>
      <c r="D33" s="77"/>
      <c r="E33" s="77"/>
      <c r="F33" s="77"/>
      <c r="G33" s="77"/>
      <c r="H33" s="77"/>
      <c r="I33" s="77"/>
      <c r="J33" s="77"/>
      <c r="K33" s="77"/>
      <c r="L33" s="77"/>
      <c r="M33" s="77"/>
      <c r="N33" s="77"/>
    </row>
    <row r="34" spans="2:14">
      <c r="B34" s="77"/>
      <c r="C34" s="77"/>
      <c r="D34" s="77"/>
      <c r="E34" s="77"/>
      <c r="F34" s="77"/>
      <c r="G34" s="77"/>
      <c r="H34" s="77"/>
      <c r="I34" s="77"/>
      <c r="J34" s="77"/>
      <c r="K34" s="77"/>
      <c r="L34" s="77"/>
      <c r="M34" s="77"/>
      <c r="N34" s="77"/>
    </row>
    <row r="35" spans="2:14">
      <c r="B35" s="77"/>
      <c r="C35" s="77"/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77"/>
    </row>
    <row r="36" spans="2:14">
      <c r="B36" s="77"/>
      <c r="C36" s="77"/>
      <c r="D36" s="77"/>
      <c r="E36" s="77"/>
      <c r="F36" s="77"/>
      <c r="G36" s="77"/>
      <c r="H36" s="77"/>
      <c r="I36" s="77"/>
      <c r="J36" s="77"/>
      <c r="K36" s="77"/>
      <c r="L36" s="77"/>
      <c r="M36" s="77"/>
      <c r="N36" s="77"/>
    </row>
    <row r="37" spans="2:14">
      <c r="B37" s="77"/>
      <c r="C37" s="77"/>
      <c r="D37" s="77"/>
      <c r="E37" s="77"/>
      <c r="F37" s="77"/>
      <c r="G37" s="77"/>
      <c r="H37" s="77"/>
      <c r="I37" s="77"/>
      <c r="J37" s="77"/>
      <c r="K37" s="77"/>
      <c r="L37" s="77"/>
      <c r="M37" s="77"/>
      <c r="N37" s="77"/>
    </row>
    <row r="38" spans="2:14">
      <c r="B38" s="77"/>
      <c r="C38" s="77"/>
      <c r="D38" s="77"/>
      <c r="E38" s="77"/>
      <c r="F38" s="77"/>
      <c r="G38" s="77"/>
      <c r="H38" s="77"/>
      <c r="I38" s="77"/>
      <c r="J38" s="77"/>
      <c r="K38" s="77"/>
      <c r="L38" s="77"/>
      <c r="M38" s="77"/>
      <c r="N38" s="77"/>
    </row>
    <row r="39" spans="2:14">
      <c r="B39" s="77"/>
      <c r="C39" s="77"/>
      <c r="D39" s="77"/>
      <c r="E39" s="77"/>
      <c r="F39" s="77"/>
      <c r="G39" s="77"/>
      <c r="H39" s="77"/>
      <c r="I39" s="77"/>
      <c r="J39" s="77"/>
      <c r="K39" s="77"/>
      <c r="L39" s="77"/>
      <c r="M39" s="77"/>
      <c r="N39" s="77"/>
    </row>
    <row r="40" spans="2:14">
      <c r="B40" s="77"/>
      <c r="C40" s="77"/>
      <c r="D40" s="77"/>
      <c r="E40" s="77"/>
      <c r="F40" s="77"/>
      <c r="G40" s="77"/>
      <c r="H40" s="77"/>
      <c r="I40" s="77"/>
      <c r="J40" s="77"/>
      <c r="K40" s="77"/>
      <c r="L40" s="77"/>
      <c r="M40" s="77"/>
      <c r="N40" s="77"/>
    </row>
    <row r="41" spans="2:14">
      <c r="B41" s="77"/>
      <c r="C41" s="77"/>
      <c r="D41" s="77"/>
      <c r="E41" s="77"/>
      <c r="F41" s="77"/>
      <c r="G41" s="77"/>
      <c r="H41" s="77"/>
      <c r="I41" s="77"/>
      <c r="J41" s="77"/>
      <c r="K41" s="77"/>
      <c r="L41" s="77"/>
      <c r="M41" s="77"/>
      <c r="N41" s="77"/>
    </row>
    <row r="42" spans="2:14">
      <c r="B42" s="77"/>
      <c r="C42" s="77"/>
      <c r="D42" s="77"/>
      <c r="E42" s="77"/>
      <c r="F42" s="77"/>
      <c r="G42" s="77"/>
      <c r="H42" s="77"/>
      <c r="I42" s="77"/>
      <c r="J42" s="77"/>
      <c r="K42" s="77"/>
      <c r="L42" s="77"/>
      <c r="M42" s="77"/>
      <c r="N42" s="77"/>
    </row>
    <row r="43" spans="2:14">
      <c r="B43" s="77"/>
      <c r="C43" s="77"/>
      <c r="D43" s="77"/>
      <c r="E43" s="77"/>
      <c r="F43" s="77"/>
      <c r="G43" s="77"/>
      <c r="H43" s="77"/>
      <c r="I43" s="77"/>
      <c r="J43" s="77"/>
      <c r="K43" s="77"/>
      <c r="L43" s="77"/>
      <c r="M43" s="77"/>
      <c r="N43" s="77"/>
    </row>
    <row r="44" spans="2:14">
      <c r="B44" s="77"/>
      <c r="C44" s="77"/>
      <c r="D44" s="77"/>
      <c r="E44" s="77"/>
      <c r="F44" s="77"/>
      <c r="G44" s="77"/>
      <c r="H44" s="77"/>
      <c r="I44" s="77"/>
      <c r="J44" s="77"/>
      <c r="K44" s="77"/>
      <c r="L44" s="77"/>
      <c r="M44" s="77"/>
      <c r="N44" s="77"/>
    </row>
    <row r="45" spans="2:14">
      <c r="B45" s="77"/>
      <c r="C45" s="77"/>
      <c r="D45" s="77"/>
      <c r="E45" s="77"/>
      <c r="F45" s="77"/>
      <c r="G45" s="77"/>
      <c r="H45" s="77"/>
      <c r="I45" s="77"/>
      <c r="J45" s="77"/>
      <c r="K45" s="77"/>
      <c r="L45" s="77"/>
      <c r="M45" s="77"/>
      <c r="N45" s="77"/>
    </row>
    <row r="46" spans="2:14">
      <c r="B46" s="77"/>
      <c r="C46" s="77"/>
      <c r="D46" s="77"/>
      <c r="E46" s="77"/>
      <c r="F46" s="77"/>
      <c r="G46" s="77"/>
      <c r="H46" s="77"/>
      <c r="I46" s="77"/>
      <c r="J46" s="77"/>
      <c r="K46" s="77"/>
      <c r="L46" s="77"/>
      <c r="M46" s="77"/>
      <c r="N46" s="77"/>
    </row>
    <row r="47" spans="2:14">
      <c r="B47" s="77"/>
      <c r="C47" s="77"/>
      <c r="D47" s="77"/>
      <c r="E47" s="77"/>
      <c r="F47" s="77"/>
      <c r="G47" s="77"/>
      <c r="H47" s="77"/>
      <c r="I47" s="77"/>
      <c r="J47" s="77"/>
      <c r="K47" s="77"/>
      <c r="L47" s="77"/>
      <c r="M47" s="77"/>
      <c r="N47" s="77"/>
    </row>
    <row r="48" spans="2:14">
      <c r="B48" s="77"/>
      <c r="C48" s="77"/>
      <c r="D48" s="77"/>
      <c r="E48" s="77"/>
      <c r="F48" s="77"/>
      <c r="G48" s="77"/>
      <c r="H48" s="77"/>
      <c r="I48" s="77"/>
      <c r="J48" s="77"/>
      <c r="K48" s="77"/>
      <c r="L48" s="77"/>
      <c r="M48" s="77"/>
      <c r="N48" s="77"/>
    </row>
    <row r="49" spans="2:14">
      <c r="B49" s="77"/>
      <c r="C49" s="77"/>
      <c r="D49" s="77"/>
      <c r="E49" s="77"/>
      <c r="F49" s="77"/>
      <c r="G49" s="77"/>
      <c r="H49" s="77"/>
      <c r="I49" s="77"/>
      <c r="J49" s="77"/>
      <c r="K49" s="77"/>
      <c r="L49" s="77"/>
      <c r="M49" s="77"/>
      <c r="N49" s="77"/>
    </row>
    <row r="50" spans="2:14">
      <c r="B50" s="77"/>
      <c r="C50" s="77"/>
      <c r="D50" s="77"/>
      <c r="E50" s="77"/>
      <c r="F50" s="77"/>
      <c r="G50" s="77"/>
      <c r="H50" s="77"/>
      <c r="I50" s="77"/>
      <c r="J50" s="77"/>
      <c r="K50" s="77"/>
      <c r="L50" s="77"/>
      <c r="M50" s="77"/>
      <c r="N50" s="77"/>
    </row>
    <row r="51" spans="2:14">
      <c r="B51" s="77"/>
      <c r="C51" s="77"/>
      <c r="D51" s="77"/>
      <c r="E51" s="77"/>
      <c r="F51" s="77"/>
      <c r="G51" s="77"/>
      <c r="H51" s="77"/>
      <c r="I51" s="77"/>
      <c r="J51" s="77"/>
      <c r="K51" s="77"/>
      <c r="L51" s="77"/>
      <c r="M51" s="77"/>
      <c r="N51" s="77"/>
    </row>
    <row r="52" spans="2:14">
      <c r="B52" s="77"/>
      <c r="C52" s="77"/>
      <c r="D52" s="77"/>
      <c r="E52" s="77"/>
      <c r="F52" s="77"/>
      <c r="G52" s="77"/>
      <c r="H52" s="77"/>
      <c r="I52" s="77"/>
      <c r="J52" s="77"/>
      <c r="K52" s="77"/>
      <c r="L52" s="77"/>
      <c r="M52" s="77"/>
      <c r="N52" s="77"/>
    </row>
    <row r="53" spans="2:14">
      <c r="B53" s="77"/>
      <c r="C53" s="77"/>
      <c r="D53" s="77"/>
      <c r="E53" s="77"/>
      <c r="F53" s="77"/>
      <c r="G53" s="77"/>
      <c r="H53" s="77"/>
      <c r="I53" s="77"/>
      <c r="J53" s="77"/>
      <c r="K53" s="77"/>
      <c r="L53" s="77"/>
      <c r="M53" s="77"/>
      <c r="N53" s="77"/>
    </row>
    <row r="54" spans="2:14">
      <c r="B54" s="77"/>
      <c r="C54" s="77"/>
      <c r="D54" s="77"/>
      <c r="E54" s="77"/>
      <c r="F54" s="77"/>
      <c r="G54" s="77"/>
      <c r="H54" s="77"/>
      <c r="I54" s="77"/>
      <c r="J54" s="77"/>
      <c r="K54" s="77"/>
      <c r="L54" s="77"/>
      <c r="M54" s="77"/>
      <c r="N54" s="77"/>
    </row>
    <row r="55" spans="2:14">
      <c r="B55" s="77"/>
      <c r="C55" s="77"/>
      <c r="D55" s="77"/>
      <c r="E55" s="77"/>
      <c r="F55" s="77"/>
      <c r="G55" s="77"/>
      <c r="H55" s="77"/>
      <c r="I55" s="77"/>
      <c r="J55" s="77"/>
      <c r="K55" s="77"/>
      <c r="L55" s="77"/>
      <c r="M55" s="77"/>
      <c r="N55" s="77"/>
    </row>
    <row r="56" spans="2:14">
      <c r="B56" s="77"/>
      <c r="C56" s="77"/>
      <c r="D56" s="77"/>
      <c r="E56" s="77"/>
      <c r="F56" s="77"/>
      <c r="G56" s="77"/>
      <c r="H56" s="77"/>
      <c r="I56" s="77"/>
      <c r="J56" s="77"/>
      <c r="K56" s="77"/>
      <c r="L56" s="77"/>
      <c r="M56" s="77"/>
      <c r="N56" s="77"/>
    </row>
    <row r="57" spans="2:14">
      <c r="B57" s="77"/>
      <c r="C57" s="77"/>
      <c r="D57" s="77"/>
      <c r="E57" s="77"/>
      <c r="F57" s="77"/>
      <c r="G57" s="77"/>
      <c r="H57" s="77"/>
      <c r="I57" s="77"/>
      <c r="J57" s="77"/>
      <c r="K57" s="77"/>
      <c r="L57" s="77"/>
      <c r="M57" s="77"/>
      <c r="N57" s="77"/>
    </row>
    <row r="58" spans="2:14">
      <c r="B58" s="77"/>
      <c r="C58" s="77"/>
      <c r="D58" s="77"/>
      <c r="E58" s="77"/>
      <c r="F58" s="77"/>
      <c r="G58" s="77"/>
      <c r="H58" s="77"/>
      <c r="I58" s="77"/>
      <c r="J58" s="77"/>
      <c r="K58" s="77"/>
      <c r="L58" s="77"/>
      <c r="M58" s="77"/>
      <c r="N58" s="77"/>
    </row>
    <row r="59" spans="2:14">
      <c r="B59" s="77"/>
      <c r="C59" s="77"/>
      <c r="D59" s="77"/>
      <c r="E59" s="77"/>
      <c r="F59" s="77"/>
      <c r="G59" s="77"/>
      <c r="H59" s="77"/>
      <c r="I59" s="77"/>
      <c r="J59" s="77"/>
      <c r="K59" s="77"/>
      <c r="L59" s="77"/>
      <c r="M59" s="77"/>
      <c r="N59" s="77"/>
    </row>
    <row r="60" spans="2:14">
      <c r="B60" s="77"/>
      <c r="C60" s="77"/>
      <c r="D60" s="77"/>
      <c r="E60" s="77"/>
      <c r="F60" s="77"/>
      <c r="G60" s="77"/>
      <c r="H60" s="77"/>
      <c r="I60" s="77"/>
      <c r="J60" s="77"/>
      <c r="K60" s="77"/>
      <c r="L60" s="77"/>
      <c r="M60" s="77"/>
      <c r="N60" s="77"/>
    </row>
    <row r="61" spans="2:14">
      <c r="B61" s="77"/>
      <c r="C61" s="77"/>
      <c r="D61" s="77"/>
      <c r="E61" s="77"/>
      <c r="F61" s="77"/>
      <c r="G61" s="77"/>
      <c r="H61" s="77"/>
      <c r="I61" s="77"/>
      <c r="J61" s="77"/>
      <c r="K61" s="77"/>
      <c r="L61" s="77"/>
      <c r="M61" s="77"/>
      <c r="N61" s="77"/>
    </row>
    <row r="62" spans="2:14">
      <c r="B62" s="77"/>
      <c r="C62" s="77"/>
      <c r="D62" s="77"/>
      <c r="E62" s="77"/>
      <c r="F62" s="77"/>
      <c r="G62" s="77"/>
      <c r="H62" s="77"/>
      <c r="I62" s="77"/>
      <c r="J62" s="77"/>
      <c r="K62" s="77"/>
      <c r="L62" s="77"/>
      <c r="M62" s="77"/>
      <c r="N62" s="77"/>
    </row>
    <row r="63" spans="2:14">
      <c r="B63" s="77"/>
      <c r="C63" s="77"/>
      <c r="D63" s="77"/>
      <c r="E63" s="77"/>
      <c r="F63" s="77"/>
      <c r="G63" s="77"/>
      <c r="H63" s="77"/>
      <c r="I63" s="77"/>
      <c r="J63" s="77"/>
      <c r="K63" s="77"/>
      <c r="L63" s="77"/>
      <c r="M63" s="77"/>
      <c r="N63" s="77"/>
    </row>
    <row r="64" spans="2:14">
      <c r="B64" s="77"/>
      <c r="C64" s="77"/>
      <c r="D64" s="77"/>
      <c r="E64" s="77"/>
      <c r="F64" s="77"/>
      <c r="G64" s="77"/>
      <c r="H64" s="77"/>
      <c r="I64" s="77"/>
      <c r="J64" s="77"/>
      <c r="K64" s="77"/>
      <c r="L64" s="77"/>
      <c r="M64" s="77"/>
      <c r="N64" s="77"/>
    </row>
    <row r="65" spans="2:14">
      <c r="B65" s="77"/>
      <c r="C65" s="77"/>
      <c r="D65" s="77"/>
      <c r="E65" s="77"/>
      <c r="F65" s="77"/>
      <c r="G65" s="77"/>
      <c r="H65" s="77"/>
      <c r="I65" s="77"/>
      <c r="J65" s="77"/>
      <c r="K65" s="77"/>
      <c r="L65" s="77"/>
      <c r="M65" s="77"/>
      <c r="N65" s="77"/>
    </row>
    <row r="66" spans="2:14">
      <c r="B66" s="77"/>
      <c r="C66" s="77"/>
      <c r="D66" s="77"/>
      <c r="E66" s="77"/>
      <c r="F66" s="77"/>
      <c r="G66" s="77"/>
      <c r="H66" s="77"/>
      <c r="I66" s="77"/>
      <c r="J66" s="77"/>
      <c r="K66" s="77"/>
      <c r="L66" s="77"/>
      <c r="M66" s="77"/>
      <c r="N66" s="77"/>
    </row>
    <row r="67" spans="2:14">
      <c r="B67" s="77"/>
      <c r="C67" s="77"/>
      <c r="D67" s="77"/>
      <c r="E67" s="77"/>
      <c r="F67" s="77"/>
      <c r="G67" s="77"/>
      <c r="H67" s="77"/>
      <c r="I67" s="77"/>
      <c r="J67" s="77"/>
      <c r="K67" s="77"/>
      <c r="L67" s="77"/>
      <c r="M67" s="77"/>
      <c r="N67" s="77"/>
    </row>
    <row r="68" spans="2:14">
      <c r="B68" s="77"/>
      <c r="C68" s="77"/>
      <c r="D68" s="77"/>
      <c r="E68" s="77"/>
      <c r="F68" s="77"/>
      <c r="G68" s="77"/>
      <c r="H68" s="77"/>
      <c r="I68" s="77"/>
      <c r="J68" s="77"/>
      <c r="K68" s="77"/>
      <c r="L68" s="77"/>
      <c r="M68" s="77"/>
      <c r="N68" s="77"/>
    </row>
    <row r="69" spans="2:14">
      <c r="B69" s="77"/>
      <c r="C69" s="77"/>
      <c r="D69" s="77"/>
      <c r="E69" s="77"/>
      <c r="F69" s="77"/>
      <c r="G69" s="77"/>
      <c r="H69" s="77"/>
      <c r="I69" s="77"/>
      <c r="J69" s="77"/>
      <c r="K69" s="77"/>
      <c r="L69" s="77"/>
      <c r="M69" s="77"/>
      <c r="N69" s="77"/>
    </row>
    <row r="70" spans="2:14">
      <c r="B70" s="77"/>
      <c r="C70" s="77"/>
      <c r="D70" s="77"/>
      <c r="E70" s="77"/>
      <c r="F70" s="77"/>
      <c r="G70" s="77"/>
      <c r="H70" s="77"/>
      <c r="I70" s="77"/>
      <c r="J70" s="77"/>
      <c r="K70" s="77"/>
      <c r="L70" s="77"/>
      <c r="M70" s="77"/>
      <c r="N70" s="77"/>
    </row>
    <row r="71" spans="2:14">
      <c r="B71" s="77"/>
      <c r="C71" s="77"/>
      <c r="D71" s="77"/>
      <c r="E71" s="77"/>
      <c r="F71" s="77"/>
      <c r="G71" s="77"/>
      <c r="H71" s="77"/>
      <c r="I71" s="77"/>
      <c r="J71" s="77"/>
      <c r="K71" s="77"/>
      <c r="L71" s="77"/>
      <c r="M71" s="77"/>
      <c r="N71" s="77"/>
    </row>
    <row r="72" spans="2:14">
      <c r="B72" s="77"/>
      <c r="C72" s="77"/>
      <c r="D72" s="77"/>
      <c r="E72" s="77"/>
      <c r="F72" s="77"/>
      <c r="G72" s="77"/>
      <c r="H72" s="77"/>
      <c r="I72" s="77"/>
      <c r="J72" s="77"/>
      <c r="K72" s="77"/>
      <c r="L72" s="77"/>
      <c r="M72" s="77"/>
      <c r="N72" s="77"/>
    </row>
    <row r="73" spans="2:14">
      <c r="B73" s="77"/>
      <c r="C73" s="77"/>
      <c r="D73" s="77"/>
      <c r="E73" s="77"/>
      <c r="F73" s="77"/>
      <c r="G73" s="77"/>
      <c r="H73" s="77"/>
      <c r="I73" s="77"/>
      <c r="J73" s="77"/>
      <c r="K73" s="77"/>
      <c r="L73" s="77"/>
      <c r="M73" s="77"/>
      <c r="N73" s="77"/>
    </row>
    <row r="74" spans="2:14">
      <c r="B74" s="77"/>
      <c r="C74" s="77"/>
      <c r="D74" s="77"/>
      <c r="E74" s="77"/>
      <c r="F74" s="77"/>
      <c r="G74" s="77"/>
      <c r="H74" s="77"/>
      <c r="I74" s="77"/>
      <c r="J74" s="77"/>
      <c r="K74" s="77"/>
      <c r="L74" s="77"/>
      <c r="M74" s="77"/>
      <c r="N74" s="77"/>
    </row>
    <row r="75" spans="2:14">
      <c r="B75" s="77"/>
      <c r="C75" s="77"/>
      <c r="D75" s="77"/>
      <c r="E75" s="77"/>
      <c r="F75" s="77"/>
      <c r="G75" s="77"/>
      <c r="H75" s="77"/>
      <c r="I75" s="77"/>
      <c r="J75" s="77"/>
      <c r="K75" s="77"/>
      <c r="L75" s="77"/>
      <c r="M75" s="77"/>
      <c r="N75" s="77"/>
    </row>
    <row r="76" spans="2:14">
      <c r="B76" s="77"/>
      <c r="C76" s="77"/>
      <c r="D76" s="77"/>
      <c r="E76" s="77"/>
      <c r="F76" s="77"/>
      <c r="G76" s="77"/>
      <c r="H76" s="77"/>
      <c r="I76" s="77"/>
      <c r="J76" s="77"/>
      <c r="K76" s="77"/>
      <c r="L76" s="77"/>
      <c r="M76" s="77"/>
      <c r="N76" s="77"/>
    </row>
    <row r="77" spans="2:14">
      <c r="B77" s="77"/>
      <c r="C77" s="77"/>
      <c r="D77" s="77"/>
      <c r="E77" s="77"/>
      <c r="F77" s="77"/>
      <c r="G77" s="77"/>
      <c r="H77" s="77"/>
      <c r="I77" s="77"/>
      <c r="J77" s="77"/>
      <c r="K77" s="77"/>
      <c r="L77" s="77"/>
      <c r="M77" s="77"/>
      <c r="N77" s="77"/>
    </row>
    <row r="78" spans="2:14">
      <c r="B78" s="77"/>
      <c r="C78" s="77"/>
      <c r="D78" s="77"/>
      <c r="E78" s="77"/>
      <c r="F78" s="77"/>
      <c r="G78" s="77"/>
      <c r="H78" s="77"/>
      <c r="I78" s="77"/>
      <c r="J78" s="77"/>
      <c r="K78" s="77"/>
      <c r="L78" s="77"/>
      <c r="M78" s="77"/>
      <c r="N78" s="77"/>
    </row>
    <row r="79" spans="2:14">
      <c r="B79" s="77"/>
      <c r="C79" s="77"/>
      <c r="D79" s="77"/>
      <c r="E79" s="77"/>
      <c r="F79" s="77"/>
      <c r="G79" s="77"/>
      <c r="H79" s="77"/>
      <c r="I79" s="77"/>
      <c r="J79" s="77"/>
      <c r="K79" s="77"/>
      <c r="L79" s="77"/>
      <c r="M79" s="77"/>
      <c r="N79" s="77"/>
    </row>
    <row r="80" spans="2:14">
      <c r="B80" s="77"/>
      <c r="C80" s="77"/>
      <c r="D80" s="77"/>
      <c r="E80" s="77"/>
      <c r="F80" s="77"/>
      <c r="G80" s="77"/>
      <c r="H80" s="77"/>
      <c r="I80" s="77"/>
      <c r="J80" s="77"/>
      <c r="K80" s="77"/>
      <c r="L80" s="77"/>
      <c r="M80" s="77"/>
      <c r="N80" s="77"/>
    </row>
    <row r="81" spans="2:14">
      <c r="B81" s="77"/>
      <c r="C81" s="77"/>
      <c r="D81" s="77"/>
      <c r="E81" s="77"/>
      <c r="F81" s="77"/>
      <c r="G81" s="77"/>
      <c r="H81" s="77"/>
      <c r="I81" s="77"/>
      <c r="J81" s="77"/>
      <c r="K81" s="77"/>
      <c r="L81" s="77"/>
      <c r="M81" s="77"/>
      <c r="N81" s="77"/>
    </row>
    <row r="82" spans="2:14">
      <c r="B82" s="77"/>
      <c r="C82" s="77"/>
      <c r="D82" s="77"/>
      <c r="E82" s="77"/>
      <c r="F82" s="77"/>
      <c r="G82" s="77"/>
      <c r="H82" s="77"/>
      <c r="I82" s="77"/>
      <c r="J82" s="77"/>
      <c r="K82" s="77"/>
      <c r="L82" s="77"/>
      <c r="M82" s="77"/>
      <c r="N82" s="77"/>
    </row>
    <row r="83" spans="2:14">
      <c r="B83" s="77"/>
      <c r="C83" s="77"/>
      <c r="D83" s="77"/>
      <c r="E83" s="77"/>
      <c r="F83" s="77"/>
      <c r="G83" s="77"/>
      <c r="H83" s="77"/>
      <c r="I83" s="77"/>
      <c r="J83" s="77"/>
      <c r="K83" s="77"/>
      <c r="L83" s="77"/>
      <c r="M83" s="77"/>
      <c r="N83" s="77"/>
    </row>
    <row r="84" spans="2:14">
      <c r="B84" s="77"/>
      <c r="C84" s="77"/>
      <c r="D84" s="77"/>
      <c r="E84" s="77"/>
      <c r="F84" s="77"/>
      <c r="G84" s="77"/>
      <c r="H84" s="77"/>
      <c r="I84" s="77"/>
      <c r="J84" s="77"/>
      <c r="K84" s="77"/>
      <c r="L84" s="77"/>
      <c r="M84" s="77"/>
      <c r="N84" s="77"/>
    </row>
    <row r="85" spans="2:14">
      <c r="B85" s="77"/>
      <c r="C85" s="77"/>
      <c r="D85" s="77"/>
      <c r="E85" s="77"/>
      <c r="F85" s="77"/>
      <c r="G85" s="77"/>
      <c r="H85" s="77"/>
      <c r="I85" s="77"/>
      <c r="J85" s="77"/>
      <c r="K85" s="77"/>
      <c r="L85" s="77"/>
      <c r="M85" s="77"/>
      <c r="N85" s="77"/>
    </row>
    <row r="86" spans="2:14">
      <c r="B86" s="77"/>
      <c r="C86" s="77"/>
      <c r="D86" s="77"/>
      <c r="E86" s="77"/>
      <c r="F86" s="77"/>
      <c r="G86" s="77"/>
      <c r="H86" s="77"/>
      <c r="I86" s="77"/>
      <c r="J86" s="77"/>
      <c r="K86" s="77"/>
      <c r="L86" s="77"/>
      <c r="M86" s="77"/>
      <c r="N86" s="77"/>
    </row>
    <row r="87" spans="2:14">
      <c r="B87" s="77"/>
      <c r="C87" s="77"/>
      <c r="D87" s="77"/>
      <c r="E87" s="77"/>
      <c r="F87" s="77"/>
      <c r="G87" s="77"/>
      <c r="H87" s="77"/>
      <c r="I87" s="77"/>
      <c r="J87" s="77"/>
      <c r="K87" s="77"/>
      <c r="L87" s="77"/>
      <c r="M87" s="77"/>
      <c r="N87" s="77"/>
    </row>
    <row r="88" spans="2:14">
      <c r="B88" s="77"/>
      <c r="C88" s="77"/>
      <c r="D88" s="77"/>
      <c r="E88" s="77"/>
      <c r="F88" s="77"/>
      <c r="G88" s="77"/>
      <c r="H88" s="77"/>
      <c r="I88" s="77"/>
      <c r="J88" s="77"/>
      <c r="K88" s="77"/>
      <c r="L88" s="77"/>
      <c r="M88" s="77"/>
      <c r="N88" s="77"/>
    </row>
    <row r="89" spans="2:14">
      <c r="B89" s="77"/>
      <c r="C89" s="77"/>
      <c r="D89" s="77"/>
      <c r="E89" s="77"/>
      <c r="F89" s="77"/>
      <c r="G89" s="77"/>
      <c r="H89" s="77"/>
      <c r="I89" s="77"/>
      <c r="J89" s="77"/>
      <c r="K89" s="77"/>
      <c r="L89" s="77"/>
      <c r="M89" s="77"/>
      <c r="N89" s="77"/>
    </row>
    <row r="90" spans="2:14">
      <c r="B90" s="77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</row>
    <row r="91" spans="2:14">
      <c r="B91" s="77"/>
      <c r="C91" s="77"/>
      <c r="D91" s="77"/>
      <c r="E91" s="77"/>
      <c r="F91" s="77"/>
      <c r="G91" s="77"/>
      <c r="H91" s="77"/>
      <c r="I91" s="77"/>
      <c r="J91" s="77"/>
      <c r="K91" s="77"/>
      <c r="L91" s="77"/>
      <c r="M91" s="77"/>
      <c r="N91" s="77"/>
    </row>
    <row r="92" spans="2:14">
      <c r="B92" s="77"/>
      <c r="C92" s="77"/>
      <c r="D92" s="77"/>
      <c r="E92" s="77"/>
      <c r="F92" s="77"/>
      <c r="G92" s="77"/>
      <c r="H92" s="77"/>
      <c r="I92" s="77"/>
      <c r="J92" s="77"/>
      <c r="K92" s="77"/>
      <c r="L92" s="77"/>
      <c r="M92" s="77"/>
      <c r="N92" s="77"/>
    </row>
    <row r="93" spans="2:14">
      <c r="B93" s="77"/>
      <c r="C93" s="77"/>
      <c r="D93" s="77"/>
      <c r="E93" s="77"/>
      <c r="F93" s="77"/>
      <c r="G93" s="77"/>
      <c r="H93" s="77"/>
      <c r="I93" s="77"/>
      <c r="J93" s="77"/>
      <c r="K93" s="77"/>
      <c r="L93" s="77"/>
      <c r="M93" s="77"/>
      <c r="N93" s="77"/>
    </row>
    <row r="94" spans="2:14">
      <c r="B94" s="77"/>
      <c r="C94" s="77"/>
      <c r="D94" s="77"/>
      <c r="E94" s="77"/>
      <c r="F94" s="77"/>
      <c r="G94" s="77"/>
      <c r="H94" s="77"/>
      <c r="I94" s="77"/>
      <c r="J94" s="77"/>
      <c r="K94" s="77"/>
      <c r="L94" s="77"/>
      <c r="M94" s="77"/>
      <c r="N94" s="77"/>
    </row>
    <row r="95" spans="2:14">
      <c r="B95" s="77"/>
      <c r="C95" s="77"/>
      <c r="D95" s="77"/>
      <c r="E95" s="77"/>
      <c r="F95" s="77"/>
      <c r="G95" s="77"/>
      <c r="H95" s="77"/>
      <c r="I95" s="77"/>
      <c r="J95" s="77"/>
      <c r="K95" s="77"/>
      <c r="L95" s="77"/>
      <c r="M95" s="77"/>
      <c r="N95" s="77"/>
    </row>
    <row r="96" spans="2:14">
      <c r="B96" s="77"/>
      <c r="C96" s="77"/>
      <c r="D96" s="77"/>
      <c r="E96" s="77"/>
      <c r="F96" s="77"/>
      <c r="G96" s="77"/>
      <c r="H96" s="77"/>
      <c r="I96" s="77"/>
      <c r="J96" s="77"/>
      <c r="K96" s="77"/>
      <c r="L96" s="77"/>
      <c r="M96" s="77"/>
      <c r="N96" s="77"/>
    </row>
    <row r="97" spans="2:14">
      <c r="B97" s="77"/>
      <c r="C97" s="77"/>
      <c r="D97" s="77"/>
      <c r="E97" s="77"/>
      <c r="F97" s="77"/>
      <c r="G97" s="77"/>
      <c r="H97" s="77"/>
      <c r="I97" s="77"/>
      <c r="J97" s="77"/>
      <c r="K97" s="77"/>
      <c r="L97" s="77"/>
      <c r="M97" s="77"/>
      <c r="N97" s="77"/>
    </row>
    <row r="98" spans="2:14">
      <c r="B98" s="77"/>
      <c r="C98" s="77"/>
      <c r="D98" s="77"/>
      <c r="E98" s="77"/>
      <c r="F98" s="77"/>
      <c r="G98" s="77"/>
      <c r="H98" s="77"/>
      <c r="I98" s="77"/>
      <c r="J98" s="77"/>
      <c r="K98" s="77"/>
      <c r="L98" s="77"/>
      <c r="M98" s="77"/>
      <c r="N98" s="77"/>
    </row>
    <row r="99" spans="2:14">
      <c r="B99" s="77"/>
      <c r="C99" s="77"/>
      <c r="D99" s="77"/>
      <c r="E99" s="77"/>
      <c r="F99" s="77"/>
      <c r="G99" s="77"/>
      <c r="H99" s="77"/>
      <c r="I99" s="77"/>
      <c r="J99" s="77"/>
      <c r="K99" s="77"/>
      <c r="L99" s="77"/>
      <c r="M99" s="77"/>
      <c r="N99" s="77"/>
    </row>
    <row r="100" spans="2:14">
      <c r="B100" s="77"/>
      <c r="C100" s="77"/>
      <c r="D100" s="77"/>
      <c r="E100" s="77"/>
      <c r="F100" s="77"/>
      <c r="G100" s="77"/>
      <c r="H100" s="77"/>
      <c r="I100" s="77"/>
      <c r="J100" s="77"/>
      <c r="K100" s="77"/>
      <c r="L100" s="77"/>
      <c r="M100" s="77"/>
      <c r="N100" s="77"/>
    </row>
    <row r="101" spans="2:14">
      <c r="B101" s="77"/>
      <c r="C101" s="77"/>
      <c r="D101" s="77"/>
      <c r="E101" s="77"/>
      <c r="F101" s="77"/>
      <c r="G101" s="77"/>
      <c r="H101" s="77"/>
      <c r="I101" s="77"/>
      <c r="J101" s="77"/>
      <c r="K101" s="77"/>
      <c r="L101" s="77"/>
      <c r="M101" s="77"/>
      <c r="N101" s="77"/>
    </row>
    <row r="102" spans="2:14">
      <c r="B102" s="77"/>
      <c r="C102" s="77"/>
      <c r="D102" s="77"/>
      <c r="E102" s="77"/>
      <c r="F102" s="77"/>
      <c r="G102" s="77"/>
      <c r="H102" s="77"/>
      <c r="I102" s="77"/>
      <c r="J102" s="77"/>
      <c r="K102" s="77"/>
      <c r="L102" s="77"/>
      <c r="M102" s="77"/>
      <c r="N102" s="77"/>
    </row>
    <row r="103" spans="2:14">
      <c r="B103" s="77"/>
      <c r="C103" s="77"/>
      <c r="D103" s="77"/>
      <c r="E103" s="77"/>
      <c r="F103" s="77"/>
      <c r="G103" s="77"/>
      <c r="H103" s="77"/>
      <c r="I103" s="77"/>
      <c r="J103" s="77"/>
      <c r="K103" s="77"/>
      <c r="L103" s="77"/>
      <c r="M103" s="77"/>
      <c r="N103" s="77"/>
    </row>
    <row r="104" spans="2:14">
      <c r="B104" s="77"/>
      <c r="C104" s="77"/>
      <c r="D104" s="77"/>
      <c r="E104" s="77"/>
      <c r="F104" s="77"/>
      <c r="G104" s="77"/>
      <c r="H104" s="77"/>
      <c r="I104" s="77"/>
      <c r="J104" s="77"/>
      <c r="K104" s="77"/>
      <c r="L104" s="77"/>
      <c r="M104" s="77"/>
      <c r="N104" s="77"/>
    </row>
    <row r="105" spans="2:14">
      <c r="B105" s="77"/>
      <c r="C105" s="77"/>
      <c r="D105" s="77"/>
      <c r="E105" s="77"/>
      <c r="F105" s="77"/>
      <c r="G105" s="77"/>
      <c r="H105" s="77"/>
      <c r="I105" s="77"/>
      <c r="J105" s="77"/>
      <c r="K105" s="77"/>
      <c r="L105" s="77"/>
      <c r="M105" s="77"/>
      <c r="N105" s="77"/>
    </row>
    <row r="106" spans="2:14">
      <c r="B106" s="77"/>
      <c r="C106" s="77"/>
      <c r="D106" s="77"/>
      <c r="E106" s="77"/>
      <c r="F106" s="77"/>
      <c r="G106" s="77"/>
      <c r="H106" s="77"/>
      <c r="I106" s="77"/>
      <c r="J106" s="77"/>
      <c r="K106" s="77"/>
      <c r="L106" s="77"/>
      <c r="M106" s="77"/>
      <c r="N106" s="77"/>
    </row>
    <row r="107" spans="2:14">
      <c r="B107" s="77"/>
      <c r="C107" s="77"/>
      <c r="D107" s="77"/>
      <c r="E107" s="77"/>
      <c r="F107" s="77"/>
      <c r="G107" s="77"/>
      <c r="H107" s="77"/>
      <c r="I107" s="77"/>
      <c r="J107" s="77"/>
      <c r="K107" s="77"/>
      <c r="L107" s="77"/>
      <c r="M107" s="77"/>
      <c r="N107" s="77"/>
    </row>
    <row r="108" spans="2:14">
      <c r="B108" s="77"/>
      <c r="C108" s="77"/>
      <c r="D108" s="77"/>
      <c r="E108" s="77"/>
      <c r="F108" s="77"/>
      <c r="G108" s="77"/>
      <c r="H108" s="77"/>
      <c r="I108" s="77"/>
      <c r="J108" s="77"/>
      <c r="K108" s="77"/>
      <c r="L108" s="77"/>
      <c r="M108" s="77"/>
      <c r="N108" s="77"/>
    </row>
    <row r="109" spans="2:14">
      <c r="B109" s="77"/>
      <c r="C109" s="77"/>
      <c r="D109" s="77"/>
      <c r="E109" s="77"/>
      <c r="F109" s="77"/>
      <c r="G109" s="77"/>
      <c r="H109" s="77"/>
      <c r="I109" s="77"/>
      <c r="J109" s="77"/>
      <c r="K109" s="77"/>
      <c r="L109" s="77"/>
      <c r="M109" s="77"/>
      <c r="N109" s="77"/>
    </row>
    <row r="110" spans="2:14">
      <c r="B110" s="77"/>
      <c r="C110" s="77"/>
      <c r="D110" s="77"/>
      <c r="E110" s="77"/>
      <c r="F110" s="77"/>
      <c r="G110" s="77"/>
      <c r="H110" s="77"/>
      <c r="I110" s="77"/>
      <c r="J110" s="77"/>
      <c r="K110" s="77"/>
      <c r="L110" s="77"/>
      <c r="M110" s="77"/>
      <c r="N110" s="77"/>
    </row>
    <row r="111" spans="2:14">
      <c r="B111" s="77"/>
      <c r="C111" s="77"/>
      <c r="D111" s="77"/>
      <c r="E111" s="77"/>
      <c r="F111" s="77"/>
      <c r="G111" s="77"/>
      <c r="H111" s="77"/>
      <c r="I111" s="77"/>
      <c r="J111" s="77"/>
      <c r="K111" s="77"/>
      <c r="L111" s="77"/>
      <c r="M111" s="77"/>
      <c r="N111" s="77"/>
    </row>
    <row r="112" spans="2:14">
      <c r="B112" s="77"/>
      <c r="C112" s="77"/>
      <c r="D112" s="77"/>
      <c r="E112" s="77"/>
      <c r="F112" s="77"/>
      <c r="G112" s="77"/>
      <c r="H112" s="77"/>
      <c r="I112" s="77"/>
      <c r="J112" s="77"/>
      <c r="K112" s="77"/>
      <c r="L112" s="77"/>
      <c r="M112" s="77"/>
      <c r="N112" s="77"/>
    </row>
    <row r="113" spans="2:14">
      <c r="B113" s="77"/>
      <c r="C113" s="77"/>
      <c r="D113" s="77"/>
      <c r="E113" s="77"/>
      <c r="F113" s="77"/>
      <c r="G113" s="77"/>
      <c r="H113" s="77"/>
      <c r="I113" s="77"/>
      <c r="J113" s="77"/>
      <c r="K113" s="77"/>
      <c r="L113" s="77"/>
      <c r="M113" s="77"/>
      <c r="N113" s="77"/>
    </row>
    <row r="114" spans="2:14">
      <c r="B114" s="77"/>
      <c r="C114" s="77"/>
      <c r="D114" s="77"/>
      <c r="E114" s="77"/>
      <c r="F114" s="77"/>
      <c r="G114" s="77"/>
      <c r="H114" s="77"/>
      <c r="I114" s="77"/>
      <c r="J114" s="77"/>
      <c r="K114" s="77"/>
      <c r="L114" s="77"/>
      <c r="M114" s="77"/>
      <c r="N114" s="77"/>
    </row>
    <row r="115" spans="2:14">
      <c r="B115" s="77"/>
      <c r="C115" s="77"/>
      <c r="D115" s="77"/>
      <c r="E115" s="77"/>
      <c r="F115" s="77"/>
      <c r="G115" s="77"/>
      <c r="H115" s="77"/>
      <c r="I115" s="77"/>
      <c r="J115" s="77"/>
      <c r="K115" s="77"/>
      <c r="L115" s="77"/>
      <c r="M115" s="77"/>
      <c r="N115" s="77"/>
    </row>
    <row r="116" spans="2:14">
      <c r="B116" s="77"/>
      <c r="C116" s="77"/>
      <c r="D116" s="77"/>
      <c r="E116" s="77"/>
      <c r="F116" s="77"/>
      <c r="G116" s="77"/>
      <c r="H116" s="77"/>
      <c r="I116" s="77"/>
      <c r="J116" s="77"/>
      <c r="K116" s="77"/>
      <c r="L116" s="77"/>
      <c r="M116" s="77"/>
      <c r="N116" s="77"/>
    </row>
    <row r="117" spans="2:14">
      <c r="B117" s="77"/>
      <c r="C117" s="77"/>
      <c r="D117" s="77"/>
      <c r="E117" s="77"/>
      <c r="F117" s="77"/>
      <c r="G117" s="77"/>
      <c r="H117" s="77"/>
      <c r="I117" s="77"/>
      <c r="J117" s="77"/>
      <c r="K117" s="77"/>
      <c r="L117" s="77"/>
      <c r="M117" s="77"/>
      <c r="N117" s="77"/>
    </row>
    <row r="118" spans="2:14">
      <c r="B118" s="77"/>
      <c r="C118" s="77"/>
      <c r="D118" s="77"/>
      <c r="E118" s="77"/>
      <c r="F118" s="77"/>
      <c r="G118" s="77"/>
      <c r="H118" s="77"/>
      <c r="I118" s="77"/>
      <c r="J118" s="77"/>
      <c r="K118" s="77"/>
      <c r="L118" s="77"/>
      <c r="M118" s="77"/>
      <c r="N118" s="77"/>
    </row>
    <row r="119" spans="2:14">
      <c r="B119" s="77"/>
      <c r="C119" s="77"/>
      <c r="D119" s="77"/>
      <c r="E119" s="77"/>
      <c r="F119" s="77"/>
      <c r="G119" s="77"/>
      <c r="H119" s="77"/>
      <c r="I119" s="77"/>
      <c r="J119" s="77"/>
      <c r="K119" s="77"/>
      <c r="L119" s="77"/>
      <c r="M119" s="77"/>
      <c r="N119" s="77"/>
    </row>
    <row r="120" spans="2:14">
      <c r="B120" s="77"/>
      <c r="C120" s="77"/>
      <c r="D120" s="77"/>
      <c r="E120" s="77"/>
      <c r="F120" s="77"/>
      <c r="G120" s="77"/>
      <c r="H120" s="77"/>
      <c r="I120" s="77"/>
      <c r="J120" s="77"/>
      <c r="K120" s="77"/>
      <c r="L120" s="77"/>
      <c r="M120" s="77"/>
      <c r="N120" s="77"/>
    </row>
    <row r="121" spans="2:14">
      <c r="B121" s="77"/>
      <c r="C121" s="77"/>
      <c r="D121" s="77"/>
      <c r="E121" s="77"/>
      <c r="F121" s="77"/>
      <c r="G121" s="77"/>
      <c r="H121" s="77"/>
      <c r="I121" s="77"/>
      <c r="J121" s="77"/>
      <c r="K121" s="77"/>
      <c r="L121" s="77"/>
      <c r="M121" s="77"/>
      <c r="N121" s="77"/>
    </row>
    <row r="122" spans="2:14">
      <c r="B122" s="77"/>
      <c r="C122" s="77"/>
      <c r="D122" s="77"/>
      <c r="E122" s="77"/>
      <c r="F122" s="77"/>
      <c r="G122" s="77"/>
      <c r="H122" s="77"/>
      <c r="I122" s="77"/>
      <c r="J122" s="77"/>
      <c r="K122" s="77"/>
      <c r="L122" s="77"/>
      <c r="M122" s="77"/>
      <c r="N122" s="77"/>
    </row>
    <row r="123" spans="2:14">
      <c r="B123" s="77"/>
      <c r="C123" s="77"/>
      <c r="D123" s="77"/>
      <c r="E123" s="77"/>
      <c r="F123" s="77"/>
      <c r="G123" s="77"/>
      <c r="H123" s="77"/>
      <c r="I123" s="77"/>
      <c r="J123" s="77"/>
      <c r="K123" s="77"/>
      <c r="L123" s="77"/>
      <c r="M123" s="77"/>
      <c r="N123" s="77"/>
    </row>
    <row r="124" spans="2:14">
      <c r="B124" s="77"/>
      <c r="C124" s="77"/>
      <c r="D124" s="77"/>
      <c r="E124" s="77"/>
      <c r="F124" s="77"/>
      <c r="G124" s="77"/>
      <c r="H124" s="77"/>
      <c r="I124" s="77"/>
      <c r="J124" s="77"/>
      <c r="K124" s="77"/>
      <c r="L124" s="77"/>
      <c r="M124" s="77"/>
      <c r="N124" s="77"/>
    </row>
    <row r="125" spans="2:14">
      <c r="D125" s="1"/>
      <c r="E125" s="1"/>
      <c r="F125" s="1"/>
      <c r="G125" s="1"/>
    </row>
    <row r="126" spans="2:14">
      <c r="D126" s="1"/>
      <c r="E126" s="1"/>
      <c r="F126" s="1"/>
      <c r="G126" s="1"/>
    </row>
    <row r="127" spans="2:14">
      <c r="D127" s="1"/>
      <c r="E127" s="1"/>
      <c r="F127" s="1"/>
      <c r="G127" s="1"/>
    </row>
    <row r="128" spans="2:14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43"/>
      <c r="D250" s="1"/>
      <c r="E250" s="1"/>
      <c r="F250" s="1"/>
      <c r="G250" s="1"/>
    </row>
    <row r="251" spans="2:7">
      <c r="B251" s="43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sheetProtection sheet="1" objects="1" scenarios="1"/>
  <mergeCells count="2">
    <mergeCell ref="B6:N6"/>
    <mergeCell ref="B7:N7"/>
  </mergeCells>
  <phoneticPr fontId="5" type="noConversion"/>
  <dataValidations count="1">
    <dataValidation allowBlank="1" showInputMessage="1" showErrorMessage="1" sqref="J9:J1048576 C5:C1048576 J1:J7 AH44:XFD48 A1:B1048576 K1:XFD43 K49:XFD1048576 K44:AF48 D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B1:BM3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85546875" style="2" bestFit="1" customWidth="1"/>
    <col min="4" max="4" width="5.42578125" style="2" bestFit="1" customWidth="1"/>
    <col min="5" max="5" width="6.5703125" style="2" bestFit="1" customWidth="1"/>
    <col min="6" max="6" width="8.5703125" style="1" customWidth="1"/>
    <col min="7" max="7" width="4.5703125" style="1" bestFit="1" customWidth="1"/>
    <col min="8" max="8" width="7.85546875" style="1" bestFit="1" customWidth="1"/>
    <col min="9" max="9" width="8" style="1" customWidth="1"/>
    <col min="10" max="10" width="7" style="1" bestFit="1" customWidth="1"/>
    <col min="11" max="11" width="6.42578125" style="1" bestFit="1" customWidth="1"/>
    <col min="12" max="12" width="6.85546875" style="1" bestFit="1" customWidth="1"/>
    <col min="13" max="13" width="6.28515625" style="1" bestFit="1" customWidth="1"/>
    <col min="14" max="14" width="10" style="1" customWidth="1"/>
    <col min="15" max="15" width="9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5">
      <c r="B1" s="56" t="s">
        <v>182</v>
      </c>
      <c r="C1" s="76" t="s" vm="1">
        <v>250</v>
      </c>
    </row>
    <row r="2" spans="2:65">
      <c r="B2" s="56" t="s">
        <v>181</v>
      </c>
      <c r="C2" s="76" t="s">
        <v>251</v>
      </c>
    </row>
    <row r="3" spans="2:65">
      <c r="B3" s="56" t="s">
        <v>183</v>
      </c>
      <c r="C3" s="76" t="s">
        <v>252</v>
      </c>
    </row>
    <row r="4" spans="2:65">
      <c r="B4" s="56" t="s">
        <v>184</v>
      </c>
      <c r="C4" s="76">
        <v>8602</v>
      </c>
    </row>
    <row r="6" spans="2:65" ht="26.25" customHeight="1">
      <c r="B6" s="184" t="s">
        <v>212</v>
      </c>
      <c r="C6" s="185"/>
      <c r="D6" s="185"/>
      <c r="E6" s="185"/>
      <c r="F6" s="185"/>
      <c r="G6" s="185"/>
      <c r="H6" s="185"/>
      <c r="I6" s="185"/>
      <c r="J6" s="185"/>
      <c r="K6" s="185"/>
      <c r="L6" s="185"/>
      <c r="M6" s="185"/>
      <c r="N6" s="185"/>
      <c r="O6" s="186"/>
    </row>
    <row r="7" spans="2:65" ht="26.25" customHeight="1">
      <c r="B7" s="184" t="s">
        <v>94</v>
      </c>
      <c r="C7" s="185"/>
      <c r="D7" s="185"/>
      <c r="E7" s="185"/>
      <c r="F7" s="185"/>
      <c r="G7" s="185"/>
      <c r="H7" s="185"/>
      <c r="I7" s="185"/>
      <c r="J7" s="185"/>
      <c r="K7" s="185"/>
      <c r="L7" s="185"/>
      <c r="M7" s="185"/>
      <c r="N7" s="185"/>
      <c r="O7" s="186"/>
      <c r="BM7" s="3"/>
    </row>
    <row r="8" spans="2:65" s="3" customFormat="1" ht="78.75">
      <c r="B8" s="22" t="s">
        <v>118</v>
      </c>
      <c r="C8" s="30" t="s">
        <v>46</v>
      </c>
      <c r="D8" s="30" t="s">
        <v>122</v>
      </c>
      <c r="E8" s="30" t="s">
        <v>120</v>
      </c>
      <c r="F8" s="30" t="s">
        <v>64</v>
      </c>
      <c r="G8" s="30" t="s">
        <v>15</v>
      </c>
      <c r="H8" s="30" t="s">
        <v>65</v>
      </c>
      <c r="I8" s="30" t="s">
        <v>104</v>
      </c>
      <c r="J8" s="30" t="s">
        <v>236</v>
      </c>
      <c r="K8" s="30" t="s">
        <v>235</v>
      </c>
      <c r="L8" s="30" t="s">
        <v>62</v>
      </c>
      <c r="M8" s="30" t="s">
        <v>59</v>
      </c>
      <c r="N8" s="30" t="s">
        <v>185</v>
      </c>
      <c r="O8" s="20" t="s">
        <v>187</v>
      </c>
      <c r="P8" s="1"/>
      <c r="Q8" s="1"/>
      <c r="BH8" s="1"/>
      <c r="BI8" s="1"/>
    </row>
    <row r="9" spans="2:65" s="3" customFormat="1" ht="25.5">
      <c r="B9" s="15"/>
      <c r="C9" s="16"/>
      <c r="D9" s="16"/>
      <c r="E9" s="16"/>
      <c r="F9" s="16"/>
      <c r="G9" s="16"/>
      <c r="H9" s="16"/>
      <c r="I9" s="16"/>
      <c r="J9" s="32" t="s">
        <v>245</v>
      </c>
      <c r="K9" s="32"/>
      <c r="L9" s="32" t="s">
        <v>239</v>
      </c>
      <c r="M9" s="32" t="s">
        <v>20</v>
      </c>
      <c r="N9" s="32" t="s">
        <v>20</v>
      </c>
      <c r="O9" s="33" t="s">
        <v>20</v>
      </c>
      <c r="BG9" s="1"/>
      <c r="BH9" s="1"/>
      <c r="BI9" s="1"/>
      <c r="BM9" s="4"/>
    </row>
    <row r="10" spans="2:65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20" t="s">
        <v>12</v>
      </c>
      <c r="O10" s="20" t="s">
        <v>13</v>
      </c>
      <c r="P10" s="5"/>
      <c r="BG10" s="1"/>
      <c r="BH10" s="3"/>
      <c r="BI10" s="1"/>
    </row>
    <row r="11" spans="2:65" s="4" customFormat="1" ht="18" customHeight="1">
      <c r="B11" s="77"/>
      <c r="C11" s="77"/>
      <c r="D11" s="77"/>
      <c r="E11" s="77"/>
      <c r="F11" s="77"/>
      <c r="G11" s="77"/>
      <c r="H11" s="77"/>
      <c r="I11" s="77"/>
      <c r="J11" s="77"/>
      <c r="K11" s="77"/>
      <c r="L11" s="77"/>
      <c r="M11" s="77"/>
      <c r="N11" s="77"/>
      <c r="O11" s="77"/>
      <c r="P11" s="5"/>
      <c r="BG11" s="1"/>
      <c r="BH11" s="3"/>
      <c r="BI11" s="1"/>
      <c r="BM11" s="1"/>
    </row>
    <row r="12" spans="2:65" s="4" customFormat="1" ht="18" customHeight="1">
      <c r="B12" s="91" t="s">
        <v>249</v>
      </c>
      <c r="C12" s="77"/>
      <c r="D12" s="77"/>
      <c r="E12" s="77"/>
      <c r="F12" s="77"/>
      <c r="G12" s="77"/>
      <c r="H12" s="77"/>
      <c r="I12" s="77"/>
      <c r="J12" s="77"/>
      <c r="K12" s="77"/>
      <c r="L12" s="77"/>
      <c r="M12" s="77"/>
      <c r="N12" s="77"/>
      <c r="O12" s="77"/>
      <c r="P12" s="5"/>
      <c r="BG12" s="1"/>
      <c r="BH12" s="3"/>
      <c r="BI12" s="1"/>
      <c r="BM12" s="1"/>
    </row>
    <row r="13" spans="2:65">
      <c r="B13" s="91" t="s">
        <v>115</v>
      </c>
      <c r="C13" s="77"/>
      <c r="D13" s="77"/>
      <c r="E13" s="77"/>
      <c r="F13" s="77"/>
      <c r="G13" s="77"/>
      <c r="H13" s="77"/>
      <c r="I13" s="77"/>
      <c r="J13" s="77"/>
      <c r="K13" s="77"/>
      <c r="L13" s="77"/>
      <c r="M13" s="77"/>
      <c r="N13" s="77"/>
      <c r="O13" s="77"/>
      <c r="BH13" s="3"/>
    </row>
    <row r="14" spans="2:65" ht="20.25">
      <c r="B14" s="91" t="s">
        <v>234</v>
      </c>
      <c r="C14" s="77"/>
      <c r="D14" s="77"/>
      <c r="E14" s="77"/>
      <c r="F14" s="77"/>
      <c r="G14" s="77"/>
      <c r="H14" s="77"/>
      <c r="I14" s="77"/>
      <c r="J14" s="77"/>
      <c r="K14" s="77"/>
      <c r="L14" s="77"/>
      <c r="M14" s="77"/>
      <c r="N14" s="77"/>
      <c r="O14" s="77"/>
      <c r="BH14" s="4"/>
    </row>
    <row r="15" spans="2:65">
      <c r="B15" s="91" t="s">
        <v>244</v>
      </c>
      <c r="C15" s="77"/>
      <c r="D15" s="77"/>
      <c r="E15" s="77"/>
      <c r="F15" s="77"/>
      <c r="G15" s="77"/>
      <c r="H15" s="77"/>
      <c r="I15" s="77"/>
      <c r="J15" s="77"/>
      <c r="K15" s="77"/>
      <c r="L15" s="77"/>
      <c r="M15" s="77"/>
      <c r="N15" s="77"/>
      <c r="O15" s="77"/>
    </row>
    <row r="16" spans="2:65">
      <c r="B16" s="77"/>
      <c r="C16" s="77"/>
      <c r="D16" s="77"/>
      <c r="E16" s="77"/>
      <c r="F16" s="77"/>
      <c r="G16" s="77"/>
      <c r="H16" s="77"/>
      <c r="I16" s="77"/>
      <c r="J16" s="77"/>
      <c r="K16" s="77"/>
      <c r="L16" s="77"/>
      <c r="M16" s="77"/>
      <c r="N16" s="77"/>
      <c r="O16" s="77"/>
    </row>
    <row r="17" spans="2:59">
      <c r="B17" s="77"/>
      <c r="C17" s="77"/>
      <c r="D17" s="77"/>
      <c r="E17" s="77"/>
      <c r="F17" s="77"/>
      <c r="G17" s="77"/>
      <c r="H17" s="77"/>
      <c r="I17" s="77"/>
      <c r="J17" s="77"/>
      <c r="K17" s="77"/>
      <c r="L17" s="77"/>
      <c r="M17" s="77"/>
      <c r="N17" s="77"/>
      <c r="O17" s="77"/>
    </row>
    <row r="18" spans="2:59">
      <c r="B18" s="77"/>
      <c r="C18" s="77"/>
      <c r="D18" s="77"/>
      <c r="E18" s="77"/>
      <c r="F18" s="77"/>
      <c r="G18" s="77"/>
      <c r="H18" s="77"/>
      <c r="I18" s="77"/>
      <c r="J18" s="77"/>
      <c r="K18" s="77"/>
      <c r="L18" s="77"/>
      <c r="M18" s="77"/>
      <c r="N18" s="77"/>
      <c r="O18" s="77"/>
    </row>
    <row r="19" spans="2:59" ht="20.25">
      <c r="B19" s="77"/>
      <c r="C19" s="77"/>
      <c r="D19" s="77"/>
      <c r="E19" s="77"/>
      <c r="F19" s="77"/>
      <c r="G19" s="77"/>
      <c r="H19" s="77"/>
      <c r="I19" s="77"/>
      <c r="J19" s="77"/>
      <c r="K19" s="77"/>
      <c r="L19" s="77"/>
      <c r="M19" s="77"/>
      <c r="N19" s="77"/>
      <c r="O19" s="77"/>
      <c r="BG19" s="4"/>
    </row>
    <row r="20" spans="2:59">
      <c r="B20" s="77"/>
      <c r="C20" s="77"/>
      <c r="D20" s="77"/>
      <c r="E20" s="77"/>
      <c r="F20" s="77"/>
      <c r="G20" s="77"/>
      <c r="H20" s="77"/>
      <c r="I20" s="77"/>
      <c r="J20" s="77"/>
      <c r="K20" s="77"/>
      <c r="L20" s="77"/>
      <c r="M20" s="77"/>
      <c r="N20" s="77"/>
      <c r="O20" s="77"/>
      <c r="BG20" s="3"/>
    </row>
    <row r="21" spans="2:59">
      <c r="B21" s="77"/>
      <c r="C21" s="77"/>
      <c r="D21" s="77"/>
      <c r="E21" s="77"/>
      <c r="F21" s="77"/>
      <c r="G21" s="77"/>
      <c r="H21" s="77"/>
      <c r="I21" s="77"/>
      <c r="J21" s="77"/>
      <c r="K21" s="77"/>
      <c r="L21" s="77"/>
      <c r="M21" s="77"/>
      <c r="N21" s="77"/>
      <c r="O21" s="77"/>
    </row>
    <row r="22" spans="2:59">
      <c r="B22" s="77"/>
      <c r="C22" s="77"/>
      <c r="D22" s="77"/>
      <c r="E22" s="77"/>
      <c r="F22" s="77"/>
      <c r="G22" s="77"/>
      <c r="H22" s="77"/>
      <c r="I22" s="77"/>
      <c r="J22" s="77"/>
      <c r="K22" s="77"/>
      <c r="L22" s="77"/>
      <c r="M22" s="77"/>
      <c r="N22" s="77"/>
      <c r="O22" s="77"/>
    </row>
    <row r="23" spans="2:59">
      <c r="B23" s="77"/>
      <c r="C23" s="77"/>
      <c r="D23" s="77"/>
      <c r="E23" s="77"/>
      <c r="F23" s="77"/>
      <c r="G23" s="77"/>
      <c r="H23" s="77"/>
      <c r="I23" s="77"/>
      <c r="J23" s="77"/>
      <c r="K23" s="77"/>
      <c r="L23" s="77"/>
      <c r="M23" s="77"/>
      <c r="N23" s="77"/>
      <c r="O23" s="77"/>
    </row>
    <row r="24" spans="2:59">
      <c r="B24" s="77"/>
      <c r="C24" s="77"/>
      <c r="D24" s="77"/>
      <c r="E24" s="77"/>
      <c r="F24" s="77"/>
      <c r="G24" s="77"/>
      <c r="H24" s="77"/>
      <c r="I24" s="77"/>
      <c r="J24" s="77"/>
      <c r="K24" s="77"/>
      <c r="L24" s="77"/>
      <c r="M24" s="77"/>
      <c r="N24" s="77"/>
      <c r="O24" s="77"/>
    </row>
    <row r="25" spans="2:59">
      <c r="B25" s="77"/>
      <c r="C25" s="77"/>
      <c r="D25" s="77"/>
      <c r="E25" s="77"/>
      <c r="F25" s="77"/>
      <c r="G25" s="77"/>
      <c r="H25" s="77"/>
      <c r="I25" s="77"/>
      <c r="J25" s="77"/>
      <c r="K25" s="77"/>
      <c r="L25" s="77"/>
      <c r="M25" s="77"/>
      <c r="N25" s="77"/>
      <c r="O25" s="77"/>
    </row>
    <row r="26" spans="2:59">
      <c r="B26" s="77"/>
      <c r="C26" s="77"/>
      <c r="D26" s="77"/>
      <c r="E26" s="77"/>
      <c r="F26" s="77"/>
      <c r="G26" s="77"/>
      <c r="H26" s="77"/>
      <c r="I26" s="77"/>
      <c r="J26" s="77"/>
      <c r="K26" s="77"/>
      <c r="L26" s="77"/>
      <c r="M26" s="77"/>
      <c r="N26" s="77"/>
      <c r="O26" s="77"/>
    </row>
    <row r="27" spans="2:59">
      <c r="B27" s="77"/>
      <c r="C27" s="77"/>
      <c r="D27" s="77"/>
      <c r="E27" s="77"/>
      <c r="F27" s="77"/>
      <c r="G27" s="77"/>
      <c r="H27" s="77"/>
      <c r="I27" s="77"/>
      <c r="J27" s="77"/>
      <c r="K27" s="77"/>
      <c r="L27" s="77"/>
      <c r="M27" s="77"/>
      <c r="N27" s="77"/>
      <c r="O27" s="77"/>
    </row>
    <row r="28" spans="2:59">
      <c r="B28" s="77"/>
      <c r="C28" s="77"/>
      <c r="D28" s="77"/>
      <c r="E28" s="77"/>
      <c r="F28" s="77"/>
      <c r="G28" s="77"/>
      <c r="H28" s="77"/>
      <c r="I28" s="77"/>
      <c r="J28" s="77"/>
      <c r="K28" s="77"/>
      <c r="L28" s="77"/>
      <c r="M28" s="77"/>
      <c r="N28" s="77"/>
      <c r="O28" s="77"/>
    </row>
    <row r="29" spans="2:59">
      <c r="B29" s="77"/>
      <c r="C29" s="77"/>
      <c r="D29" s="77"/>
      <c r="E29" s="77"/>
      <c r="F29" s="77"/>
      <c r="G29" s="77"/>
      <c r="H29" s="77"/>
      <c r="I29" s="77"/>
      <c r="J29" s="77"/>
      <c r="K29" s="77"/>
      <c r="L29" s="77"/>
      <c r="M29" s="77"/>
      <c r="N29" s="77"/>
      <c r="O29" s="77"/>
    </row>
    <row r="30" spans="2:59">
      <c r="B30" s="77"/>
      <c r="C30" s="77"/>
      <c r="D30" s="77"/>
      <c r="E30" s="77"/>
      <c r="F30" s="77"/>
      <c r="G30" s="77"/>
      <c r="H30" s="77"/>
      <c r="I30" s="77"/>
      <c r="J30" s="77"/>
      <c r="K30" s="77"/>
      <c r="L30" s="77"/>
      <c r="M30" s="77"/>
      <c r="N30" s="77"/>
      <c r="O30" s="77"/>
    </row>
    <row r="31" spans="2:59">
      <c r="B31" s="77"/>
      <c r="C31" s="77"/>
      <c r="D31" s="77"/>
      <c r="E31" s="77"/>
      <c r="F31" s="77"/>
      <c r="G31" s="77"/>
      <c r="H31" s="77"/>
      <c r="I31" s="77"/>
      <c r="J31" s="77"/>
      <c r="K31" s="77"/>
      <c r="L31" s="77"/>
      <c r="M31" s="77"/>
      <c r="N31" s="77"/>
      <c r="O31" s="77"/>
    </row>
    <row r="32" spans="2:59">
      <c r="B32" s="77"/>
      <c r="C32" s="77"/>
      <c r="D32" s="77"/>
      <c r="E32" s="77"/>
      <c r="F32" s="77"/>
      <c r="G32" s="77"/>
      <c r="H32" s="77"/>
      <c r="I32" s="77"/>
      <c r="J32" s="77"/>
      <c r="K32" s="77"/>
      <c r="L32" s="77"/>
      <c r="M32" s="77"/>
      <c r="N32" s="77"/>
      <c r="O32" s="77"/>
    </row>
    <row r="33" spans="2:15">
      <c r="B33" s="77"/>
      <c r="C33" s="77"/>
      <c r="D33" s="77"/>
      <c r="E33" s="77"/>
      <c r="F33" s="77"/>
      <c r="G33" s="77"/>
      <c r="H33" s="77"/>
      <c r="I33" s="77"/>
      <c r="J33" s="77"/>
      <c r="K33" s="77"/>
      <c r="L33" s="77"/>
      <c r="M33" s="77"/>
      <c r="N33" s="77"/>
      <c r="O33" s="77"/>
    </row>
    <row r="34" spans="2:15">
      <c r="B34" s="77"/>
      <c r="C34" s="77"/>
      <c r="D34" s="77"/>
      <c r="E34" s="77"/>
      <c r="F34" s="77"/>
      <c r="G34" s="77"/>
      <c r="H34" s="77"/>
      <c r="I34" s="77"/>
      <c r="J34" s="77"/>
      <c r="K34" s="77"/>
      <c r="L34" s="77"/>
      <c r="M34" s="77"/>
      <c r="N34" s="77"/>
      <c r="O34" s="77"/>
    </row>
    <row r="35" spans="2:15">
      <c r="B35" s="77"/>
      <c r="C35" s="77"/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77"/>
      <c r="O35" s="77"/>
    </row>
    <row r="36" spans="2:15">
      <c r="B36" s="77"/>
      <c r="C36" s="77"/>
      <c r="D36" s="77"/>
      <c r="E36" s="77"/>
      <c r="F36" s="77"/>
      <c r="G36" s="77"/>
      <c r="H36" s="77"/>
      <c r="I36" s="77"/>
      <c r="J36" s="77"/>
      <c r="K36" s="77"/>
      <c r="L36" s="77"/>
      <c r="M36" s="77"/>
      <c r="N36" s="77"/>
      <c r="O36" s="77"/>
    </row>
    <row r="37" spans="2:15">
      <c r="B37" s="77"/>
      <c r="C37" s="77"/>
      <c r="D37" s="77"/>
      <c r="E37" s="77"/>
      <c r="F37" s="77"/>
      <c r="G37" s="77"/>
      <c r="H37" s="77"/>
      <c r="I37" s="77"/>
      <c r="J37" s="77"/>
      <c r="K37" s="77"/>
      <c r="L37" s="77"/>
      <c r="M37" s="77"/>
      <c r="N37" s="77"/>
      <c r="O37" s="77"/>
    </row>
    <row r="38" spans="2:15">
      <c r="B38" s="77"/>
      <c r="C38" s="77"/>
      <c r="D38" s="77"/>
      <c r="E38" s="77"/>
      <c r="F38" s="77"/>
      <c r="G38" s="77"/>
      <c r="H38" s="77"/>
      <c r="I38" s="77"/>
      <c r="J38" s="77"/>
      <c r="K38" s="77"/>
      <c r="L38" s="77"/>
      <c r="M38" s="77"/>
      <c r="N38" s="77"/>
      <c r="O38" s="77"/>
    </row>
    <row r="39" spans="2:15">
      <c r="B39" s="77"/>
      <c r="C39" s="77"/>
      <c r="D39" s="77"/>
      <c r="E39" s="77"/>
      <c r="F39" s="77"/>
      <c r="G39" s="77"/>
      <c r="H39" s="77"/>
      <c r="I39" s="77"/>
      <c r="J39" s="77"/>
      <c r="K39" s="77"/>
      <c r="L39" s="77"/>
      <c r="M39" s="77"/>
      <c r="N39" s="77"/>
      <c r="O39" s="77"/>
    </row>
    <row r="40" spans="2:15">
      <c r="B40" s="77"/>
      <c r="C40" s="77"/>
      <c r="D40" s="77"/>
      <c r="E40" s="77"/>
      <c r="F40" s="77"/>
      <c r="G40" s="77"/>
      <c r="H40" s="77"/>
      <c r="I40" s="77"/>
      <c r="J40" s="77"/>
      <c r="K40" s="77"/>
      <c r="L40" s="77"/>
      <c r="M40" s="77"/>
      <c r="N40" s="77"/>
      <c r="O40" s="77"/>
    </row>
    <row r="41" spans="2:15">
      <c r="B41" s="77"/>
      <c r="C41" s="77"/>
      <c r="D41" s="77"/>
      <c r="E41" s="77"/>
      <c r="F41" s="77"/>
      <c r="G41" s="77"/>
      <c r="H41" s="77"/>
      <c r="I41" s="77"/>
      <c r="J41" s="77"/>
      <c r="K41" s="77"/>
      <c r="L41" s="77"/>
      <c r="M41" s="77"/>
      <c r="N41" s="77"/>
      <c r="O41" s="77"/>
    </row>
    <row r="42" spans="2:15">
      <c r="B42" s="77"/>
      <c r="C42" s="77"/>
      <c r="D42" s="77"/>
      <c r="E42" s="77"/>
      <c r="F42" s="77"/>
      <c r="G42" s="77"/>
      <c r="H42" s="77"/>
      <c r="I42" s="77"/>
      <c r="J42" s="77"/>
      <c r="K42" s="77"/>
      <c r="L42" s="77"/>
      <c r="M42" s="77"/>
      <c r="N42" s="77"/>
      <c r="O42" s="77"/>
    </row>
    <row r="43" spans="2:15">
      <c r="B43" s="77"/>
      <c r="C43" s="77"/>
      <c r="D43" s="77"/>
      <c r="E43" s="77"/>
      <c r="F43" s="77"/>
      <c r="G43" s="77"/>
      <c r="H43" s="77"/>
      <c r="I43" s="77"/>
      <c r="J43" s="77"/>
      <c r="K43" s="77"/>
      <c r="L43" s="77"/>
      <c r="M43" s="77"/>
      <c r="N43" s="77"/>
      <c r="O43" s="77"/>
    </row>
    <row r="44" spans="2:15">
      <c r="B44" s="77"/>
      <c r="C44" s="77"/>
      <c r="D44" s="77"/>
      <c r="E44" s="77"/>
      <c r="F44" s="77"/>
      <c r="G44" s="77"/>
      <c r="H44" s="77"/>
      <c r="I44" s="77"/>
      <c r="J44" s="77"/>
      <c r="K44" s="77"/>
      <c r="L44" s="77"/>
      <c r="M44" s="77"/>
      <c r="N44" s="77"/>
      <c r="O44" s="77"/>
    </row>
    <row r="45" spans="2:15">
      <c r="B45" s="77"/>
      <c r="C45" s="77"/>
      <c r="D45" s="77"/>
      <c r="E45" s="77"/>
      <c r="F45" s="77"/>
      <c r="G45" s="77"/>
      <c r="H45" s="77"/>
      <c r="I45" s="77"/>
      <c r="J45" s="77"/>
      <c r="K45" s="77"/>
      <c r="L45" s="77"/>
      <c r="M45" s="77"/>
      <c r="N45" s="77"/>
      <c r="O45" s="77"/>
    </row>
    <row r="46" spans="2:15">
      <c r="B46" s="77"/>
      <c r="C46" s="77"/>
      <c r="D46" s="77"/>
      <c r="E46" s="77"/>
      <c r="F46" s="77"/>
      <c r="G46" s="77"/>
      <c r="H46" s="77"/>
      <c r="I46" s="77"/>
      <c r="J46" s="77"/>
      <c r="K46" s="77"/>
      <c r="L46" s="77"/>
      <c r="M46" s="77"/>
      <c r="N46" s="77"/>
      <c r="O46" s="77"/>
    </row>
    <row r="47" spans="2:15">
      <c r="B47" s="77"/>
      <c r="C47" s="77"/>
      <c r="D47" s="77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</row>
    <row r="48" spans="2:15">
      <c r="B48" s="77"/>
      <c r="C48" s="77"/>
      <c r="D48" s="77"/>
      <c r="E48" s="77"/>
      <c r="F48" s="77"/>
      <c r="G48" s="77"/>
      <c r="H48" s="77"/>
      <c r="I48" s="77"/>
      <c r="J48" s="77"/>
      <c r="K48" s="77"/>
      <c r="L48" s="77"/>
      <c r="M48" s="77"/>
      <c r="N48" s="77"/>
      <c r="O48" s="77"/>
    </row>
    <row r="49" spans="2:15">
      <c r="B49" s="77"/>
      <c r="C49" s="77"/>
      <c r="D49" s="77"/>
      <c r="E49" s="77"/>
      <c r="F49" s="77"/>
      <c r="G49" s="77"/>
      <c r="H49" s="77"/>
      <c r="I49" s="77"/>
      <c r="J49" s="77"/>
      <c r="K49" s="77"/>
      <c r="L49" s="77"/>
      <c r="M49" s="77"/>
      <c r="N49" s="77"/>
      <c r="O49" s="77"/>
    </row>
    <row r="50" spans="2:15">
      <c r="B50" s="77"/>
      <c r="C50" s="77"/>
      <c r="D50" s="77"/>
      <c r="E50" s="77"/>
      <c r="F50" s="77"/>
      <c r="G50" s="77"/>
      <c r="H50" s="77"/>
      <c r="I50" s="77"/>
      <c r="J50" s="77"/>
      <c r="K50" s="77"/>
      <c r="L50" s="77"/>
      <c r="M50" s="77"/>
      <c r="N50" s="77"/>
      <c r="O50" s="77"/>
    </row>
    <row r="51" spans="2:15">
      <c r="B51" s="77"/>
      <c r="C51" s="77"/>
      <c r="D51" s="77"/>
      <c r="E51" s="77"/>
      <c r="F51" s="77"/>
      <c r="G51" s="77"/>
      <c r="H51" s="77"/>
      <c r="I51" s="77"/>
      <c r="J51" s="77"/>
      <c r="K51" s="77"/>
      <c r="L51" s="77"/>
      <c r="M51" s="77"/>
      <c r="N51" s="77"/>
      <c r="O51" s="77"/>
    </row>
    <row r="52" spans="2:15">
      <c r="B52" s="77"/>
      <c r="C52" s="77"/>
      <c r="D52" s="77"/>
      <c r="E52" s="77"/>
      <c r="F52" s="77"/>
      <c r="G52" s="77"/>
      <c r="H52" s="77"/>
      <c r="I52" s="77"/>
      <c r="J52" s="77"/>
      <c r="K52" s="77"/>
      <c r="L52" s="77"/>
      <c r="M52" s="77"/>
      <c r="N52" s="77"/>
      <c r="O52" s="77"/>
    </row>
    <row r="53" spans="2:15">
      <c r="B53" s="77"/>
      <c r="C53" s="77"/>
      <c r="D53" s="77"/>
      <c r="E53" s="77"/>
      <c r="F53" s="77"/>
      <c r="G53" s="77"/>
      <c r="H53" s="77"/>
      <c r="I53" s="77"/>
      <c r="J53" s="77"/>
      <c r="K53" s="77"/>
      <c r="L53" s="77"/>
      <c r="M53" s="77"/>
      <c r="N53" s="77"/>
      <c r="O53" s="77"/>
    </row>
    <row r="54" spans="2:15">
      <c r="B54" s="77"/>
      <c r="C54" s="77"/>
      <c r="D54" s="77"/>
      <c r="E54" s="77"/>
      <c r="F54" s="77"/>
      <c r="G54" s="77"/>
      <c r="H54" s="77"/>
      <c r="I54" s="77"/>
      <c r="J54" s="77"/>
      <c r="K54" s="77"/>
      <c r="L54" s="77"/>
      <c r="M54" s="77"/>
      <c r="N54" s="77"/>
      <c r="O54" s="77"/>
    </row>
    <row r="55" spans="2:15">
      <c r="B55" s="77"/>
      <c r="C55" s="77"/>
      <c r="D55" s="77"/>
      <c r="E55" s="77"/>
      <c r="F55" s="77"/>
      <c r="G55" s="77"/>
      <c r="H55" s="77"/>
      <c r="I55" s="77"/>
      <c r="J55" s="77"/>
      <c r="K55" s="77"/>
      <c r="L55" s="77"/>
      <c r="M55" s="77"/>
      <c r="N55" s="77"/>
      <c r="O55" s="77"/>
    </row>
    <row r="56" spans="2:15">
      <c r="B56" s="77"/>
      <c r="C56" s="77"/>
      <c r="D56" s="77"/>
      <c r="E56" s="77"/>
      <c r="F56" s="77"/>
      <c r="G56" s="77"/>
      <c r="H56" s="77"/>
      <c r="I56" s="77"/>
      <c r="J56" s="77"/>
      <c r="K56" s="77"/>
      <c r="L56" s="77"/>
      <c r="M56" s="77"/>
      <c r="N56" s="77"/>
      <c r="O56" s="77"/>
    </row>
    <row r="57" spans="2:15">
      <c r="B57" s="77"/>
      <c r="C57" s="77"/>
      <c r="D57" s="77"/>
      <c r="E57" s="77"/>
      <c r="F57" s="77"/>
      <c r="G57" s="77"/>
      <c r="H57" s="77"/>
      <c r="I57" s="77"/>
      <c r="J57" s="77"/>
      <c r="K57" s="77"/>
      <c r="L57" s="77"/>
      <c r="M57" s="77"/>
      <c r="N57" s="77"/>
      <c r="O57" s="77"/>
    </row>
    <row r="58" spans="2:15">
      <c r="B58" s="77"/>
      <c r="C58" s="77"/>
      <c r="D58" s="77"/>
      <c r="E58" s="77"/>
      <c r="F58" s="77"/>
      <c r="G58" s="77"/>
      <c r="H58" s="77"/>
      <c r="I58" s="77"/>
      <c r="J58" s="77"/>
      <c r="K58" s="77"/>
      <c r="L58" s="77"/>
      <c r="M58" s="77"/>
      <c r="N58" s="77"/>
      <c r="O58" s="77"/>
    </row>
    <row r="59" spans="2:15">
      <c r="B59" s="77"/>
      <c r="C59" s="77"/>
      <c r="D59" s="77"/>
      <c r="E59" s="77"/>
      <c r="F59" s="77"/>
      <c r="G59" s="77"/>
      <c r="H59" s="77"/>
      <c r="I59" s="77"/>
      <c r="J59" s="77"/>
      <c r="K59" s="77"/>
      <c r="L59" s="77"/>
      <c r="M59" s="77"/>
      <c r="N59" s="77"/>
      <c r="O59" s="77"/>
    </row>
    <row r="60" spans="2:15">
      <c r="B60" s="77"/>
      <c r="C60" s="77"/>
      <c r="D60" s="77"/>
      <c r="E60" s="77"/>
      <c r="F60" s="77"/>
      <c r="G60" s="77"/>
      <c r="H60" s="77"/>
      <c r="I60" s="77"/>
      <c r="J60" s="77"/>
      <c r="K60" s="77"/>
      <c r="L60" s="77"/>
      <c r="M60" s="77"/>
      <c r="N60" s="77"/>
      <c r="O60" s="77"/>
    </row>
    <row r="61" spans="2:15">
      <c r="B61" s="77"/>
      <c r="C61" s="77"/>
      <c r="D61" s="77"/>
      <c r="E61" s="77"/>
      <c r="F61" s="77"/>
      <c r="G61" s="77"/>
      <c r="H61" s="77"/>
      <c r="I61" s="77"/>
      <c r="J61" s="77"/>
      <c r="K61" s="77"/>
      <c r="L61" s="77"/>
      <c r="M61" s="77"/>
      <c r="N61" s="77"/>
      <c r="O61" s="77"/>
    </row>
    <row r="62" spans="2:15">
      <c r="B62" s="77"/>
      <c r="C62" s="77"/>
      <c r="D62" s="77"/>
      <c r="E62" s="77"/>
      <c r="F62" s="77"/>
      <c r="G62" s="77"/>
      <c r="H62" s="77"/>
      <c r="I62" s="77"/>
      <c r="J62" s="77"/>
      <c r="K62" s="77"/>
      <c r="L62" s="77"/>
      <c r="M62" s="77"/>
      <c r="N62" s="77"/>
      <c r="O62" s="77"/>
    </row>
    <row r="63" spans="2:15">
      <c r="B63" s="77"/>
      <c r="C63" s="77"/>
      <c r="D63" s="77"/>
      <c r="E63" s="77"/>
      <c r="F63" s="77"/>
      <c r="G63" s="77"/>
      <c r="H63" s="77"/>
      <c r="I63" s="77"/>
      <c r="J63" s="77"/>
      <c r="K63" s="77"/>
      <c r="L63" s="77"/>
      <c r="M63" s="77"/>
      <c r="N63" s="77"/>
      <c r="O63" s="77"/>
    </row>
    <row r="64" spans="2:15">
      <c r="B64" s="77"/>
      <c r="C64" s="77"/>
      <c r="D64" s="77"/>
      <c r="E64" s="77"/>
      <c r="F64" s="77"/>
      <c r="G64" s="77"/>
      <c r="H64" s="77"/>
      <c r="I64" s="77"/>
      <c r="J64" s="77"/>
      <c r="K64" s="77"/>
      <c r="L64" s="77"/>
      <c r="M64" s="77"/>
      <c r="N64" s="77"/>
      <c r="O64" s="77"/>
    </row>
    <row r="65" spans="2:15">
      <c r="B65" s="77"/>
      <c r="C65" s="77"/>
      <c r="D65" s="77"/>
      <c r="E65" s="77"/>
      <c r="F65" s="77"/>
      <c r="G65" s="77"/>
      <c r="H65" s="77"/>
      <c r="I65" s="77"/>
      <c r="J65" s="77"/>
      <c r="K65" s="77"/>
      <c r="L65" s="77"/>
      <c r="M65" s="77"/>
      <c r="N65" s="77"/>
      <c r="O65" s="77"/>
    </row>
    <row r="66" spans="2:15">
      <c r="B66" s="77"/>
      <c r="C66" s="77"/>
      <c r="D66" s="77"/>
      <c r="E66" s="77"/>
      <c r="F66" s="77"/>
      <c r="G66" s="77"/>
      <c r="H66" s="77"/>
      <c r="I66" s="77"/>
      <c r="J66" s="77"/>
      <c r="K66" s="77"/>
      <c r="L66" s="77"/>
      <c r="M66" s="77"/>
      <c r="N66" s="77"/>
      <c r="O66" s="77"/>
    </row>
    <row r="67" spans="2:15">
      <c r="B67" s="77"/>
      <c r="C67" s="77"/>
      <c r="D67" s="77"/>
      <c r="E67" s="77"/>
      <c r="F67" s="77"/>
      <c r="G67" s="77"/>
      <c r="H67" s="77"/>
      <c r="I67" s="77"/>
      <c r="J67" s="77"/>
      <c r="K67" s="77"/>
      <c r="L67" s="77"/>
      <c r="M67" s="77"/>
      <c r="N67" s="77"/>
      <c r="O67" s="77"/>
    </row>
    <row r="68" spans="2:15">
      <c r="B68" s="77"/>
      <c r="C68" s="77"/>
      <c r="D68" s="77"/>
      <c r="E68" s="77"/>
      <c r="F68" s="77"/>
      <c r="G68" s="77"/>
      <c r="H68" s="77"/>
      <c r="I68" s="77"/>
      <c r="J68" s="77"/>
      <c r="K68" s="77"/>
      <c r="L68" s="77"/>
      <c r="M68" s="77"/>
      <c r="N68" s="77"/>
      <c r="O68" s="77"/>
    </row>
    <row r="69" spans="2:15">
      <c r="B69" s="77"/>
      <c r="C69" s="77"/>
      <c r="D69" s="77"/>
      <c r="E69" s="77"/>
      <c r="F69" s="77"/>
      <c r="G69" s="77"/>
      <c r="H69" s="77"/>
      <c r="I69" s="77"/>
      <c r="J69" s="77"/>
      <c r="K69" s="77"/>
      <c r="L69" s="77"/>
      <c r="M69" s="77"/>
      <c r="N69" s="77"/>
      <c r="O69" s="77"/>
    </row>
    <row r="70" spans="2:15">
      <c r="B70" s="77"/>
      <c r="C70" s="77"/>
      <c r="D70" s="77"/>
      <c r="E70" s="77"/>
      <c r="F70" s="77"/>
      <c r="G70" s="77"/>
      <c r="H70" s="77"/>
      <c r="I70" s="77"/>
      <c r="J70" s="77"/>
      <c r="K70" s="77"/>
      <c r="L70" s="77"/>
      <c r="M70" s="77"/>
      <c r="N70" s="77"/>
      <c r="O70" s="77"/>
    </row>
    <row r="71" spans="2:15">
      <c r="B71" s="77"/>
      <c r="C71" s="77"/>
      <c r="D71" s="77"/>
      <c r="E71" s="77"/>
      <c r="F71" s="77"/>
      <c r="G71" s="77"/>
      <c r="H71" s="77"/>
      <c r="I71" s="77"/>
      <c r="J71" s="77"/>
      <c r="K71" s="77"/>
      <c r="L71" s="77"/>
      <c r="M71" s="77"/>
      <c r="N71" s="77"/>
      <c r="O71" s="77"/>
    </row>
    <row r="72" spans="2:15">
      <c r="B72" s="77"/>
      <c r="C72" s="77"/>
      <c r="D72" s="77"/>
      <c r="E72" s="77"/>
      <c r="F72" s="77"/>
      <c r="G72" s="77"/>
      <c r="H72" s="77"/>
      <c r="I72" s="77"/>
      <c r="J72" s="77"/>
      <c r="K72" s="77"/>
      <c r="L72" s="77"/>
      <c r="M72" s="77"/>
      <c r="N72" s="77"/>
      <c r="O72" s="77"/>
    </row>
    <row r="73" spans="2:15">
      <c r="B73" s="77"/>
      <c r="C73" s="77"/>
      <c r="D73" s="77"/>
      <c r="E73" s="77"/>
      <c r="F73" s="77"/>
      <c r="G73" s="77"/>
      <c r="H73" s="77"/>
      <c r="I73" s="77"/>
      <c r="J73" s="77"/>
      <c r="K73" s="77"/>
      <c r="L73" s="77"/>
      <c r="M73" s="77"/>
      <c r="N73" s="77"/>
      <c r="O73" s="77"/>
    </row>
    <row r="74" spans="2:15">
      <c r="B74" s="77"/>
      <c r="C74" s="77"/>
      <c r="D74" s="77"/>
      <c r="E74" s="77"/>
      <c r="F74" s="77"/>
      <c r="G74" s="77"/>
      <c r="H74" s="77"/>
      <c r="I74" s="77"/>
      <c r="J74" s="77"/>
      <c r="K74" s="77"/>
      <c r="L74" s="77"/>
      <c r="M74" s="77"/>
      <c r="N74" s="77"/>
      <c r="O74" s="77"/>
    </row>
    <row r="75" spans="2:15">
      <c r="B75" s="77"/>
      <c r="C75" s="77"/>
      <c r="D75" s="77"/>
      <c r="E75" s="77"/>
      <c r="F75" s="77"/>
      <c r="G75" s="77"/>
      <c r="H75" s="77"/>
      <c r="I75" s="77"/>
      <c r="J75" s="77"/>
      <c r="K75" s="77"/>
      <c r="L75" s="77"/>
      <c r="M75" s="77"/>
      <c r="N75" s="77"/>
      <c r="O75" s="77"/>
    </row>
    <row r="76" spans="2:15">
      <c r="B76" s="77"/>
      <c r="C76" s="77"/>
      <c r="D76" s="77"/>
      <c r="E76" s="77"/>
      <c r="F76" s="77"/>
      <c r="G76" s="77"/>
      <c r="H76" s="77"/>
      <c r="I76" s="77"/>
      <c r="J76" s="77"/>
      <c r="K76" s="77"/>
      <c r="L76" s="77"/>
      <c r="M76" s="77"/>
      <c r="N76" s="77"/>
      <c r="O76" s="77"/>
    </row>
    <row r="77" spans="2:15">
      <c r="B77" s="77"/>
      <c r="C77" s="77"/>
      <c r="D77" s="77"/>
      <c r="E77" s="77"/>
      <c r="F77" s="77"/>
      <c r="G77" s="77"/>
      <c r="H77" s="77"/>
      <c r="I77" s="77"/>
      <c r="J77" s="77"/>
      <c r="K77" s="77"/>
      <c r="L77" s="77"/>
      <c r="M77" s="77"/>
      <c r="N77" s="77"/>
      <c r="O77" s="77"/>
    </row>
    <row r="78" spans="2:15">
      <c r="B78" s="77"/>
      <c r="C78" s="77"/>
      <c r="D78" s="77"/>
      <c r="E78" s="77"/>
      <c r="F78" s="77"/>
      <c r="G78" s="77"/>
      <c r="H78" s="77"/>
      <c r="I78" s="77"/>
      <c r="J78" s="77"/>
      <c r="K78" s="77"/>
      <c r="L78" s="77"/>
      <c r="M78" s="77"/>
      <c r="N78" s="77"/>
      <c r="O78" s="77"/>
    </row>
    <row r="79" spans="2:15">
      <c r="B79" s="77"/>
      <c r="C79" s="77"/>
      <c r="D79" s="77"/>
      <c r="E79" s="77"/>
      <c r="F79" s="77"/>
      <c r="G79" s="77"/>
      <c r="H79" s="77"/>
      <c r="I79" s="77"/>
      <c r="J79" s="77"/>
      <c r="K79" s="77"/>
      <c r="L79" s="77"/>
      <c r="M79" s="77"/>
      <c r="N79" s="77"/>
      <c r="O79" s="77"/>
    </row>
    <row r="80" spans="2:15">
      <c r="B80" s="77"/>
      <c r="C80" s="77"/>
      <c r="D80" s="77"/>
      <c r="E80" s="77"/>
      <c r="F80" s="77"/>
      <c r="G80" s="77"/>
      <c r="H80" s="77"/>
      <c r="I80" s="77"/>
      <c r="J80" s="77"/>
      <c r="K80" s="77"/>
      <c r="L80" s="77"/>
      <c r="M80" s="77"/>
      <c r="N80" s="77"/>
      <c r="O80" s="77"/>
    </row>
    <row r="81" spans="2:15">
      <c r="B81" s="77"/>
      <c r="C81" s="77"/>
      <c r="D81" s="77"/>
      <c r="E81" s="77"/>
      <c r="F81" s="77"/>
      <c r="G81" s="77"/>
      <c r="H81" s="77"/>
      <c r="I81" s="77"/>
      <c r="J81" s="77"/>
      <c r="K81" s="77"/>
      <c r="L81" s="77"/>
      <c r="M81" s="77"/>
      <c r="N81" s="77"/>
      <c r="O81" s="77"/>
    </row>
    <row r="82" spans="2:15">
      <c r="B82" s="77"/>
      <c r="C82" s="77"/>
      <c r="D82" s="77"/>
      <c r="E82" s="77"/>
      <c r="F82" s="77"/>
      <c r="G82" s="77"/>
      <c r="H82" s="77"/>
      <c r="I82" s="77"/>
      <c r="J82" s="77"/>
      <c r="K82" s="77"/>
      <c r="L82" s="77"/>
      <c r="M82" s="77"/>
      <c r="N82" s="77"/>
      <c r="O82" s="77"/>
    </row>
    <row r="83" spans="2:15">
      <c r="B83" s="77"/>
      <c r="C83" s="77"/>
      <c r="D83" s="77"/>
      <c r="E83" s="77"/>
      <c r="F83" s="77"/>
      <c r="G83" s="77"/>
      <c r="H83" s="77"/>
      <c r="I83" s="77"/>
      <c r="J83" s="77"/>
      <c r="K83" s="77"/>
      <c r="L83" s="77"/>
      <c r="M83" s="77"/>
      <c r="N83" s="77"/>
      <c r="O83" s="77"/>
    </row>
    <row r="84" spans="2:15">
      <c r="B84" s="77"/>
      <c r="C84" s="77"/>
      <c r="D84" s="77"/>
      <c r="E84" s="77"/>
      <c r="F84" s="77"/>
      <c r="G84" s="77"/>
      <c r="H84" s="77"/>
      <c r="I84" s="77"/>
      <c r="J84" s="77"/>
      <c r="K84" s="77"/>
      <c r="L84" s="77"/>
      <c r="M84" s="77"/>
      <c r="N84" s="77"/>
      <c r="O84" s="77"/>
    </row>
    <row r="85" spans="2:15">
      <c r="B85" s="77"/>
      <c r="C85" s="77"/>
      <c r="D85" s="77"/>
      <c r="E85" s="77"/>
      <c r="F85" s="77"/>
      <c r="G85" s="77"/>
      <c r="H85" s="77"/>
      <c r="I85" s="77"/>
      <c r="J85" s="77"/>
      <c r="K85" s="77"/>
      <c r="L85" s="77"/>
      <c r="M85" s="77"/>
      <c r="N85" s="77"/>
      <c r="O85" s="77"/>
    </row>
    <row r="86" spans="2:15">
      <c r="B86" s="77"/>
      <c r="C86" s="77"/>
      <c r="D86" s="77"/>
      <c r="E86" s="77"/>
      <c r="F86" s="77"/>
      <c r="G86" s="77"/>
      <c r="H86" s="77"/>
      <c r="I86" s="77"/>
      <c r="J86" s="77"/>
      <c r="K86" s="77"/>
      <c r="L86" s="77"/>
      <c r="M86" s="77"/>
      <c r="N86" s="77"/>
      <c r="O86" s="77"/>
    </row>
    <row r="87" spans="2:15">
      <c r="B87" s="77"/>
      <c r="C87" s="77"/>
      <c r="D87" s="77"/>
      <c r="E87" s="77"/>
      <c r="F87" s="77"/>
      <c r="G87" s="77"/>
      <c r="H87" s="77"/>
      <c r="I87" s="77"/>
      <c r="J87" s="77"/>
      <c r="K87" s="77"/>
      <c r="L87" s="77"/>
      <c r="M87" s="77"/>
      <c r="N87" s="77"/>
      <c r="O87" s="77"/>
    </row>
    <row r="88" spans="2:15">
      <c r="B88" s="77"/>
      <c r="C88" s="77"/>
      <c r="D88" s="77"/>
      <c r="E88" s="77"/>
      <c r="F88" s="77"/>
      <c r="G88" s="77"/>
      <c r="H88" s="77"/>
      <c r="I88" s="77"/>
      <c r="J88" s="77"/>
      <c r="K88" s="77"/>
      <c r="L88" s="77"/>
      <c r="M88" s="77"/>
      <c r="N88" s="77"/>
      <c r="O88" s="77"/>
    </row>
    <row r="89" spans="2:15">
      <c r="B89" s="77"/>
      <c r="C89" s="77"/>
      <c r="D89" s="77"/>
      <c r="E89" s="77"/>
      <c r="F89" s="77"/>
      <c r="G89" s="77"/>
      <c r="H89" s="77"/>
      <c r="I89" s="77"/>
      <c r="J89" s="77"/>
      <c r="K89" s="77"/>
      <c r="L89" s="77"/>
      <c r="M89" s="77"/>
      <c r="N89" s="77"/>
      <c r="O89" s="77"/>
    </row>
    <row r="90" spans="2:15">
      <c r="B90" s="77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</row>
    <row r="91" spans="2:15">
      <c r="B91" s="77"/>
      <c r="C91" s="77"/>
      <c r="D91" s="77"/>
      <c r="E91" s="77"/>
      <c r="F91" s="77"/>
      <c r="G91" s="77"/>
      <c r="H91" s="77"/>
      <c r="I91" s="77"/>
      <c r="J91" s="77"/>
      <c r="K91" s="77"/>
      <c r="L91" s="77"/>
      <c r="M91" s="77"/>
      <c r="N91" s="77"/>
      <c r="O91" s="77"/>
    </row>
    <row r="92" spans="2:15">
      <c r="B92" s="77"/>
      <c r="C92" s="77"/>
      <c r="D92" s="77"/>
      <c r="E92" s="77"/>
      <c r="F92" s="77"/>
      <c r="G92" s="77"/>
      <c r="H92" s="77"/>
      <c r="I92" s="77"/>
      <c r="J92" s="77"/>
      <c r="K92" s="77"/>
      <c r="L92" s="77"/>
      <c r="M92" s="77"/>
      <c r="N92" s="77"/>
      <c r="O92" s="77"/>
    </row>
    <row r="93" spans="2:15">
      <c r="B93" s="77"/>
      <c r="C93" s="77"/>
      <c r="D93" s="77"/>
      <c r="E93" s="77"/>
      <c r="F93" s="77"/>
      <c r="G93" s="77"/>
      <c r="H93" s="77"/>
      <c r="I93" s="77"/>
      <c r="J93" s="77"/>
      <c r="K93" s="77"/>
      <c r="L93" s="77"/>
      <c r="M93" s="77"/>
      <c r="N93" s="77"/>
      <c r="O93" s="77"/>
    </row>
    <row r="94" spans="2:15">
      <c r="B94" s="77"/>
      <c r="C94" s="77"/>
      <c r="D94" s="77"/>
      <c r="E94" s="77"/>
      <c r="F94" s="77"/>
      <c r="G94" s="77"/>
      <c r="H94" s="77"/>
      <c r="I94" s="77"/>
      <c r="J94" s="77"/>
      <c r="K94" s="77"/>
      <c r="L94" s="77"/>
      <c r="M94" s="77"/>
      <c r="N94" s="77"/>
      <c r="O94" s="77"/>
    </row>
    <row r="95" spans="2:15">
      <c r="B95" s="77"/>
      <c r="C95" s="77"/>
      <c r="D95" s="77"/>
      <c r="E95" s="77"/>
      <c r="F95" s="77"/>
      <c r="G95" s="77"/>
      <c r="H95" s="77"/>
      <c r="I95" s="77"/>
      <c r="J95" s="77"/>
      <c r="K95" s="77"/>
      <c r="L95" s="77"/>
      <c r="M95" s="77"/>
      <c r="N95" s="77"/>
      <c r="O95" s="77"/>
    </row>
    <row r="96" spans="2:15">
      <c r="B96" s="77"/>
      <c r="C96" s="77"/>
      <c r="D96" s="77"/>
      <c r="E96" s="77"/>
      <c r="F96" s="77"/>
      <c r="G96" s="77"/>
      <c r="H96" s="77"/>
      <c r="I96" s="77"/>
      <c r="J96" s="77"/>
      <c r="K96" s="77"/>
      <c r="L96" s="77"/>
      <c r="M96" s="77"/>
      <c r="N96" s="77"/>
      <c r="O96" s="77"/>
    </row>
    <row r="97" spans="2:15">
      <c r="B97" s="77"/>
      <c r="C97" s="77"/>
      <c r="D97" s="77"/>
      <c r="E97" s="77"/>
      <c r="F97" s="77"/>
      <c r="G97" s="77"/>
      <c r="H97" s="77"/>
      <c r="I97" s="77"/>
      <c r="J97" s="77"/>
      <c r="K97" s="77"/>
      <c r="L97" s="77"/>
      <c r="M97" s="77"/>
      <c r="N97" s="77"/>
      <c r="O97" s="77"/>
    </row>
    <row r="98" spans="2:15">
      <c r="B98" s="77"/>
      <c r="C98" s="77"/>
      <c r="D98" s="77"/>
      <c r="E98" s="77"/>
      <c r="F98" s="77"/>
      <c r="G98" s="77"/>
      <c r="H98" s="77"/>
      <c r="I98" s="77"/>
      <c r="J98" s="77"/>
      <c r="K98" s="77"/>
      <c r="L98" s="77"/>
      <c r="M98" s="77"/>
      <c r="N98" s="77"/>
      <c r="O98" s="77"/>
    </row>
    <row r="99" spans="2:15">
      <c r="B99" s="77"/>
      <c r="C99" s="77"/>
      <c r="D99" s="77"/>
      <c r="E99" s="77"/>
      <c r="F99" s="77"/>
      <c r="G99" s="77"/>
      <c r="H99" s="77"/>
      <c r="I99" s="77"/>
      <c r="J99" s="77"/>
      <c r="K99" s="77"/>
      <c r="L99" s="77"/>
      <c r="M99" s="77"/>
      <c r="N99" s="77"/>
      <c r="O99" s="77"/>
    </row>
    <row r="100" spans="2:15">
      <c r="B100" s="77"/>
      <c r="C100" s="77"/>
      <c r="D100" s="77"/>
      <c r="E100" s="77"/>
      <c r="F100" s="77"/>
      <c r="G100" s="77"/>
      <c r="H100" s="77"/>
      <c r="I100" s="77"/>
      <c r="J100" s="77"/>
      <c r="K100" s="77"/>
      <c r="L100" s="77"/>
      <c r="M100" s="77"/>
      <c r="N100" s="77"/>
      <c r="O100" s="77"/>
    </row>
    <row r="101" spans="2:15">
      <c r="B101" s="77"/>
      <c r="C101" s="77"/>
      <c r="D101" s="77"/>
      <c r="E101" s="77"/>
      <c r="F101" s="77"/>
      <c r="G101" s="77"/>
      <c r="H101" s="77"/>
      <c r="I101" s="77"/>
      <c r="J101" s="77"/>
      <c r="K101" s="77"/>
      <c r="L101" s="77"/>
      <c r="M101" s="77"/>
      <c r="N101" s="77"/>
      <c r="O101" s="77"/>
    </row>
    <row r="102" spans="2:15">
      <c r="B102" s="77"/>
      <c r="C102" s="77"/>
      <c r="D102" s="77"/>
      <c r="E102" s="77"/>
      <c r="F102" s="77"/>
      <c r="G102" s="77"/>
      <c r="H102" s="77"/>
      <c r="I102" s="77"/>
      <c r="J102" s="77"/>
      <c r="K102" s="77"/>
      <c r="L102" s="77"/>
      <c r="M102" s="77"/>
      <c r="N102" s="77"/>
      <c r="O102" s="77"/>
    </row>
    <row r="103" spans="2:15">
      <c r="B103" s="77"/>
      <c r="C103" s="77"/>
      <c r="D103" s="77"/>
      <c r="E103" s="77"/>
      <c r="F103" s="77"/>
      <c r="G103" s="77"/>
      <c r="H103" s="77"/>
      <c r="I103" s="77"/>
      <c r="J103" s="77"/>
      <c r="K103" s="77"/>
      <c r="L103" s="77"/>
      <c r="M103" s="77"/>
      <c r="N103" s="77"/>
      <c r="O103" s="77"/>
    </row>
    <row r="104" spans="2:15">
      <c r="B104" s="77"/>
      <c r="C104" s="77"/>
      <c r="D104" s="77"/>
      <c r="E104" s="77"/>
      <c r="F104" s="77"/>
      <c r="G104" s="77"/>
      <c r="H104" s="77"/>
      <c r="I104" s="77"/>
      <c r="J104" s="77"/>
      <c r="K104" s="77"/>
      <c r="L104" s="77"/>
      <c r="M104" s="77"/>
      <c r="N104" s="77"/>
      <c r="O104" s="77"/>
    </row>
    <row r="105" spans="2:15">
      <c r="B105" s="77"/>
      <c r="C105" s="77"/>
      <c r="D105" s="77"/>
      <c r="E105" s="77"/>
      <c r="F105" s="77"/>
      <c r="G105" s="77"/>
      <c r="H105" s="77"/>
      <c r="I105" s="77"/>
      <c r="J105" s="77"/>
      <c r="K105" s="77"/>
      <c r="L105" s="77"/>
      <c r="M105" s="77"/>
      <c r="N105" s="77"/>
      <c r="O105" s="77"/>
    </row>
    <row r="106" spans="2:15">
      <c r="B106" s="77"/>
      <c r="C106" s="77"/>
      <c r="D106" s="77"/>
      <c r="E106" s="77"/>
      <c r="F106" s="77"/>
      <c r="G106" s="77"/>
      <c r="H106" s="77"/>
      <c r="I106" s="77"/>
      <c r="J106" s="77"/>
      <c r="K106" s="77"/>
      <c r="L106" s="77"/>
      <c r="M106" s="77"/>
      <c r="N106" s="77"/>
      <c r="O106" s="77"/>
    </row>
    <row r="107" spans="2:15">
      <c r="B107" s="77"/>
      <c r="C107" s="77"/>
      <c r="D107" s="77"/>
      <c r="E107" s="77"/>
      <c r="F107" s="77"/>
      <c r="G107" s="77"/>
      <c r="H107" s="77"/>
      <c r="I107" s="77"/>
      <c r="J107" s="77"/>
      <c r="K107" s="77"/>
      <c r="L107" s="77"/>
      <c r="M107" s="77"/>
      <c r="N107" s="77"/>
      <c r="O107" s="77"/>
    </row>
    <row r="108" spans="2:15">
      <c r="B108" s="77"/>
      <c r="C108" s="77"/>
      <c r="D108" s="77"/>
      <c r="E108" s="77"/>
      <c r="F108" s="77"/>
      <c r="G108" s="77"/>
      <c r="H108" s="77"/>
      <c r="I108" s="77"/>
      <c r="J108" s="77"/>
      <c r="K108" s="77"/>
      <c r="L108" s="77"/>
      <c r="M108" s="77"/>
      <c r="N108" s="77"/>
      <c r="O108" s="77"/>
    </row>
    <row r="109" spans="2:15">
      <c r="B109" s="77"/>
      <c r="C109" s="77"/>
      <c r="D109" s="77"/>
      <c r="E109" s="77"/>
      <c r="F109" s="77"/>
      <c r="G109" s="77"/>
      <c r="H109" s="77"/>
      <c r="I109" s="77"/>
      <c r="J109" s="77"/>
      <c r="K109" s="77"/>
      <c r="L109" s="77"/>
      <c r="M109" s="77"/>
      <c r="N109" s="77"/>
      <c r="O109" s="77"/>
    </row>
    <row r="110" spans="2:15">
      <c r="B110" s="77"/>
      <c r="C110" s="77"/>
      <c r="D110" s="77"/>
      <c r="E110" s="77"/>
      <c r="F110" s="77"/>
      <c r="G110" s="77"/>
      <c r="H110" s="77"/>
      <c r="I110" s="77"/>
      <c r="J110" s="77"/>
      <c r="K110" s="77"/>
      <c r="L110" s="77"/>
      <c r="M110" s="77"/>
      <c r="N110" s="77"/>
      <c r="O110" s="77"/>
    </row>
    <row r="111" spans="2:15">
      <c r="C111" s="1"/>
      <c r="D111" s="1"/>
      <c r="E111" s="1"/>
    </row>
    <row r="112" spans="2:1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2:5">
      <c r="C305" s="1"/>
      <c r="D305" s="1"/>
      <c r="E305" s="1"/>
    </row>
    <row r="306" spans="2:5">
      <c r="C306" s="1"/>
      <c r="D306" s="1"/>
      <c r="E306" s="1"/>
    </row>
    <row r="307" spans="2:5">
      <c r="B307" s="43"/>
      <c r="C307" s="1"/>
      <c r="D307" s="1"/>
      <c r="E307" s="1"/>
    </row>
    <row r="308" spans="2:5">
      <c r="B308" s="43"/>
      <c r="C308" s="1"/>
      <c r="D308" s="1"/>
      <c r="E308" s="1"/>
    </row>
    <row r="309" spans="2:5">
      <c r="B309" s="3"/>
      <c r="C309" s="1"/>
      <c r="D309" s="1"/>
      <c r="E309" s="1"/>
    </row>
  </sheetData>
  <sheetProtection sheet="1" objects="1" scenarios="1"/>
  <mergeCells count="2">
    <mergeCell ref="B6:O6"/>
    <mergeCell ref="B7:O7"/>
  </mergeCells>
  <phoneticPr fontId="5" type="noConversion"/>
  <dataValidations count="1">
    <dataValidation allowBlank="1" showInputMessage="1" showErrorMessage="1" sqref="C5:C1048576 A1:B1048576 D1:XFD19 D24:XFD1048576 D20:AF23 AH20:XFD23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summary xmlns="bfcfe556-96ce-4d01-8fd6-8e85e8b36402" xsi:nil="true"/>
    <product xmlns="bfcfe556-96ce-4d01-8fd6-8e85e8b36402">Yozma</product>
    <_x05ea__x05d0__x05e8__x05d9__x05da_ xmlns="556d651a-f128-4b84-9e10-e5d878421e87">2017-09-10T08:36:55+00:00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D343379C-934C-47E9-99BB-CCC19D05E2BB}"/>
</file>

<file path=customXml/itemProps2.xml><?xml version="1.0" encoding="utf-8"?>
<ds:datastoreItem xmlns:ds="http://schemas.openxmlformats.org/officeDocument/2006/customXml" ds:itemID="{2AC070A1-B1B4-443C-95AE-F1F3DD5ABB3F}"/>
</file>

<file path=customXml/itemProps3.xml><?xml version="1.0" encoding="utf-8"?>
<ds:datastoreItem xmlns:ds="http://schemas.openxmlformats.org/officeDocument/2006/customXml" ds:itemID="{42D0C6B0-50F3-46CE-B52B-2C5989AD841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31</vt:i4>
      </vt:variant>
      <vt:variant>
        <vt:lpstr>טווחים בעלי שם</vt:lpstr>
      </vt:variant>
      <vt:variant>
        <vt:i4>29</vt:i4>
      </vt:variant>
    </vt:vector>
  </HeadingPairs>
  <TitlesOfParts>
    <vt:vector size="60" baseType="lpstr">
      <vt:lpstr>סכום נכסי הקרן</vt:lpstr>
      <vt:lpstr>Sheet1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'תעודות התחייבות ממשלתיות'!adi_1212</vt:lpstr>
      <vt:lpstr>Sheet1!Print_Area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'לא סחיר- תעודות התחייבות ממשלתי'!Print_Area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ב- עמיתים או מבוטחים-תאריך עדכון 1.1.2017- החל מדיווח בגין רבעון שני 2017</dc:title>
  <dc:creator>גיא</dc:creator>
  <cp:lastModifiedBy>user</cp:lastModifiedBy>
  <cp:lastPrinted>2016-08-01T08:41:27Z</cp:lastPrinted>
  <dcterms:created xsi:type="dcterms:W3CDTF">2005-07-19T07:39:38Z</dcterms:created>
  <dcterms:modified xsi:type="dcterms:W3CDTF">2017-11-07T13:18:12Z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0x0101003AD5DD09B7E788449783873D031F677A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  <property fmtid="{D5CDD505-2E9C-101B-9397-08002B2CF9AE}" pid="20" name="_NewReviewCycle">
    <vt:lpwstr/>
  </property>
  <property fmtid="{D5CDD505-2E9C-101B-9397-08002B2CF9AE}" pid="21" name="_AdHocReviewCycleID">
    <vt:i4>-224935460</vt:i4>
  </property>
  <property fmtid="{D5CDD505-2E9C-101B-9397-08002B2CF9AE}" pid="22" name="_EmailSubject">
    <vt:lpwstr>מספרי מנפיק להלוואות ברשימת נכסים</vt:lpwstr>
  </property>
  <property fmtid="{D5CDD505-2E9C-101B-9397-08002B2CF9AE}" pid="23" name="_AuthorEmail">
    <vt:lpwstr>mayami@migdal.co.il</vt:lpwstr>
  </property>
  <property fmtid="{D5CDD505-2E9C-101B-9397-08002B2CF9AE}" pid="24" name="_AuthorEmailDisplayName">
    <vt:lpwstr>מיה ימיני מינץ</vt:lpwstr>
  </property>
  <property fmtid="{D5CDD505-2E9C-101B-9397-08002B2CF9AE}" pid="25" name="b76e59bb9f5947a781773f53cc6e9460">
    <vt:lpwstr/>
  </property>
  <property fmtid="{D5CDD505-2E9C-101B-9397-08002B2CF9AE}" pid="26" name="n612d9597dc7466f957352ce79be86f3">
    <vt:lpwstr/>
  </property>
  <property fmtid="{D5CDD505-2E9C-101B-9397-08002B2CF9AE}" pid="27" name="ia53b9f18d984e01914f4b79710425b7">
    <vt:lpwstr/>
  </property>
  <property fmtid="{D5CDD505-2E9C-101B-9397-08002B2CF9AE}" pid="29" name="aa1c885e8039426686f6c49672b09953">
    <vt:lpwstr/>
  </property>
  <property fmtid="{D5CDD505-2E9C-101B-9397-08002B2CF9AE}" pid="30" name="e09eddfac2354f9ab04a226e27f86f1f">
    <vt:lpwstr/>
  </property>
  <property fmtid="{D5CDD505-2E9C-101B-9397-08002B2CF9AE}" pid="31" name="kb4cc1381c4248d7a2dfa3f1be0c86c0">
    <vt:lpwstr/>
  </property>
  <property fmtid="{D5CDD505-2E9C-101B-9397-08002B2CF9AE}" pid="32" name="xd_Signature">
    <vt:bool>false</vt:bool>
  </property>
  <property fmtid="{D5CDD505-2E9C-101B-9397-08002B2CF9AE}" pid="33" name="xd_ProgID">
    <vt:lpwstr/>
  </property>
  <property fmtid="{D5CDD505-2E9C-101B-9397-08002B2CF9AE}" pid="34" name="_SourceUrl">
    <vt:lpwstr/>
  </property>
  <property fmtid="{D5CDD505-2E9C-101B-9397-08002B2CF9AE}" pid="35" name="_SharedFileIndex">
    <vt:lpwstr/>
  </property>
  <property fmtid="{D5CDD505-2E9C-101B-9397-08002B2CF9AE}" pid="36" name="TemplateUrl">
    <vt:lpwstr/>
  </property>
</Properties>
</file>